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Desktop\★리모델링\6. 리모델링 입찰공고 요청\"/>
    </mc:Choice>
  </mc:AlternateContent>
  <xr:revisionPtr revIDLastSave="0" documentId="13_ncr:1_{3E0FBFB8-2881-409B-8B72-D569FE09926B}" xr6:coauthVersionLast="47" xr6:coauthVersionMax="47" xr10:uidLastSave="{00000000-0000-0000-0000-000000000000}"/>
  <bookViews>
    <workbookView xWindow="-120" yWindow="-120" windowWidth="29040" windowHeight="15720" xr2:uid="{00000000-000D-0000-FFFF-FFFF00000000}"/>
  </bookViews>
  <sheets>
    <sheet name="원가계산서" sheetId="8" r:id="rId1"/>
    <sheet name="공종별집계표" sheetId="7" r:id="rId2"/>
    <sheet name="공종별내역서" sheetId="6" r:id="rId3"/>
    <sheet name="일위대가목록" sheetId="5" r:id="rId4"/>
    <sheet name="일위대가" sheetId="4" r:id="rId5"/>
    <sheet name="단가대비표" sheetId="3" r:id="rId6"/>
    <sheet name="물량산출근거서" sheetId="9" r:id="rId7"/>
    <sheet name=" 공사설정 " sheetId="2" r:id="rId8"/>
    <sheet name="Sheet1" sheetId="1"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s>
  <definedNames>
    <definedName name="_" localSheetId="6">#REF!</definedName>
    <definedName name="_">#REF!</definedName>
    <definedName name="______jak10" localSheetId="6">물량산출근거서!______jak10</definedName>
    <definedName name="______jak10">[0]!______jak10</definedName>
    <definedName name="______jak11" localSheetId="6">물량산출근거서!______jak11</definedName>
    <definedName name="______jak11">[0]!______jak11</definedName>
    <definedName name="______jak12" localSheetId="6">물량산출근거서!______jak12</definedName>
    <definedName name="______jak12">[0]!______jak12</definedName>
    <definedName name="______jak13" localSheetId="6">물량산출근거서!______jak13</definedName>
    <definedName name="______jak13">[0]!______jak13</definedName>
    <definedName name="______jak2" localSheetId="6">물량산출근거서!______jak2</definedName>
    <definedName name="______jak2">[0]!______jak2</definedName>
    <definedName name="______jak3" localSheetId="6">물량산출근거서!______jak3</definedName>
    <definedName name="______jak3">[0]!______jak3</definedName>
    <definedName name="______jak4" localSheetId="6">물량산출근거서!______jak4</definedName>
    <definedName name="______jak4">[0]!______jak4</definedName>
    <definedName name="______jak5" localSheetId="6">물량산출근거서!______jak5</definedName>
    <definedName name="______jak5">[0]!______jak5</definedName>
    <definedName name="______jak6" localSheetId="6">물량산출근거서!______jak6</definedName>
    <definedName name="______jak6">[0]!______jak6</definedName>
    <definedName name="______jak7" localSheetId="6">물량산출근거서!______jak7</definedName>
    <definedName name="______jak7">[0]!______jak7</definedName>
    <definedName name="______jak9" localSheetId="6">물량산출근거서!______jak9</definedName>
    <definedName name="______jak9">[0]!______jak9</definedName>
    <definedName name="_____jak10" localSheetId="6">물량산출근거서!_____jak10</definedName>
    <definedName name="_____jak10">[0]!_____jak10</definedName>
    <definedName name="_____jak11" localSheetId="6">물량산출근거서!_____jak11</definedName>
    <definedName name="_____jak11">[0]!_____jak11</definedName>
    <definedName name="_____jak12" localSheetId="6">물량산출근거서!_____jak12</definedName>
    <definedName name="_____jak12">[0]!_____jak12</definedName>
    <definedName name="_____jak13" localSheetId="6">물량산출근거서!_____jak13</definedName>
    <definedName name="_____jak13">[0]!_____jak13</definedName>
    <definedName name="_____jak2" localSheetId="6">물량산출근거서!_____jak2</definedName>
    <definedName name="_____jak2">[0]!_____jak2</definedName>
    <definedName name="_____jak3" localSheetId="6">물량산출근거서!_____jak3</definedName>
    <definedName name="_____jak3">[0]!_____jak3</definedName>
    <definedName name="_____jak4" localSheetId="6">물량산출근거서!_____jak4</definedName>
    <definedName name="_____jak4">[0]!_____jak4</definedName>
    <definedName name="_____jak5" localSheetId="6">물량산출근거서!_____jak5</definedName>
    <definedName name="_____jak5">[0]!_____jak5</definedName>
    <definedName name="_____jak6" localSheetId="6">물량산출근거서!_____jak6</definedName>
    <definedName name="_____jak6">[0]!_____jak6</definedName>
    <definedName name="_____jak7" localSheetId="6">물량산출근거서!_____jak7</definedName>
    <definedName name="_____jak7">[0]!_____jak7</definedName>
    <definedName name="_____jak9" localSheetId="6">물량산출근거서!_____jak9</definedName>
    <definedName name="_____jak9">[0]!_____jak9</definedName>
    <definedName name="____jak10" localSheetId="6">물량산출근거서!____jak10</definedName>
    <definedName name="____jak10">[0]!____jak10</definedName>
    <definedName name="____jak11" localSheetId="6">물량산출근거서!____jak11</definedName>
    <definedName name="____jak11">[0]!____jak11</definedName>
    <definedName name="____jak12" localSheetId="6">물량산출근거서!____jak12</definedName>
    <definedName name="____jak12">[0]!____jak12</definedName>
    <definedName name="____jak13" localSheetId="6">물량산출근거서!____jak13</definedName>
    <definedName name="____jak13">[0]!____jak13</definedName>
    <definedName name="____jak2" localSheetId="6">물량산출근거서!____jak2</definedName>
    <definedName name="____jak2">[0]!____jak2</definedName>
    <definedName name="____jak3" localSheetId="6">물량산출근거서!____jak3</definedName>
    <definedName name="____jak3">[0]!____jak3</definedName>
    <definedName name="____jak4" localSheetId="6">물량산출근거서!____jak4</definedName>
    <definedName name="____jak4">[0]!____jak4</definedName>
    <definedName name="____jak5" localSheetId="6">물량산출근거서!____jak5</definedName>
    <definedName name="____jak5">[0]!____jak5</definedName>
    <definedName name="____jak6" localSheetId="6">물량산출근거서!____jak6</definedName>
    <definedName name="____jak6">[0]!____jak6</definedName>
    <definedName name="____jak7" localSheetId="6">물량산출근거서!____jak7</definedName>
    <definedName name="____jak7">[0]!____jak7</definedName>
    <definedName name="____jak9" localSheetId="6">물량산출근거서!____jak9</definedName>
    <definedName name="____jak9">[0]!____jak9</definedName>
    <definedName name="____NMB96" localSheetId="6">#REF!</definedName>
    <definedName name="____NMB96">#REF!</definedName>
    <definedName name="____SBB1" localSheetId="6">#REF!</definedName>
    <definedName name="____SBB1">#REF!</definedName>
    <definedName name="____SBB2" localSheetId="6">#REF!</definedName>
    <definedName name="____SBB2">#REF!</definedName>
    <definedName name="____SBB3" localSheetId="6">#REF!</definedName>
    <definedName name="____SBB3">#REF!</definedName>
    <definedName name="____SBB4" localSheetId="6">#REF!</definedName>
    <definedName name="____SBB4">#REF!</definedName>
    <definedName name="____SBB5" localSheetId="6">#REF!</definedName>
    <definedName name="____SBB5">#REF!</definedName>
    <definedName name="____SHH1" localSheetId="6">#REF!</definedName>
    <definedName name="____SHH1">#REF!</definedName>
    <definedName name="____SHH2" localSheetId="6">#REF!</definedName>
    <definedName name="____SHH2">#REF!</definedName>
    <definedName name="____SHH3" localSheetId="6">#REF!</definedName>
    <definedName name="____SHH3">#REF!</definedName>
    <definedName name="___a1" localSheetId="6">[0]!BLCH</definedName>
    <definedName name="___a1">[0]!BLCH</definedName>
    <definedName name="___A183154" localSheetId="6">#REF!</definedName>
    <definedName name="___A183154">#REF!</definedName>
    <definedName name="___eee1" localSheetId="6">[0]!BLCH</definedName>
    <definedName name="___eee1">[0]!BLCH</definedName>
    <definedName name="___jak10" localSheetId="6">물량산출근거서!___jak10</definedName>
    <definedName name="___jak10">[0]!___jak10</definedName>
    <definedName name="___jak11" localSheetId="6">물량산출근거서!___jak11</definedName>
    <definedName name="___jak11">[0]!___jak11</definedName>
    <definedName name="___jak12" localSheetId="6">물량산출근거서!___jak12</definedName>
    <definedName name="___jak12">[0]!___jak12</definedName>
    <definedName name="___jak13" localSheetId="6">물량산출근거서!___jak13</definedName>
    <definedName name="___jak13">[0]!___jak13</definedName>
    <definedName name="___jak2" localSheetId="6">물량산출근거서!___jak2</definedName>
    <definedName name="___jak2">[0]!___jak2</definedName>
    <definedName name="___jak3" localSheetId="6">물량산출근거서!___jak3</definedName>
    <definedName name="___jak3">[0]!___jak3</definedName>
    <definedName name="___jak4" localSheetId="6">물량산출근거서!___jak4</definedName>
    <definedName name="___jak4">[0]!___jak4</definedName>
    <definedName name="___jak5" localSheetId="6">물량산출근거서!___jak5</definedName>
    <definedName name="___jak5">[0]!___jak5</definedName>
    <definedName name="___jak6" localSheetId="6">물량산출근거서!___jak6</definedName>
    <definedName name="___jak6">[0]!___jak6</definedName>
    <definedName name="___jak7" localSheetId="6">물량산출근거서!___jak7</definedName>
    <definedName name="___jak7">[0]!___jak7</definedName>
    <definedName name="___jak9" localSheetId="6">물량산출근거서!___jak9</definedName>
    <definedName name="___jak9">[0]!___jak9</definedName>
    <definedName name="___kM1" localSheetId="6">#REF!</definedName>
    <definedName name="___kM1">#REF!</definedName>
    <definedName name="___kM2" localSheetId="6">#REF!</definedName>
    <definedName name="___kM2">#REF!</definedName>
    <definedName name="___kM3" localSheetId="6">#REF!</definedName>
    <definedName name="___kM3">#REF!</definedName>
    <definedName name="___ll15" localSheetId="6">#REF!</definedName>
    <definedName name="___ll15">#REF!</definedName>
    <definedName name="___lll1" localSheetId="6">[0]!BLCH</definedName>
    <definedName name="___lll1">[0]!BLCH</definedName>
    <definedName name="___NMB96" localSheetId="6">#REF!</definedName>
    <definedName name="___NMB96">#REF!</definedName>
    <definedName name="___SBB1" localSheetId="6">#REF!</definedName>
    <definedName name="___SBB1">#REF!</definedName>
    <definedName name="___SBB2" localSheetId="6">#REF!</definedName>
    <definedName name="___SBB2">#REF!</definedName>
    <definedName name="___SBB3" localSheetId="6">#REF!</definedName>
    <definedName name="___SBB3">#REF!</definedName>
    <definedName name="___SBB4" localSheetId="6">#REF!</definedName>
    <definedName name="___SBB4">#REF!</definedName>
    <definedName name="___SBB5" localSheetId="6">#REF!</definedName>
    <definedName name="___SBB5">#REF!</definedName>
    <definedName name="___SHH1" localSheetId="6">#REF!</definedName>
    <definedName name="___SHH1">#REF!</definedName>
    <definedName name="___SHH2" localSheetId="6">#REF!</definedName>
    <definedName name="___SHH2">#REF!</definedName>
    <definedName name="___SHH3" localSheetId="6">#REF!</definedName>
    <definedName name="___SHH3">#REF!</definedName>
    <definedName name="__a1" localSheetId="6">[0]!BLCH</definedName>
    <definedName name="__a1">[0]!BLCH</definedName>
    <definedName name="__A183154" localSheetId="6">#REF!</definedName>
    <definedName name="__A183154">#REF!</definedName>
    <definedName name="__DemandLoad">TRUE</definedName>
    <definedName name="__eee1" localSheetId="6">[0]!BLCH</definedName>
    <definedName name="__eee1">[0]!BLCH</definedName>
    <definedName name="__hun1" localSheetId="6">[1]설계조건!#REF!</definedName>
    <definedName name="__hun1">[1]설계조건!#REF!</definedName>
    <definedName name="__hun2" localSheetId="6">[1]설계조건!#REF!</definedName>
    <definedName name="__hun2">[1]설계조건!#REF!</definedName>
    <definedName name="__IntlFixup" hidden="1">TRUE</definedName>
    <definedName name="__jak10" localSheetId="6">물량산출근거서!__jak10</definedName>
    <definedName name="__jak10">[0]!__jak10</definedName>
    <definedName name="__jak11" localSheetId="6">물량산출근거서!__jak11</definedName>
    <definedName name="__jak11">[0]!__jak11</definedName>
    <definedName name="__jak12" localSheetId="6">물량산출근거서!__jak12</definedName>
    <definedName name="__jak12">[0]!__jak12</definedName>
    <definedName name="__jak13" localSheetId="6">물량산출근거서!__jak13</definedName>
    <definedName name="__jak13">[0]!__jak13</definedName>
    <definedName name="__jak2" localSheetId="6">물량산출근거서!__jak2</definedName>
    <definedName name="__jak2">[0]!__jak2</definedName>
    <definedName name="__jak3" localSheetId="6">물량산출근거서!__jak3</definedName>
    <definedName name="__jak3">[0]!__jak3</definedName>
    <definedName name="__jak4" localSheetId="6">물량산출근거서!__jak4</definedName>
    <definedName name="__jak4">[0]!__jak4</definedName>
    <definedName name="__jak5" localSheetId="6">물량산출근거서!__jak5</definedName>
    <definedName name="__jak5">[0]!__jak5</definedName>
    <definedName name="__jak6" localSheetId="6">물량산출근거서!__jak6</definedName>
    <definedName name="__jak6">[0]!__jak6</definedName>
    <definedName name="__jak7" localSheetId="6">물량산출근거서!__jak7</definedName>
    <definedName name="__jak7">[0]!__jak7</definedName>
    <definedName name="__jak9" localSheetId="6">물량산출근거서!__jak9</definedName>
    <definedName name="__jak9">[0]!__jak9</definedName>
    <definedName name="__kM1" localSheetId="6">#REF!</definedName>
    <definedName name="__kM1">#REF!</definedName>
    <definedName name="__kM2" localSheetId="6">#REF!</definedName>
    <definedName name="__kM2">#REF!</definedName>
    <definedName name="__kM3" localSheetId="6">#REF!</definedName>
    <definedName name="__kM3">#REF!</definedName>
    <definedName name="__Lg1" localSheetId="6">#REF!</definedName>
    <definedName name="__Lg1">#REF!</definedName>
    <definedName name="__Lg2" localSheetId="6">#REF!</definedName>
    <definedName name="__Lg2">#REF!</definedName>
    <definedName name="__ll15" localSheetId="6">#REF!</definedName>
    <definedName name="__ll15">#REF!</definedName>
    <definedName name="__lll1" localSheetId="6">[0]!BLCH</definedName>
    <definedName name="__lll1">[0]!BLCH</definedName>
    <definedName name="__NMB96" localSheetId="6">#REF!</definedName>
    <definedName name="__NMB96">#REF!</definedName>
    <definedName name="__pa1" localSheetId="6">#REF!</definedName>
    <definedName name="__pa1">#REF!</definedName>
    <definedName name="__pa2" localSheetId="6">#REF!</definedName>
    <definedName name="__pa2">#REF!</definedName>
    <definedName name="__qs1" localSheetId="6">[1]설계조건!#REF!</definedName>
    <definedName name="__qs1">[1]설계조건!#REF!</definedName>
    <definedName name="__qs12" localSheetId="6">[1]설계조건!#REF!</definedName>
    <definedName name="__qs12">[1]설계조건!#REF!</definedName>
    <definedName name="__qs2" localSheetId="6">[1]설계조건!#REF!</definedName>
    <definedName name="__qs2">[1]설계조건!#REF!</definedName>
    <definedName name="__qs22" localSheetId="6">[1]설계조건!#REF!</definedName>
    <definedName name="__qs22">[1]설계조건!#REF!</definedName>
    <definedName name="__SBB1" localSheetId="6">#REF!</definedName>
    <definedName name="__SBB1">#REF!</definedName>
    <definedName name="__SBB2" localSheetId="6">#REF!</definedName>
    <definedName name="__SBB2">#REF!</definedName>
    <definedName name="__SBB3" localSheetId="6">#REF!</definedName>
    <definedName name="__SBB3">#REF!</definedName>
    <definedName name="__SBB4" localSheetId="6">#REF!</definedName>
    <definedName name="__SBB4">#REF!</definedName>
    <definedName name="__SBB5" localSheetId="6">#REF!</definedName>
    <definedName name="__SBB5">#REF!</definedName>
    <definedName name="__SHH1" localSheetId="6">#REF!</definedName>
    <definedName name="__SHH1">#REF!</definedName>
    <definedName name="__SHH2" localSheetId="6">#REF!</definedName>
    <definedName name="__SHH2">#REF!</definedName>
    <definedName name="__SHH3" localSheetId="6">#REF!</definedName>
    <definedName name="__SHH3">#REF!</definedName>
    <definedName name="__Ted1" localSheetId="6">#REF!</definedName>
    <definedName name="__Ted1">#REF!</definedName>
    <definedName name="__Ts1" localSheetId="6">#REF!</definedName>
    <definedName name="__Ts1">#REF!</definedName>
    <definedName name="__Tu1" localSheetId="6">#REF!</definedName>
    <definedName name="__Tu1">#REF!</definedName>
    <definedName name="__Tu2" localSheetId="6">#REF!</definedName>
    <definedName name="__Tu2">#REF!</definedName>
    <definedName name="__wd1">[1]설계조건!#REF!</definedName>
    <definedName name="__wd2">[1]설계조건!#REF!</definedName>
    <definedName name="_0">[2]직재!#REF!</definedName>
    <definedName name="_1">[3]I一般比!#REF!</definedName>
    <definedName name="_1_">'[4]집계표(육상)'!#REF!</definedName>
    <definedName name="_10_3" localSheetId="6">#REF!</definedName>
    <definedName name="_10_3">#REF!</definedName>
    <definedName name="_11_3_0Crite" localSheetId="6">#REF!</definedName>
    <definedName name="_11_3_0Crite">#REF!</definedName>
    <definedName name="_12_3_0Criteria" localSheetId="6">#REF!</definedName>
    <definedName name="_12_3_0Criteria">#REF!</definedName>
    <definedName name="_13A1_" localSheetId="6">[5]Sheet1!#REF!</definedName>
    <definedName name="_13A1_">[5]Sheet1!#REF!</definedName>
    <definedName name="_14a2_" localSheetId="6">'[5]Sheet1 (2)'!#REF!</definedName>
    <definedName name="_14a2_">'[5]Sheet1 (2)'!#REF!</definedName>
    <definedName name="_15A">[6]금액내역서!$D$3:$D$10</definedName>
    <definedName name="_15AA1_">[7]공사내역!$A$2</definedName>
    <definedName name="_16av1_" localSheetId="6">#REF!</definedName>
    <definedName name="_16av1_">#REF!</definedName>
    <definedName name="_17B2_">'[8]단면 (2)'!$K$55</definedName>
    <definedName name="_18fg34444_" localSheetId="6">BLCH</definedName>
    <definedName name="_18fg34444_">BLCH</definedName>
    <definedName name="_19G" localSheetId="6">#REF!</definedName>
    <definedName name="_19G">#REF!</definedName>
    <definedName name="_1공장" localSheetId="6">#REF!</definedName>
    <definedName name="_1공장">#REF!</definedName>
    <definedName name="_1차_94년">#N/A</definedName>
    <definedName name="_2">#N/A</definedName>
    <definedName name="_2.0_0.25__0.5_0.5___1.5_2__1_2_0.25_0.3" localSheetId="6">#REF!</definedName>
    <definedName name="_2.0_0.25__0.5_0.5___1.5_2__1_2_0.25_0.3">#REF!</definedName>
    <definedName name="_2_" localSheetId="6">[4]지급자재!#REF!</definedName>
    <definedName name="_2_">[4]지급자재!#REF!</definedName>
    <definedName name="_20G" localSheetId="6">#REF!</definedName>
    <definedName name="_20G">#REF!</definedName>
    <definedName name="_21G_0Extr" localSheetId="6">#REF!</definedName>
    <definedName name="_21G_0Extr">#REF!</definedName>
    <definedName name="_22G_0Extract" localSheetId="6">#REF!</definedName>
    <definedName name="_22G_0Extract">#REF!</definedName>
    <definedName name="_23P1_" localSheetId="6">'[9]Sheet1 (2)'!#REF!</definedName>
    <definedName name="_23P1_">'[9]Sheet1 (2)'!#REF!</definedName>
    <definedName name="_24P2_" localSheetId="6">'[10]Sheet1 (2)'!#REF!</definedName>
    <definedName name="_24P2_">'[10]Sheet1 (2)'!#REF!</definedName>
    <definedName name="_25P3_" localSheetId="6" hidden="1">{#N/A,#N/A,FALSE,"배수1"}</definedName>
    <definedName name="_25P3_" hidden="1">{#N/A,#N/A,FALSE,"배수1"}</definedName>
    <definedName name="_26P4_" localSheetId="6" hidden="1">{#N/A,#N/A,FALSE,"혼합골재"}</definedName>
    <definedName name="_26P4_" hidden="1">{#N/A,#N/A,FALSE,"혼합골재"}</definedName>
    <definedName name="_27P5_" localSheetId="6" hidden="1">{#N/A,#N/A,FALSE,"배수1"}</definedName>
    <definedName name="_27P5_" hidden="1">{#N/A,#N/A,FALSE,"배수1"}</definedName>
    <definedName name="_28P6_" localSheetId="6" hidden="1">{#N/A,#N/A,FALSE,"2~8번"}</definedName>
    <definedName name="_28P6_" hidden="1">{#N/A,#N/A,FALSE,"2~8번"}</definedName>
    <definedName name="_29S3_" localSheetId="6" hidden="1">{#N/A,#N/A,FALSE,"포장2"}</definedName>
    <definedName name="_29S3_" hidden="1">{#N/A,#N/A,FALSE,"포장2"}</definedName>
    <definedName name="_2공장" localSheetId="6">#REF!</definedName>
    <definedName name="_2공장">#REF!</definedName>
    <definedName name="_2차결제일">#N/A</definedName>
    <definedName name="_3">#N/A</definedName>
    <definedName name="_3_">[11]총괄내역서!#REF!</definedName>
    <definedName name="_30t5_" localSheetId="6">#REF!</definedName>
    <definedName name="_30t5_">#REF!</definedName>
    <definedName name="_31단" localSheetId="6">#REF!</definedName>
    <definedName name="_31단">#REF!</definedName>
    <definedName name="_3공장" localSheetId="6">#REF!</definedName>
    <definedName name="_3공장">#REF!</definedName>
    <definedName name="_4">#N/A</definedName>
    <definedName name="_4_" localSheetId="6">[11]총괄내역서!#REF!</definedName>
    <definedName name="_4_">[11]총괄내역서!#REF!</definedName>
    <definedName name="_5" localSheetId="6">'[12]설직재-1'!#REF!</definedName>
    <definedName name="_5">'[12]설직재-1'!#REF!</definedName>
    <definedName name="_5_0Crite" localSheetId="6">[11]총괄내역서!#REF!</definedName>
    <definedName name="_5_0Crite">[11]총괄내역서!#REF!</definedName>
    <definedName name="_6_0Extr" localSheetId="6">[11]총괄내역서!#REF!</definedName>
    <definedName name="_6_0Extr">[11]총괄내역서!#REF!</definedName>
    <definedName name="_7">'[12]설직재-1'!#REF!</definedName>
    <definedName name="_7_0">[13]내역표지!#REF!</definedName>
    <definedName name="_8_0옹벽부용수">[4]지급자재!#REF!</definedName>
    <definedName name="_9_3" localSheetId="6">#REF!</definedName>
    <definedName name="_9_3">#REF!</definedName>
    <definedName name="_A" localSheetId="6">#REF!</definedName>
    <definedName name="_A">#REF!</definedName>
    <definedName name="_a1" localSheetId="6">[0]!BLCH</definedName>
    <definedName name="_a1">[0]!BLCH</definedName>
    <definedName name="_A10011">34</definedName>
    <definedName name="_A17110">0</definedName>
    <definedName name="_A183154" localSheetId="6">#REF!</definedName>
    <definedName name="_A183154">#REF!</definedName>
    <definedName name="_A20110">1</definedName>
    <definedName name="_A20120">1</definedName>
    <definedName name="_A32111">69.92</definedName>
    <definedName name="_A32112">11040.04</definedName>
    <definedName name="_A32113">6901.974</definedName>
    <definedName name="_A32151">65263.67</definedName>
    <definedName name="_A32152">0</definedName>
    <definedName name="_A32211">6901.974</definedName>
    <definedName name="_A32221">793.4</definedName>
    <definedName name="_A41111">0</definedName>
    <definedName name="_A41112">6</definedName>
    <definedName name="_A41113">0</definedName>
    <definedName name="_A41121">0</definedName>
    <definedName name="_A41122">0</definedName>
    <definedName name="_A41123">0</definedName>
    <definedName name="_A41211">0</definedName>
    <definedName name="_A41212">1</definedName>
    <definedName name="_A41213">0</definedName>
    <definedName name="_A41511">0</definedName>
    <definedName name="_A41512">78</definedName>
    <definedName name="_A41513">143</definedName>
    <definedName name="_A41521">0</definedName>
    <definedName name="_A41522">62</definedName>
    <definedName name="_A41523">130</definedName>
    <definedName name="_A70000" localSheetId="6">#REF!</definedName>
    <definedName name="_A70000">#REF!</definedName>
    <definedName name="_aab42">[14]Sheet1!$G$48</definedName>
    <definedName name="_B1">'[15]252K444'!$H$21</definedName>
    <definedName name="_B11112">0</definedName>
    <definedName name="_B11113">0</definedName>
    <definedName name="_B11114">0</definedName>
    <definedName name="_B11115">0</definedName>
    <definedName name="_B11121">0</definedName>
    <definedName name="_B11122">0</definedName>
    <definedName name="_B11123">0</definedName>
    <definedName name="_B11124">0</definedName>
    <definedName name="_B11125">0</definedName>
    <definedName name="_B11126">0</definedName>
    <definedName name="_B11127">0</definedName>
    <definedName name="_B11128">0</definedName>
    <definedName name="_B11136">0</definedName>
    <definedName name="_B11137">0</definedName>
    <definedName name="_B11138">0</definedName>
    <definedName name="_B11201">0</definedName>
    <definedName name="_B11202">0</definedName>
    <definedName name="_B11212">0</definedName>
    <definedName name="_B11221">0</definedName>
    <definedName name="_B11222">0</definedName>
    <definedName name="_B11910">0</definedName>
    <definedName name="_B11920">0</definedName>
    <definedName name="_B140007">[16]집계!#REF!</definedName>
    <definedName name="_B2">'[15]252K444'!$J$21</definedName>
    <definedName name="_B21100">0</definedName>
    <definedName name="_B21101">0</definedName>
    <definedName name="_B21112">20</definedName>
    <definedName name="_B21114">0</definedName>
    <definedName name="_B21510">0</definedName>
    <definedName name="_B71110">0</definedName>
    <definedName name="_B71120">0</definedName>
    <definedName name="_B71130">0</definedName>
    <definedName name="_B71190">0</definedName>
    <definedName name="_B71310">0</definedName>
    <definedName name="_B71710">0</definedName>
    <definedName name="_B71712">0</definedName>
    <definedName name="_B71810">0</definedName>
    <definedName name="_B71812">0</definedName>
    <definedName name="_BL1">'[15]252K444'!$J$23</definedName>
    <definedName name="_BL2">'[15]252K444'!$D$24</definedName>
    <definedName name="_BL3">'[15]252K444'!$F$24</definedName>
    <definedName name="_BL4">'[15]252K444'!$H$24</definedName>
    <definedName name="_Bu1" localSheetId="6">#REF!</definedName>
    <definedName name="_Bu1">#REF!</definedName>
    <definedName name="_Bu2" localSheetId="6">#REF!</definedName>
    <definedName name="_Bu2">#REF!</definedName>
    <definedName name="_C">'[15]252K444'!$D$22</definedName>
    <definedName name="_C11111">2312</definedName>
    <definedName name="_C11211">4</definedName>
    <definedName name="_C11311">5757</definedName>
    <definedName name="_C11321">0</definedName>
    <definedName name="_C11411">0</definedName>
    <definedName name="_C11511">0</definedName>
    <definedName name="_C11513">0</definedName>
    <definedName name="_CON135" localSheetId="6">#REF!</definedName>
    <definedName name="_CON135">#REF!</definedName>
    <definedName name="_CON210" localSheetId="6">#REF!</definedName>
    <definedName name="_CON210">#REF!</definedName>
    <definedName name="_CON240" localSheetId="6">#REF!</definedName>
    <definedName name="_CON240">#REF!</definedName>
    <definedName name="_CSA8" localSheetId="6">#REF!</definedName>
    <definedName name="_CSA8">#REF!</definedName>
    <definedName name="_D11111">1931</definedName>
    <definedName name="_D11200">300</definedName>
    <definedName name="_D11211">17</definedName>
    <definedName name="_D11231">0</definedName>
    <definedName name="_D11251">4</definedName>
    <definedName name="_D11311">0</definedName>
    <definedName name="_D11321">0</definedName>
    <definedName name="_D11411">1</definedName>
    <definedName name="_D11415">0</definedName>
    <definedName name="_D11611">0</definedName>
    <definedName name="_D11613">2</definedName>
    <definedName name="_D11811">0</definedName>
    <definedName name="_D21511">0</definedName>
    <definedName name="_D21515">176</definedName>
    <definedName name="_D21516">0</definedName>
    <definedName name="_D21518">0</definedName>
    <definedName name="_D21520">0</definedName>
    <definedName name="_D21522">0</definedName>
    <definedName name="_D21524">0</definedName>
    <definedName name="_D21526">0</definedName>
    <definedName name="_D31110">0</definedName>
    <definedName name="_D31120">0</definedName>
    <definedName name="_D31211">0</definedName>
    <definedName name="_D31212">0</definedName>
    <definedName name="_D31214">0</definedName>
    <definedName name="_D31311">0</definedName>
    <definedName name="_D31312">0</definedName>
    <definedName name="_D31314">8</definedName>
    <definedName name="_D31321">0</definedName>
    <definedName name="_D31322">0</definedName>
    <definedName name="_D31331">0</definedName>
    <definedName name="_D31332">0</definedName>
    <definedName name="_D31341">0</definedName>
    <definedName name="_D31510">0</definedName>
    <definedName name="_D31520">0</definedName>
    <definedName name="_dfg1"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_dfg1"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_dia300">[17]대로근거!#REF!</definedName>
    <definedName name="_dia350">[17]대로근거!#REF!</definedName>
    <definedName name="_dist__bin" hidden="1">[18]조명시설!#REF!</definedName>
    <definedName name="_Dist_Bin" hidden="1">[19]조명시설!#REF!</definedName>
    <definedName name="_Dist_Values" hidden="1">[19]조명시설!#REF!</definedName>
    <definedName name="_E1">'[15]252K444'!$H$22</definedName>
    <definedName name="_E2">'[15]252K444'!$J$22</definedName>
    <definedName name="_eee1" localSheetId="6">[0]!BLCH</definedName>
    <definedName name="_eee1">[0]!BLCH</definedName>
    <definedName name="_ELL1" localSheetId="6">#REF!</definedName>
    <definedName name="_ELL1">#REF!</definedName>
    <definedName name="_ELL2" localSheetId="6">#REF!</definedName>
    <definedName name="_ELL2">#REF!</definedName>
    <definedName name="_F11011">0</definedName>
    <definedName name="_F11021">0</definedName>
    <definedName name="_F11110">16</definedName>
    <definedName name="_F11120">0</definedName>
    <definedName name="_F11210">0</definedName>
    <definedName name="_F11310">0</definedName>
    <definedName name="_F21110">0</definedName>
    <definedName name="_F21120">0</definedName>
    <definedName name="_F21210">0</definedName>
    <definedName name="_F21310">0</definedName>
    <definedName name="_F45">[20]수량3!$F$48</definedName>
    <definedName name="_Fill" localSheetId="6" hidden="1">#REF!</definedName>
    <definedName name="_Fill" hidden="1">#REF!</definedName>
    <definedName name="_xlnm._FilterDatabase" localSheetId="6" hidden="1">물량산출근거서!$A$3:$F$81</definedName>
    <definedName name="_xlnm._FilterDatabase" hidden="1">#REF!</definedName>
    <definedName name="_FRL2" localSheetId="6">#REF!</definedName>
    <definedName name="_FRL2">#REF!</definedName>
    <definedName name="_FRU2" localSheetId="6">#REF!</definedName>
    <definedName name="_FRU2">#REF!</definedName>
    <definedName name="_FSL1" localSheetId="6">#REF!</definedName>
    <definedName name="_FSL1">#REF!</definedName>
    <definedName name="_FSL2" localSheetId="6">#REF!</definedName>
    <definedName name="_FSL2">#REF!</definedName>
    <definedName name="_FSU1" localSheetId="6">#REF!</definedName>
    <definedName name="_FSU1">#REF!</definedName>
    <definedName name="_FSU2" localSheetId="6">#REF!</definedName>
    <definedName name="_FSU2">#REF!</definedName>
    <definedName name="_Fu1" localSheetId="6">#REF!</definedName>
    <definedName name="_Fu1">#REF!</definedName>
    <definedName name="_Fu2" localSheetId="6">#REF!</definedName>
    <definedName name="_Fu2">#REF!</definedName>
    <definedName name="_GHH1" localSheetId="6">#REF!</definedName>
    <definedName name="_GHH1">#REF!</definedName>
    <definedName name="_GHH2" localSheetId="6">#REF!</definedName>
    <definedName name="_GHH2">#REF!</definedName>
    <definedName name="_H01111">3135</definedName>
    <definedName name="_H01121">3556</definedName>
    <definedName name="_H01131">1200</definedName>
    <definedName name="_H01211">2</definedName>
    <definedName name="_H01221">0</definedName>
    <definedName name="_H01231">2</definedName>
    <definedName name="_H01241">0</definedName>
    <definedName name="_H01311">0</definedName>
    <definedName name="_H01321">21</definedName>
    <definedName name="_H01331">0</definedName>
    <definedName name="_H01341">2</definedName>
    <definedName name="_H01411">24</definedName>
    <definedName name="_H01421">0</definedName>
    <definedName name="_H01503">0</definedName>
    <definedName name="_H01505">15</definedName>
    <definedName name="_H01510">15</definedName>
    <definedName name="_H1">'[15]252K444'!$D$23</definedName>
    <definedName name="_H11110">0</definedName>
    <definedName name="_H11112">0</definedName>
    <definedName name="_H11210">0</definedName>
    <definedName name="_H2">'[15]252K444'!$F$23</definedName>
    <definedName name="_H21100">0</definedName>
    <definedName name="_H21120">0</definedName>
    <definedName name="_H21150">6</definedName>
    <definedName name="_H21210">0</definedName>
    <definedName name="_H21220">0</definedName>
    <definedName name="_H21500">0</definedName>
    <definedName name="_H21550">0</definedName>
    <definedName name="_H3">'[15]252K444'!$H$23</definedName>
    <definedName name="_H31110">0</definedName>
    <definedName name="_H31120">0</definedName>
    <definedName name="_H91110">0</definedName>
    <definedName name="_H91120">0</definedName>
    <definedName name="_H91130">0</definedName>
    <definedName name="_H91132">0</definedName>
    <definedName name="_H91210">0</definedName>
    <definedName name="_H91220">0</definedName>
    <definedName name="_H91310">367</definedName>
    <definedName name="_H91320">0</definedName>
    <definedName name="_H91910">0</definedName>
    <definedName name="_Hg1" localSheetId="6">#REF!</definedName>
    <definedName name="_Hg1">#REF!</definedName>
    <definedName name="_Hg2" localSheetId="6">#REF!</definedName>
    <definedName name="_Hg2">#REF!</definedName>
    <definedName name="_HPP1" localSheetId="6">#REF!</definedName>
    <definedName name="_HPP1">#REF!</definedName>
    <definedName name="_HSH1" localSheetId="6">#REF!</definedName>
    <definedName name="_HSH1">#REF!</definedName>
    <definedName name="_HSH2" localSheetId="6">#REF!</definedName>
    <definedName name="_HSH2">#REF!</definedName>
    <definedName name="_hun1">[1]설계조건!#REF!</definedName>
    <definedName name="_hun2">[1]설계조건!#REF!</definedName>
    <definedName name="_jak10" localSheetId="6">물량산출근거서!_jak10</definedName>
    <definedName name="_jak10">[0]!_jak10</definedName>
    <definedName name="_jak11" localSheetId="6">물량산출근거서!_jak11</definedName>
    <definedName name="_jak11">[0]!_jak11</definedName>
    <definedName name="_jak12" localSheetId="6">물량산출근거서!_jak12</definedName>
    <definedName name="_jak12">[0]!_jak12</definedName>
    <definedName name="_jak13" localSheetId="6">물량산출근거서!_jak13</definedName>
    <definedName name="_jak13">[0]!_jak13</definedName>
    <definedName name="_jak2" localSheetId="6">물량산출근거서!_jak2</definedName>
    <definedName name="_jak2">[0]!_jak2</definedName>
    <definedName name="_jak3" localSheetId="6">물량산출근거서!_jak3</definedName>
    <definedName name="_jak3">[0]!_jak3</definedName>
    <definedName name="_jak4" localSheetId="6">물량산출근거서!_jak4</definedName>
    <definedName name="_jak4">[0]!_jak4</definedName>
    <definedName name="_jak5" localSheetId="6">물량산출근거서!_jak5</definedName>
    <definedName name="_jak5">[0]!_jak5</definedName>
    <definedName name="_jak6" localSheetId="6">물량산출근거서!_jak6</definedName>
    <definedName name="_jak6">[0]!_jak6</definedName>
    <definedName name="_jak7" localSheetId="6">물량산출근거서!_jak7</definedName>
    <definedName name="_jak7">[0]!_jak7</definedName>
    <definedName name="_jak9" localSheetId="6">물량산출근거서!_jak9</definedName>
    <definedName name="_jak9">[0]!_jak9</definedName>
    <definedName name="_JEA1" localSheetId="6">#REF!</definedName>
    <definedName name="_JEA1">#REF!</definedName>
    <definedName name="_JEA2" localSheetId="6">#REF!</definedName>
    <definedName name="_JEA2">#REF!</definedName>
    <definedName name="_JJ1" localSheetId="6">[21]중기사용료!#REF!</definedName>
    <definedName name="_JJ1">[21]중기사용료!#REF!</definedName>
    <definedName name="_JJ10" localSheetId="6">[21]중기사용료!#REF!</definedName>
    <definedName name="_JJ10">[21]중기사용료!#REF!</definedName>
    <definedName name="_JJ100" localSheetId="6">[21]중기사용료!#REF!</definedName>
    <definedName name="_JJ100">[21]중기사용료!#REF!</definedName>
    <definedName name="_JJ101" localSheetId="6">[21]중기사용료!#REF!</definedName>
    <definedName name="_JJ101">[21]중기사용료!#REF!</definedName>
    <definedName name="_JJ102" localSheetId="6">[21]중기사용료!#REF!</definedName>
    <definedName name="_JJ102">[21]중기사용료!#REF!</definedName>
    <definedName name="_JJ103">[21]중기사용료!#REF!</definedName>
    <definedName name="_JJ104">[21]중기사용료!#REF!</definedName>
    <definedName name="_JJ105">[21]중기사용료!#REF!</definedName>
    <definedName name="_JJ106">[21]중기사용료!#REF!</definedName>
    <definedName name="_JJ107">[21]중기사용료!#REF!</definedName>
    <definedName name="_JJ108">[21]중기사용료!#REF!</definedName>
    <definedName name="_JJ109">[21]중기사용료!#REF!</definedName>
    <definedName name="_JJ11">[21]중기사용료!#REF!</definedName>
    <definedName name="_JJ110">[21]중기사용료!#REF!</definedName>
    <definedName name="_JJ111">[21]중기사용료!#REF!</definedName>
    <definedName name="_JJ112">[21]중기사용료!#REF!</definedName>
    <definedName name="_JJ113">[21]중기사용료!#REF!</definedName>
    <definedName name="_JJ114">[21]중기사용료!#REF!</definedName>
    <definedName name="_JJ115">[21]중기사용료!#REF!</definedName>
    <definedName name="_JJ116">[21]중기사용료!#REF!</definedName>
    <definedName name="_JJ117">[21]중기사용료!#REF!</definedName>
    <definedName name="_JJ118">[21]중기사용료!#REF!</definedName>
    <definedName name="_JJ119">[21]중기사용료!#REF!</definedName>
    <definedName name="_JJ12">[21]중기사용료!#REF!</definedName>
    <definedName name="_JJ120">[21]중기사용료!#REF!</definedName>
    <definedName name="_JJ121">[21]중기사용료!#REF!</definedName>
    <definedName name="_JJ122">[21]중기사용료!#REF!</definedName>
    <definedName name="_JJ123">[21]중기사용료!#REF!</definedName>
    <definedName name="_JJ124">[21]중기사용료!#REF!</definedName>
    <definedName name="_JJ125">[21]중기사용료!#REF!</definedName>
    <definedName name="_JJ126">[21]중기사용료!#REF!</definedName>
    <definedName name="_JJ127">[21]중기사용료!#REF!</definedName>
    <definedName name="_JJ128">[21]중기사용료!#REF!</definedName>
    <definedName name="_JJ129">[21]중기사용료!#REF!</definedName>
    <definedName name="_JJ13">[21]중기사용료!#REF!</definedName>
    <definedName name="_JJ130">[21]중기사용료!#REF!</definedName>
    <definedName name="_JJ131">[21]중기사용료!#REF!</definedName>
    <definedName name="_JJ132">[21]중기사용료!#REF!</definedName>
    <definedName name="_JJ133">[21]중기사용료!#REF!</definedName>
    <definedName name="_JJ134">[21]중기사용료!#REF!</definedName>
    <definedName name="_JJ135">[21]중기사용료!#REF!</definedName>
    <definedName name="_JJ136">[21]중기사용료!#REF!</definedName>
    <definedName name="_JJ137">[21]중기사용료!#REF!</definedName>
    <definedName name="_JJ138">[21]중기사용료!#REF!</definedName>
    <definedName name="_JJ139">[21]중기사용료!#REF!</definedName>
    <definedName name="_JJ14">[21]중기사용료!#REF!</definedName>
    <definedName name="_JJ140">[21]중기사용료!#REF!</definedName>
    <definedName name="_JJ141">[21]중기사용료!#REF!</definedName>
    <definedName name="_JJ142">[21]중기사용료!#REF!</definedName>
    <definedName name="_JJ143">[21]중기사용료!#REF!</definedName>
    <definedName name="_JJ144">[21]중기사용료!#REF!</definedName>
    <definedName name="_JJ145">[21]중기사용료!#REF!</definedName>
    <definedName name="_JJ146">[21]중기사용료!#REF!</definedName>
    <definedName name="_JJ147">[21]중기사용료!#REF!</definedName>
    <definedName name="_JJ148">[21]중기사용료!#REF!</definedName>
    <definedName name="_JJ149">[21]중기사용료!#REF!</definedName>
    <definedName name="_JJ15">[21]중기사용료!#REF!</definedName>
    <definedName name="_JJ150">[21]중기사용료!#REF!</definedName>
    <definedName name="_JJ151">[21]중기사용료!#REF!</definedName>
    <definedName name="_JJ152">[21]중기사용료!#REF!</definedName>
    <definedName name="_JJ153">[21]중기사용료!#REF!</definedName>
    <definedName name="_JJ154">[21]중기사용료!#REF!</definedName>
    <definedName name="_JJ155" localSheetId="6">#REF!</definedName>
    <definedName name="_JJ155">#REF!</definedName>
    <definedName name="_JJ156" localSheetId="6">[21]중기사용료!#REF!</definedName>
    <definedName name="_JJ156">[21]중기사용료!#REF!</definedName>
    <definedName name="_JJ157">[21]중기사용료!#REF!</definedName>
    <definedName name="_JJ158">[21]중기사용료!#REF!</definedName>
    <definedName name="_JJ159">[21]중기사용료!#REF!</definedName>
    <definedName name="_JJ16">[21]중기사용료!#REF!</definedName>
    <definedName name="_JJ160">[21]중기사용료!#REF!</definedName>
    <definedName name="_JJ161">[21]중기사용료!#REF!</definedName>
    <definedName name="_JJ162">[21]중기사용료!#REF!</definedName>
    <definedName name="_JJ163">[21]중기사용료!#REF!</definedName>
    <definedName name="_JJ164">[21]중기사용료!#REF!</definedName>
    <definedName name="_JJ165">[21]중기사용료!#REF!</definedName>
    <definedName name="_JJ166">[21]중기사용료!#REF!</definedName>
    <definedName name="_JJ167">[21]중기사용료!#REF!</definedName>
    <definedName name="_JJ168">[21]중기사용료!#REF!</definedName>
    <definedName name="_JJ169">[21]중기사용료!#REF!</definedName>
    <definedName name="_JJ17">[21]중기사용료!#REF!</definedName>
    <definedName name="_JJ170">[21]중기사용료!#REF!</definedName>
    <definedName name="_JJ171">[21]중기사용료!#REF!</definedName>
    <definedName name="_JJ172">[21]중기사용료!#REF!</definedName>
    <definedName name="_JJ173">[21]중기사용료!#REF!</definedName>
    <definedName name="_JJ174">[21]중기사용료!#REF!</definedName>
    <definedName name="_JJ175">[21]중기사용료!#REF!</definedName>
    <definedName name="_JJ176">[21]중기사용료!#REF!</definedName>
    <definedName name="_JJ177">[21]중기사용료!#REF!</definedName>
    <definedName name="_JJ178">[21]중기사용료!#REF!</definedName>
    <definedName name="_JJ179">[21]중기사용료!#REF!</definedName>
    <definedName name="_JJ18">[21]중기사용료!#REF!</definedName>
    <definedName name="_JJ180">[21]중기사용료!#REF!</definedName>
    <definedName name="_JJ181">[21]중기사용료!#REF!</definedName>
    <definedName name="_JJ182">[21]중기사용료!#REF!</definedName>
    <definedName name="_JJ183">[21]중기사용료!#REF!</definedName>
    <definedName name="_JJ184">[21]중기사용료!#REF!</definedName>
    <definedName name="_JJ185">[21]중기사용료!#REF!</definedName>
    <definedName name="_JJ186">[21]중기사용료!#REF!</definedName>
    <definedName name="_JJ187">[21]중기사용료!#REF!</definedName>
    <definedName name="_JJ188">[21]중기사용료!#REF!</definedName>
    <definedName name="_JJ189">[21]중기사용료!#REF!</definedName>
    <definedName name="_JJ19">[21]중기사용료!#REF!</definedName>
    <definedName name="_JJ190">[21]중기사용료!#REF!</definedName>
    <definedName name="_JJ191">[21]중기사용료!#REF!</definedName>
    <definedName name="_JJ192">[21]중기사용료!#REF!</definedName>
    <definedName name="_JJ193">[21]중기사용료!#REF!</definedName>
    <definedName name="_JJ194">[21]중기사용료!#REF!</definedName>
    <definedName name="_JJ195">[21]중기사용료!#REF!</definedName>
    <definedName name="_JJ196">[21]중기사용료!#REF!</definedName>
    <definedName name="_JJ197">[21]중기사용료!#REF!</definedName>
    <definedName name="_JJ198">[21]중기사용료!#REF!</definedName>
    <definedName name="_JJ199">[21]중기사용료!#REF!</definedName>
    <definedName name="_JJ2">[21]중기사용료!#REF!</definedName>
    <definedName name="_JJ20">[21]중기사용료!#REF!</definedName>
    <definedName name="_JJ200">[21]중기사용료!#REF!</definedName>
    <definedName name="_JJ201">[21]중기사용료!#REF!</definedName>
    <definedName name="_JJ202">[21]중기사용료!#REF!</definedName>
    <definedName name="_JJ203">[21]중기사용료!#REF!</definedName>
    <definedName name="_JJ204">[21]중기사용료!#REF!</definedName>
    <definedName name="_JJ205">[21]중기사용료!#REF!</definedName>
    <definedName name="_JJ206">[21]중기사용료!#REF!</definedName>
    <definedName name="_JJ207">[21]중기사용료!#REF!</definedName>
    <definedName name="_JJ208">[21]중기사용료!#REF!</definedName>
    <definedName name="_JJ209">[21]중기사용료!#REF!</definedName>
    <definedName name="_JJ21">[21]중기사용료!#REF!</definedName>
    <definedName name="_JJ210">[21]중기사용료!#REF!</definedName>
    <definedName name="_JJ211">[21]중기사용료!#REF!</definedName>
    <definedName name="_JJ212">[21]중기사용료!#REF!</definedName>
    <definedName name="_JJ213">[21]중기사용료!#REF!</definedName>
    <definedName name="_JJ214">[21]중기사용료!#REF!</definedName>
    <definedName name="_JJ215">[21]중기사용료!#REF!</definedName>
    <definedName name="_JJ216">[21]중기사용료!#REF!</definedName>
    <definedName name="_JJ217">[21]중기사용료!#REF!</definedName>
    <definedName name="_JJ218">[21]중기사용료!#REF!</definedName>
    <definedName name="_JJ219">[21]중기사용료!#REF!</definedName>
    <definedName name="_JJ22">[21]중기사용료!#REF!</definedName>
    <definedName name="_JJ220">[21]중기사용료!#REF!</definedName>
    <definedName name="_JJ221">[21]중기사용료!#REF!</definedName>
    <definedName name="_JJ222">[21]중기사용료!#REF!</definedName>
    <definedName name="_JJ223">[21]중기사용료!#REF!</definedName>
    <definedName name="_JJ224">[21]중기사용료!#REF!</definedName>
    <definedName name="_JJ225">[21]중기사용료!#REF!</definedName>
    <definedName name="_JJ226">[21]중기사용료!#REF!</definedName>
    <definedName name="_JJ227">[21]중기사용료!#REF!</definedName>
    <definedName name="_JJ228">[21]중기사용료!#REF!</definedName>
    <definedName name="_JJ229">[21]중기사용료!#REF!</definedName>
    <definedName name="_JJ23">[21]중기사용료!#REF!</definedName>
    <definedName name="_JJ230">[21]중기사용료!#REF!</definedName>
    <definedName name="_jj231">[21]중기사용료!#REF!</definedName>
    <definedName name="_JJ232">[21]중기사용료!#REF!</definedName>
    <definedName name="_JJ233">[21]중기사용료!#REF!</definedName>
    <definedName name="_JJ234">[21]중기사용료!#REF!</definedName>
    <definedName name="_JJ235">[21]중기사용료!#REF!</definedName>
    <definedName name="_JJ236">[21]중기사용료!#REF!</definedName>
    <definedName name="_JJ237">[21]중기사용료!#REF!</definedName>
    <definedName name="_JJ238">[21]중기사용료!#REF!</definedName>
    <definedName name="_JJ239">[21]중기사용료!#REF!</definedName>
    <definedName name="_JJ24">[21]중기사용료!#REF!</definedName>
    <definedName name="_JJ25">[21]중기사용료!#REF!</definedName>
    <definedName name="_JJ26">[21]중기사용료!#REF!</definedName>
    <definedName name="_JJ27">[21]중기사용료!#REF!</definedName>
    <definedName name="_JJ28">[21]중기사용료!#REF!</definedName>
    <definedName name="_JJ29">[21]중기사용료!#REF!</definedName>
    <definedName name="_JJ3">[21]중기사용료!#REF!</definedName>
    <definedName name="_JJ30">[21]중기사용료!#REF!</definedName>
    <definedName name="_JJ31">[21]중기사용료!#REF!</definedName>
    <definedName name="_JJ32">[21]중기사용료!#REF!</definedName>
    <definedName name="_JJ33">[21]중기사용료!#REF!</definedName>
    <definedName name="_JJ34">[21]중기사용료!#REF!</definedName>
    <definedName name="_JJ35">[21]중기사용료!#REF!</definedName>
    <definedName name="_JJ36">[21]중기사용료!#REF!</definedName>
    <definedName name="_JJ37">[21]중기사용료!#REF!</definedName>
    <definedName name="_JJ38">[21]중기사용료!#REF!</definedName>
    <definedName name="_JJ39">[21]중기사용료!#REF!</definedName>
    <definedName name="_JJ4">[21]중기사용료!#REF!</definedName>
    <definedName name="_JJ40">[21]중기사용료!#REF!</definedName>
    <definedName name="_JJ41" localSheetId="6">#REF!</definedName>
    <definedName name="_JJ41">#REF!</definedName>
    <definedName name="_JJ42" localSheetId="6">[21]중기사용료!#REF!</definedName>
    <definedName name="_JJ42">[21]중기사용료!#REF!</definedName>
    <definedName name="_JJ43">[21]중기사용료!#REF!</definedName>
    <definedName name="_JJ44">[21]중기사용료!#REF!</definedName>
    <definedName name="_JJ45">[21]중기사용료!#REF!</definedName>
    <definedName name="_JJ46">[21]중기사용료!#REF!</definedName>
    <definedName name="_JJ47">[21]중기사용료!#REF!</definedName>
    <definedName name="_JJ48">[21]중기사용료!#REF!</definedName>
    <definedName name="_JJ49">[21]중기사용료!#REF!</definedName>
    <definedName name="_JJ5">[21]중기사용료!#REF!</definedName>
    <definedName name="_JJ50">[21]중기사용료!#REF!</definedName>
    <definedName name="_JJ51">[21]중기사용료!#REF!</definedName>
    <definedName name="_JJ52">[21]중기사용료!#REF!</definedName>
    <definedName name="_JJ53">[21]중기사용료!#REF!</definedName>
    <definedName name="_JJ54">[21]중기사용료!#REF!</definedName>
    <definedName name="_JJ55">[21]중기사용료!#REF!</definedName>
    <definedName name="_JJ56">[21]중기사용료!#REF!</definedName>
    <definedName name="_JJ57">[21]중기사용료!#REF!</definedName>
    <definedName name="_JJ58">[21]중기사용료!#REF!</definedName>
    <definedName name="_JJ59">[21]중기사용료!#REF!</definedName>
    <definedName name="_JJ6">[21]중기사용료!#REF!</definedName>
    <definedName name="_JJ60">[21]중기사용료!#REF!</definedName>
    <definedName name="_JJ61">[21]중기사용료!#REF!</definedName>
    <definedName name="_JJ62">[21]중기사용료!#REF!</definedName>
    <definedName name="_JJ63">[21]중기사용료!#REF!</definedName>
    <definedName name="_JJ64">[21]중기사용료!#REF!</definedName>
    <definedName name="_JJ65">[21]중기사용료!#REF!</definedName>
    <definedName name="_JJ66">[21]중기사용료!#REF!</definedName>
    <definedName name="_JJ67">[21]중기사용료!#REF!</definedName>
    <definedName name="_JJ68">[21]중기사용료!#REF!</definedName>
    <definedName name="_JJ69">[21]중기사용료!#REF!</definedName>
    <definedName name="_JJ7">[21]중기사용료!#REF!</definedName>
    <definedName name="_JJ70">[21]중기사용료!#REF!</definedName>
    <definedName name="_JJ71">[21]중기사용료!#REF!</definedName>
    <definedName name="_JJ72">[21]중기사용료!#REF!</definedName>
    <definedName name="_JJ73">[21]중기사용료!#REF!</definedName>
    <definedName name="_JJ74">[21]중기사용료!#REF!</definedName>
    <definedName name="_JJ75">[21]중기사용료!#REF!</definedName>
    <definedName name="_JJ76">[21]중기사용료!#REF!</definedName>
    <definedName name="_JJ77">[21]중기사용료!#REF!</definedName>
    <definedName name="_JJ78">[21]중기사용료!#REF!</definedName>
    <definedName name="_JJ79">[21]중기사용료!#REF!</definedName>
    <definedName name="_JJ8">[21]중기사용료!#REF!</definedName>
    <definedName name="_JJ80">[21]중기사용료!#REF!</definedName>
    <definedName name="_JJ81">[21]중기사용료!#REF!</definedName>
    <definedName name="_JJ82">[21]중기사용료!#REF!</definedName>
    <definedName name="_JJ83">[21]중기사용료!#REF!</definedName>
    <definedName name="_JJ84">[21]중기사용료!#REF!</definedName>
    <definedName name="_JJ85">[21]중기사용료!#REF!</definedName>
    <definedName name="_JJ86">[21]중기사용료!#REF!</definedName>
    <definedName name="_JJ87">[21]중기사용료!#REF!</definedName>
    <definedName name="_JJ88">[21]중기사용료!#REF!</definedName>
    <definedName name="_JJ89">[21]중기사용료!#REF!</definedName>
    <definedName name="_JJ9">[21]중기사용료!#REF!</definedName>
    <definedName name="_JJ90">[21]중기사용료!#REF!</definedName>
    <definedName name="_JJ91">[21]중기사용료!#REF!</definedName>
    <definedName name="_JJ92">[21]중기사용료!#REF!</definedName>
    <definedName name="_JJ93">[21]중기사용료!#REF!</definedName>
    <definedName name="_JJ94">[21]중기사용료!#REF!</definedName>
    <definedName name="_JJ95">[21]중기사용료!#REF!</definedName>
    <definedName name="_JJ96">[21]중기사용료!#REF!</definedName>
    <definedName name="_JJ97">[21]중기사용료!#REF!</definedName>
    <definedName name="_JJ98">[21]중기사용료!#REF!</definedName>
    <definedName name="_JJ99">[21]중기사용료!#REF!</definedName>
    <definedName name="_JOI13" localSheetId="6">#REF!</definedName>
    <definedName name="_JOI13">#REF!</definedName>
    <definedName name="_K">#N/A</definedName>
    <definedName name="_Key1" localSheetId="6" hidden="1">#REF!</definedName>
    <definedName name="_Key1" hidden="1">#REF!</definedName>
    <definedName name="_Key2" localSheetId="6" hidden="1">#REF!</definedName>
    <definedName name="_Key2" hidden="1">#REF!</definedName>
    <definedName name="_kfkf" localSheetId="6" hidden="1">#REF!</definedName>
    <definedName name="_kfkf" hidden="1">#REF!</definedName>
    <definedName name="_KK1" localSheetId="6">[21]중기사용료!#REF!</definedName>
    <definedName name="_KK1">[21]중기사용료!#REF!</definedName>
    <definedName name="_KK10" localSheetId="6">[21]중기사용료!#REF!</definedName>
    <definedName name="_KK10">[21]중기사용료!#REF!</definedName>
    <definedName name="_KK100" localSheetId="6">[21]중기사용료!#REF!</definedName>
    <definedName name="_KK100">[21]중기사용료!#REF!</definedName>
    <definedName name="_KK101" localSheetId="6">[21]중기사용료!#REF!</definedName>
    <definedName name="_KK101">[21]중기사용료!#REF!</definedName>
    <definedName name="_KK102">[21]중기사용료!#REF!</definedName>
    <definedName name="_KK103">[21]중기사용료!#REF!</definedName>
    <definedName name="_KK104">[21]중기사용료!#REF!</definedName>
    <definedName name="_KK105">[21]중기사용료!#REF!</definedName>
    <definedName name="_KK106">[21]중기사용료!#REF!</definedName>
    <definedName name="_KK107">[21]중기사용료!#REF!</definedName>
    <definedName name="_KK108">[21]중기사용료!#REF!</definedName>
    <definedName name="_KK109">[21]중기사용료!#REF!</definedName>
    <definedName name="_KK11">[21]중기사용료!#REF!</definedName>
    <definedName name="_KK110">[21]중기사용료!#REF!</definedName>
    <definedName name="_KK111">[21]중기사용료!#REF!</definedName>
    <definedName name="_KK112">[21]중기사용료!#REF!</definedName>
    <definedName name="_KK113">[21]중기사용료!#REF!</definedName>
    <definedName name="_KK114">[21]중기사용료!#REF!</definedName>
    <definedName name="_KK115">[21]중기사용료!#REF!</definedName>
    <definedName name="_KK116">[21]중기사용료!#REF!</definedName>
    <definedName name="_KK117">[21]중기사용료!#REF!</definedName>
    <definedName name="_KK118">[21]중기사용료!#REF!</definedName>
    <definedName name="_KK119">[21]중기사용료!#REF!</definedName>
    <definedName name="_KK12">[21]중기사용료!#REF!</definedName>
    <definedName name="_KK120">[21]중기사용료!#REF!</definedName>
    <definedName name="_KK121">[21]중기사용료!#REF!</definedName>
    <definedName name="_KK122">[21]중기사용료!#REF!</definedName>
    <definedName name="_KK123">[21]중기사용료!#REF!</definedName>
    <definedName name="_KK124">[21]중기사용료!#REF!</definedName>
    <definedName name="_KK125">[21]중기사용료!#REF!</definedName>
    <definedName name="_KK126">[21]중기사용료!#REF!</definedName>
    <definedName name="_KK127">[21]중기사용료!#REF!</definedName>
    <definedName name="_KK128">[21]중기사용료!#REF!</definedName>
    <definedName name="_KK129">[21]중기사용료!#REF!</definedName>
    <definedName name="_KK13">[21]중기사용료!#REF!</definedName>
    <definedName name="_KK130">[21]중기사용료!#REF!</definedName>
    <definedName name="_KK131">[21]중기사용료!#REF!</definedName>
    <definedName name="_KK132">[21]중기사용료!#REF!</definedName>
    <definedName name="_KK133">[21]중기사용료!#REF!</definedName>
    <definedName name="_KK134">[21]중기사용료!#REF!</definedName>
    <definedName name="_KK135">[21]중기사용료!#REF!</definedName>
    <definedName name="_KK136">[21]중기사용료!#REF!</definedName>
    <definedName name="_KK137">[21]중기사용료!#REF!</definedName>
    <definedName name="_KK138">[21]중기사용료!#REF!</definedName>
    <definedName name="_KK139">[21]중기사용료!#REF!</definedName>
    <definedName name="_KK14">[21]중기사용료!#REF!</definedName>
    <definedName name="_KK140">[21]중기사용료!#REF!</definedName>
    <definedName name="_KK141">[21]중기사용료!#REF!</definedName>
    <definedName name="_KK142">[21]중기사용료!#REF!</definedName>
    <definedName name="_KK143">[21]중기사용료!#REF!</definedName>
    <definedName name="_KK144">[21]중기사용료!#REF!</definedName>
    <definedName name="_KK145">[21]중기사용료!#REF!</definedName>
    <definedName name="_KK146">[21]중기사용료!#REF!</definedName>
    <definedName name="_KK147">[21]중기사용료!#REF!</definedName>
    <definedName name="_KK148">[21]중기사용료!#REF!</definedName>
    <definedName name="_KK149">[21]중기사용료!#REF!</definedName>
    <definedName name="_KK15">[21]중기사용료!#REF!</definedName>
    <definedName name="_KK150">[21]중기사용료!#REF!</definedName>
    <definedName name="_KK151">[21]중기사용료!#REF!</definedName>
    <definedName name="_KK152">[21]중기사용료!#REF!</definedName>
    <definedName name="_KK153">[21]중기사용료!#REF!</definedName>
    <definedName name="_KK154">[21]중기사용료!#REF!</definedName>
    <definedName name="_KK155" localSheetId="6">#REF!</definedName>
    <definedName name="_KK155">#REF!</definedName>
    <definedName name="_KK156" localSheetId="6">[21]중기사용료!#REF!</definedName>
    <definedName name="_KK156">[21]중기사용료!#REF!</definedName>
    <definedName name="_KK157">[21]중기사용료!#REF!</definedName>
    <definedName name="_KK158">[21]중기사용료!#REF!</definedName>
    <definedName name="_KK159">[21]중기사용료!#REF!</definedName>
    <definedName name="_KK16">[21]중기사용료!#REF!</definedName>
    <definedName name="_KK160">[21]중기사용료!#REF!</definedName>
    <definedName name="_KK161">[21]중기사용료!#REF!</definedName>
    <definedName name="_KK162">[21]중기사용료!#REF!</definedName>
    <definedName name="_KK163">[21]중기사용료!#REF!</definedName>
    <definedName name="_KK164">[21]중기사용료!#REF!</definedName>
    <definedName name="_KK165">[21]중기사용료!#REF!</definedName>
    <definedName name="_KK166">[21]중기사용료!#REF!</definedName>
    <definedName name="_KK167">[21]중기사용료!#REF!</definedName>
    <definedName name="_KK168">[21]중기사용료!#REF!</definedName>
    <definedName name="_KK169">[21]중기사용료!#REF!</definedName>
    <definedName name="_KK17">[21]중기사용료!#REF!</definedName>
    <definedName name="_KK170">[21]중기사용료!#REF!</definedName>
    <definedName name="_KK171">[21]중기사용료!#REF!</definedName>
    <definedName name="_KK172">[21]중기사용료!#REF!</definedName>
    <definedName name="_KK173">[21]중기사용료!#REF!</definedName>
    <definedName name="_KK174">[21]중기사용료!#REF!</definedName>
    <definedName name="_KK175">[21]중기사용료!#REF!</definedName>
    <definedName name="_KK176">[21]중기사용료!#REF!</definedName>
    <definedName name="_KK177">[21]중기사용료!#REF!</definedName>
    <definedName name="_KK178">[21]중기사용료!#REF!</definedName>
    <definedName name="_KK179">[21]중기사용료!#REF!</definedName>
    <definedName name="_KK18">[21]중기사용료!#REF!</definedName>
    <definedName name="_KK180">[21]중기사용료!#REF!</definedName>
    <definedName name="_KK181">[21]중기사용료!#REF!</definedName>
    <definedName name="_KK182">[21]중기사용료!#REF!</definedName>
    <definedName name="_KK183">[21]중기사용료!#REF!</definedName>
    <definedName name="_KK184">[21]중기사용료!#REF!</definedName>
    <definedName name="_KK185">[21]중기사용료!#REF!</definedName>
    <definedName name="_KK186">[21]중기사용료!#REF!</definedName>
    <definedName name="_KK187">[21]중기사용료!#REF!</definedName>
    <definedName name="_KK188">[21]중기사용료!#REF!</definedName>
    <definedName name="_KK189">[21]중기사용료!#REF!</definedName>
    <definedName name="_KK19">[21]중기사용료!#REF!</definedName>
    <definedName name="_KK190">[21]중기사용료!#REF!</definedName>
    <definedName name="_KK191">[21]중기사용료!#REF!</definedName>
    <definedName name="_KK192">[21]중기사용료!#REF!</definedName>
    <definedName name="_KK193">[21]중기사용료!#REF!</definedName>
    <definedName name="_KK194">[21]중기사용료!#REF!</definedName>
    <definedName name="_KK195">[21]중기사용료!#REF!</definedName>
    <definedName name="_KK196">[21]중기사용료!#REF!</definedName>
    <definedName name="_KK197">[21]중기사용료!#REF!</definedName>
    <definedName name="_KK198">[21]중기사용료!#REF!</definedName>
    <definedName name="_KK199">[21]중기사용료!#REF!</definedName>
    <definedName name="_KK2">[21]중기사용료!#REF!</definedName>
    <definedName name="_KK20">[21]중기사용료!#REF!</definedName>
    <definedName name="_KK200">[21]중기사용료!#REF!</definedName>
    <definedName name="_KK201">[21]중기사용료!#REF!</definedName>
    <definedName name="_KK202">[21]중기사용료!#REF!</definedName>
    <definedName name="_KK203">[21]중기사용료!#REF!</definedName>
    <definedName name="_KK204">[21]중기사용료!#REF!</definedName>
    <definedName name="_KK205">[21]중기사용료!#REF!</definedName>
    <definedName name="_KK206">[21]중기사용료!#REF!</definedName>
    <definedName name="_KK207">[21]중기사용료!#REF!</definedName>
    <definedName name="_KK208">[21]중기사용료!#REF!</definedName>
    <definedName name="_KK209">[21]중기사용료!#REF!</definedName>
    <definedName name="_KK21">[21]중기사용료!#REF!</definedName>
    <definedName name="_KK210">[21]중기사용료!#REF!</definedName>
    <definedName name="_KK211">[21]중기사용료!#REF!</definedName>
    <definedName name="_KK212">[21]중기사용료!#REF!</definedName>
    <definedName name="_KK213">[21]중기사용료!#REF!</definedName>
    <definedName name="_KK214">[21]중기사용료!#REF!</definedName>
    <definedName name="_KK215">[21]중기사용료!#REF!</definedName>
    <definedName name="_KK216">[21]중기사용료!#REF!</definedName>
    <definedName name="_KK217">[21]중기사용료!#REF!</definedName>
    <definedName name="_KK218">[21]중기사용료!#REF!</definedName>
    <definedName name="_KK219">[21]중기사용료!#REF!</definedName>
    <definedName name="_KK22">[21]중기사용료!#REF!</definedName>
    <definedName name="_KK220">[21]중기사용료!#REF!</definedName>
    <definedName name="_KK221">[21]중기사용료!#REF!</definedName>
    <definedName name="_KK222">[21]중기사용료!#REF!</definedName>
    <definedName name="_KK223">[21]중기사용료!#REF!</definedName>
    <definedName name="_KK224">[21]중기사용료!#REF!</definedName>
    <definedName name="_KK225">[21]중기사용료!#REF!</definedName>
    <definedName name="_KK226">[21]중기사용료!#REF!</definedName>
    <definedName name="_KK227">[21]중기사용료!#REF!</definedName>
    <definedName name="_KK228">[21]중기사용료!#REF!</definedName>
    <definedName name="_KK229">[21]중기사용료!#REF!</definedName>
    <definedName name="_KK23">[21]중기사용료!#REF!</definedName>
    <definedName name="_KK230">[21]중기사용료!#REF!</definedName>
    <definedName name="_kk231">[21]중기사용료!#REF!</definedName>
    <definedName name="_KK232">[21]중기사용료!#REF!</definedName>
    <definedName name="_KK233">[21]중기사용료!#REF!</definedName>
    <definedName name="_KK234">[21]중기사용료!#REF!</definedName>
    <definedName name="_KK235">[21]중기사용료!#REF!</definedName>
    <definedName name="_KK236">[21]중기사용료!#REF!</definedName>
    <definedName name="_KK237">[21]중기사용료!#REF!</definedName>
    <definedName name="_KK238">[21]중기사용료!#REF!</definedName>
    <definedName name="_KK239">[21]중기사용료!#REF!</definedName>
    <definedName name="_KK24">[21]중기사용료!#REF!</definedName>
    <definedName name="_KK25">[21]중기사용료!#REF!</definedName>
    <definedName name="_KK26">[21]중기사용료!#REF!</definedName>
    <definedName name="_KK27">[21]중기사용료!#REF!</definedName>
    <definedName name="_KK28">[21]중기사용료!#REF!</definedName>
    <definedName name="_KK29">[21]중기사용료!#REF!</definedName>
    <definedName name="_KK3">[21]중기사용료!#REF!</definedName>
    <definedName name="_KK30">[21]중기사용료!#REF!</definedName>
    <definedName name="_KK31">[21]중기사용료!#REF!</definedName>
    <definedName name="_KK32">[21]중기사용료!#REF!</definedName>
    <definedName name="_KK33">[21]중기사용료!#REF!</definedName>
    <definedName name="_KK34">[21]중기사용료!#REF!</definedName>
    <definedName name="_KK35">[21]중기사용료!#REF!</definedName>
    <definedName name="_KK36">[21]중기사용료!#REF!</definedName>
    <definedName name="_KK37">[21]중기사용료!#REF!</definedName>
    <definedName name="_KK38">[21]중기사용료!#REF!</definedName>
    <definedName name="_KK39">[21]중기사용료!#REF!</definedName>
    <definedName name="_KK4">[21]중기사용료!#REF!</definedName>
    <definedName name="_KK40">[21]중기사용료!#REF!</definedName>
    <definedName name="_KK41" localSheetId="6">#REF!</definedName>
    <definedName name="_KK41">#REF!</definedName>
    <definedName name="_KK42" localSheetId="6">[21]중기사용료!#REF!</definedName>
    <definedName name="_KK42">[21]중기사용료!#REF!</definedName>
    <definedName name="_KK43">[21]중기사용료!#REF!</definedName>
    <definedName name="_KK44">[21]중기사용료!#REF!</definedName>
    <definedName name="_KK45">[21]중기사용료!#REF!</definedName>
    <definedName name="_KK46">[21]중기사용료!#REF!</definedName>
    <definedName name="_KK47">[21]중기사용료!#REF!</definedName>
    <definedName name="_KK48">[21]중기사용료!#REF!</definedName>
    <definedName name="_KK49">[21]중기사용료!#REF!</definedName>
    <definedName name="_KK5">[21]중기사용료!#REF!</definedName>
    <definedName name="_KK50">[21]중기사용료!#REF!</definedName>
    <definedName name="_KK51">[21]중기사용료!#REF!</definedName>
    <definedName name="_KK52">[21]중기사용료!#REF!</definedName>
    <definedName name="_KK53">[21]중기사용료!#REF!</definedName>
    <definedName name="_KK54">[21]중기사용료!#REF!</definedName>
    <definedName name="_KK55">[21]중기사용료!#REF!</definedName>
    <definedName name="_KK56">[21]중기사용료!#REF!</definedName>
    <definedName name="_KK57">[21]중기사용료!#REF!</definedName>
    <definedName name="_KK58">[21]중기사용료!#REF!</definedName>
    <definedName name="_KK59">[21]중기사용료!#REF!</definedName>
    <definedName name="_KK6">[21]중기사용료!#REF!</definedName>
    <definedName name="_KK60">[21]중기사용료!#REF!</definedName>
    <definedName name="_KK61">[21]중기사용료!#REF!</definedName>
    <definedName name="_KK62">[21]중기사용료!#REF!</definedName>
    <definedName name="_KK63">[21]중기사용료!#REF!</definedName>
    <definedName name="_KK64">[21]중기사용료!#REF!</definedName>
    <definedName name="_KK65">[21]중기사용료!#REF!</definedName>
    <definedName name="_KK66">[21]중기사용료!#REF!</definedName>
    <definedName name="_KK67">[21]중기사용료!#REF!</definedName>
    <definedName name="_KK68">[21]중기사용료!#REF!</definedName>
    <definedName name="_KK69">[21]중기사용료!#REF!</definedName>
    <definedName name="_KK7">[21]중기사용료!#REF!</definedName>
    <definedName name="_KK70">[21]중기사용료!#REF!</definedName>
    <definedName name="_KK71">[21]중기사용료!#REF!</definedName>
    <definedName name="_KK72">[21]중기사용료!#REF!</definedName>
    <definedName name="_KK73">[21]중기사용료!#REF!</definedName>
    <definedName name="_KK74">[21]중기사용료!#REF!</definedName>
    <definedName name="_KK75">[21]중기사용료!#REF!</definedName>
    <definedName name="_KK76">[21]중기사용료!#REF!</definedName>
    <definedName name="_KK77">[21]중기사용료!#REF!</definedName>
    <definedName name="_KK78">[21]중기사용료!#REF!</definedName>
    <definedName name="_KK79">[21]중기사용료!#REF!</definedName>
    <definedName name="_KK8">[21]중기사용료!#REF!</definedName>
    <definedName name="_KK80">[21]중기사용료!#REF!</definedName>
    <definedName name="_KK81">[21]중기사용료!#REF!</definedName>
    <definedName name="_KK82">[21]중기사용료!#REF!</definedName>
    <definedName name="_KK83">[21]중기사용료!#REF!</definedName>
    <definedName name="_KK84">[21]중기사용료!#REF!</definedName>
    <definedName name="_KK85">[21]중기사용료!#REF!</definedName>
    <definedName name="_KK86">[21]중기사용료!#REF!</definedName>
    <definedName name="_KK87">[21]중기사용료!#REF!</definedName>
    <definedName name="_KK88">[21]중기사용료!#REF!</definedName>
    <definedName name="_KK89">[21]중기사용료!#REF!</definedName>
    <definedName name="_KK9">[21]중기사용료!#REF!</definedName>
    <definedName name="_KK90">[21]중기사용료!#REF!</definedName>
    <definedName name="_KK91">[21]중기사용료!#REF!</definedName>
    <definedName name="_KK92">[21]중기사용료!#REF!</definedName>
    <definedName name="_KK93">[21]중기사용료!#REF!</definedName>
    <definedName name="_KK94">[21]중기사용료!#REF!</definedName>
    <definedName name="_KK95">[21]중기사용료!#REF!</definedName>
    <definedName name="_KK96">[21]중기사용료!#REF!</definedName>
    <definedName name="_KK97">[21]중기사용료!#REF!</definedName>
    <definedName name="_KK98">[21]중기사용료!#REF!</definedName>
    <definedName name="_KK99">[21]중기사용료!#REF!</definedName>
    <definedName name="_kM1" localSheetId="6">#REF!</definedName>
    <definedName name="_kM1">#REF!</definedName>
    <definedName name="_kM2" localSheetId="6">#REF!</definedName>
    <definedName name="_kM2">#REF!</definedName>
    <definedName name="_kM3" localSheetId="6">#REF!</definedName>
    <definedName name="_kM3">#REF!</definedName>
    <definedName name="_Lg1" localSheetId="6">#REF!</definedName>
    <definedName name="_Lg1">#REF!</definedName>
    <definedName name="_Lg2" localSheetId="6">#REF!</definedName>
    <definedName name="_Lg2">#REF!</definedName>
    <definedName name="_LL1">[22]수질정화시설!#REF!</definedName>
    <definedName name="_ll15" localSheetId="6">#REF!</definedName>
    <definedName name="_ll15">#REF!</definedName>
    <definedName name="_LL2" localSheetId="6">[22]수질정화시설!#REF!</definedName>
    <definedName name="_LL2">[22]수질정화시설!#REF!</definedName>
    <definedName name="_lll1" localSheetId="6">[0]!BLCH</definedName>
    <definedName name="_lll1">[0]!BLCH</definedName>
    <definedName name="_LP1" localSheetId="6">'[23]부하(성남)'!#REF!</definedName>
    <definedName name="_LP1">'[23]부하(성남)'!#REF!</definedName>
    <definedName name="_LPB1" localSheetId="6">[24]부하계산서!#REF!</definedName>
    <definedName name="_LPB1">[24]부하계산서!#REF!</definedName>
    <definedName name="_LPK1" localSheetId="6">[24]부하계산서!#REF!</definedName>
    <definedName name="_LPK1">[24]부하계산서!#REF!</definedName>
    <definedName name="_LU1" localSheetId="6">'[23]부하(성남)'!#REF!</definedName>
    <definedName name="_LU1">'[23]부하(성남)'!#REF!</definedName>
    <definedName name="_LU2" localSheetId="6">'[23]부하(성남)'!#REF!</definedName>
    <definedName name="_LU2">'[23]부하(성남)'!#REF!</definedName>
    <definedName name="_LV01">'[23]부하(성남)'!#REF!</definedName>
    <definedName name="_M11503">0</definedName>
    <definedName name="_M11505">0</definedName>
    <definedName name="_M11510">0</definedName>
    <definedName name="_MaL1" localSheetId="6">#REF!</definedName>
    <definedName name="_MaL1">#REF!</definedName>
    <definedName name="_MaL2" localSheetId="6">#REF!</definedName>
    <definedName name="_MaL2">#REF!</definedName>
    <definedName name="_MatInverse_In" localSheetId="6" hidden="1">#REF!</definedName>
    <definedName name="_MatInverse_In" hidden="1">#REF!</definedName>
    <definedName name="_MatMult_A" localSheetId="6" hidden="1">#REF!</definedName>
    <definedName name="_MatMult_A" hidden="1">#REF!</definedName>
    <definedName name="_MatMult_AxB" localSheetId="6" hidden="1">#REF!</definedName>
    <definedName name="_MatMult_AxB" hidden="1">#REF!</definedName>
    <definedName name="_MatMult_B" localSheetId="6" hidden="1">#REF!</definedName>
    <definedName name="_MatMult_B" hidden="1">#REF!</definedName>
    <definedName name="_NMB96" localSheetId="6">#REF!</definedName>
    <definedName name="_NMB96">#REF!</definedName>
    <definedName name="_NN1">[21]중기사용료!#REF!</definedName>
    <definedName name="_NN10">[21]중기사용료!#REF!</definedName>
    <definedName name="_NN100">[21]중기사용료!#REF!</definedName>
    <definedName name="_NN101">[21]중기사용료!#REF!</definedName>
    <definedName name="_NN102">[21]중기사용료!#REF!</definedName>
    <definedName name="_NN103">[21]중기사용료!#REF!</definedName>
    <definedName name="_NN104">[21]중기사용료!#REF!</definedName>
    <definedName name="_NN105">[21]중기사용료!#REF!</definedName>
    <definedName name="_NN106">[21]중기사용료!#REF!</definedName>
    <definedName name="_NN107">[21]중기사용료!#REF!</definedName>
    <definedName name="_NN108">[21]중기사용료!#REF!</definedName>
    <definedName name="_NN109">[21]중기사용료!#REF!</definedName>
    <definedName name="_NN11">[21]중기사용료!#REF!</definedName>
    <definedName name="_NN110">[21]중기사용료!#REF!</definedName>
    <definedName name="_NN111">[21]중기사용료!#REF!</definedName>
    <definedName name="_NN112">[21]중기사용료!#REF!</definedName>
    <definedName name="_NN113">[21]중기사용료!#REF!</definedName>
    <definedName name="_NN114">[21]중기사용료!#REF!</definedName>
    <definedName name="_NN115">[21]중기사용료!#REF!</definedName>
    <definedName name="_NN116">[21]중기사용료!#REF!</definedName>
    <definedName name="_NN117">[21]중기사용료!#REF!</definedName>
    <definedName name="_NN118">[21]중기사용료!#REF!</definedName>
    <definedName name="_NN119">[21]중기사용료!#REF!</definedName>
    <definedName name="_NN12">[21]중기사용료!#REF!</definedName>
    <definedName name="_NN120">[21]중기사용료!#REF!</definedName>
    <definedName name="_NN121">[21]중기사용료!#REF!</definedName>
    <definedName name="_NN122">[21]중기사용료!#REF!</definedName>
    <definedName name="_NN123">[21]중기사용료!#REF!</definedName>
    <definedName name="_NN124">[21]중기사용료!#REF!</definedName>
    <definedName name="_NN125">[21]중기사용료!#REF!</definedName>
    <definedName name="_NN126">[21]중기사용료!#REF!</definedName>
    <definedName name="_NN127">[21]중기사용료!#REF!</definedName>
    <definedName name="_NN128">[21]중기사용료!#REF!</definedName>
    <definedName name="_NN129">[21]중기사용료!#REF!</definedName>
    <definedName name="_NN13">[21]중기사용료!#REF!</definedName>
    <definedName name="_NN130">[21]중기사용료!#REF!</definedName>
    <definedName name="_NN131">[21]중기사용료!#REF!</definedName>
    <definedName name="_NN132">[21]중기사용료!#REF!</definedName>
    <definedName name="_NN133">[21]중기사용료!#REF!</definedName>
    <definedName name="_NN134">[21]중기사용료!#REF!</definedName>
    <definedName name="_NN135">[21]중기사용료!#REF!</definedName>
    <definedName name="_NN136">[21]중기사용료!#REF!</definedName>
    <definedName name="_NN137">[21]중기사용료!#REF!</definedName>
    <definedName name="_NN138">[21]중기사용료!#REF!</definedName>
    <definedName name="_NN139">[21]중기사용료!#REF!</definedName>
    <definedName name="_NN14">[21]중기사용료!#REF!</definedName>
    <definedName name="_NN140">[21]중기사용료!#REF!</definedName>
    <definedName name="_NN141">[21]중기사용료!#REF!</definedName>
    <definedName name="_NN142">[21]중기사용료!#REF!</definedName>
    <definedName name="_NN143">[21]중기사용료!#REF!</definedName>
    <definedName name="_NN144">[21]중기사용료!#REF!</definedName>
    <definedName name="_NN145">[21]중기사용료!#REF!</definedName>
    <definedName name="_NN146">[21]중기사용료!#REF!</definedName>
    <definedName name="_NN147">[21]중기사용료!#REF!</definedName>
    <definedName name="_NN148">[21]중기사용료!#REF!</definedName>
    <definedName name="_NN149">[21]중기사용료!#REF!</definedName>
    <definedName name="_NN15">[21]중기사용료!#REF!</definedName>
    <definedName name="_NN150">[21]중기사용료!#REF!</definedName>
    <definedName name="_NN151">[21]중기사용료!#REF!</definedName>
    <definedName name="_NN152">[21]중기사용료!#REF!</definedName>
    <definedName name="_NN153">[21]중기사용료!#REF!</definedName>
    <definedName name="_NN154">[21]중기사용료!#REF!</definedName>
    <definedName name="_NN155" localSheetId="6">#REF!</definedName>
    <definedName name="_NN155">#REF!</definedName>
    <definedName name="_NN156" localSheetId="6">[21]중기사용료!#REF!</definedName>
    <definedName name="_NN156">[21]중기사용료!#REF!</definedName>
    <definedName name="_NN157">[21]중기사용료!#REF!</definedName>
    <definedName name="_NN158">[21]중기사용료!#REF!</definedName>
    <definedName name="_NN159">[21]중기사용료!#REF!</definedName>
    <definedName name="_NN16">[21]중기사용료!#REF!</definedName>
    <definedName name="_NN160">[21]중기사용료!#REF!</definedName>
    <definedName name="_NN161">[21]중기사용료!#REF!</definedName>
    <definedName name="_NN162">[21]중기사용료!#REF!</definedName>
    <definedName name="_NN163">[21]중기사용료!#REF!</definedName>
    <definedName name="_NN164">[21]중기사용료!#REF!</definedName>
    <definedName name="_NN165">[21]중기사용료!#REF!</definedName>
    <definedName name="_NN166">[21]중기사용료!#REF!</definedName>
    <definedName name="_NN167">[21]중기사용료!#REF!</definedName>
    <definedName name="_NN168">[21]중기사용료!#REF!</definedName>
    <definedName name="_NN169">[21]중기사용료!#REF!</definedName>
    <definedName name="_NN17">[21]중기사용료!#REF!</definedName>
    <definedName name="_NN170">[21]중기사용료!#REF!</definedName>
    <definedName name="_NN171">[21]중기사용료!#REF!</definedName>
    <definedName name="_NN172">[21]중기사용료!#REF!</definedName>
    <definedName name="_NN173">[21]중기사용료!#REF!</definedName>
    <definedName name="_NN174">[21]중기사용료!#REF!</definedName>
    <definedName name="_NN175">[21]중기사용료!#REF!</definedName>
    <definedName name="_NN176">[21]중기사용료!#REF!</definedName>
    <definedName name="_NN177">[21]중기사용료!#REF!</definedName>
    <definedName name="_NN178">[21]중기사용료!#REF!</definedName>
    <definedName name="_NN179">[21]중기사용료!#REF!</definedName>
    <definedName name="_NN18">[21]중기사용료!#REF!</definedName>
    <definedName name="_NN180">[21]중기사용료!#REF!</definedName>
    <definedName name="_NN181">[21]중기사용료!#REF!</definedName>
    <definedName name="_NN182">[21]중기사용료!#REF!</definedName>
    <definedName name="_NN183">[21]중기사용료!#REF!</definedName>
    <definedName name="_NN184">[21]중기사용료!#REF!</definedName>
    <definedName name="_NN185">[21]중기사용료!#REF!</definedName>
    <definedName name="_NN186">[21]중기사용료!#REF!</definedName>
    <definedName name="_NN187">[21]중기사용료!#REF!</definedName>
    <definedName name="_NN188">[21]중기사용료!#REF!</definedName>
    <definedName name="_NN189">[21]중기사용료!#REF!</definedName>
    <definedName name="_NN19">[21]중기사용료!#REF!</definedName>
    <definedName name="_NN190">[21]중기사용료!#REF!</definedName>
    <definedName name="_NN191">[21]중기사용료!#REF!</definedName>
    <definedName name="_NN192">[21]중기사용료!#REF!</definedName>
    <definedName name="_NN193">[21]중기사용료!#REF!</definedName>
    <definedName name="_NN194">[21]중기사용료!#REF!</definedName>
    <definedName name="_NN195">[21]중기사용료!#REF!</definedName>
    <definedName name="_NN196">[21]중기사용료!#REF!</definedName>
    <definedName name="_NN197">[21]중기사용료!#REF!</definedName>
    <definedName name="_NN198">[21]중기사용료!#REF!</definedName>
    <definedName name="_NN199">[21]중기사용료!#REF!</definedName>
    <definedName name="_NN2">[21]중기사용료!#REF!</definedName>
    <definedName name="_NN20">[21]중기사용료!#REF!</definedName>
    <definedName name="_NN200">[21]중기사용료!#REF!</definedName>
    <definedName name="_NN201">[21]중기사용료!#REF!</definedName>
    <definedName name="_NN202">[21]중기사용료!#REF!</definedName>
    <definedName name="_NN203">[21]중기사용료!#REF!</definedName>
    <definedName name="_NN204">[21]중기사용료!#REF!</definedName>
    <definedName name="_NN205">[21]중기사용료!#REF!</definedName>
    <definedName name="_NN206">[21]중기사용료!#REF!</definedName>
    <definedName name="_NN207">[21]중기사용료!#REF!</definedName>
    <definedName name="_NN208">[21]중기사용료!#REF!</definedName>
    <definedName name="_NN209">[21]중기사용료!#REF!</definedName>
    <definedName name="_NN21">[21]중기사용료!#REF!</definedName>
    <definedName name="_NN210">[21]중기사용료!#REF!</definedName>
    <definedName name="_NN211">[21]중기사용료!#REF!</definedName>
    <definedName name="_NN212">[21]중기사용료!#REF!</definedName>
    <definedName name="_NN213">[21]중기사용료!#REF!</definedName>
    <definedName name="_NN214">[21]중기사용료!#REF!</definedName>
    <definedName name="_NN215">[21]중기사용료!#REF!</definedName>
    <definedName name="_NN216">[21]중기사용료!#REF!</definedName>
    <definedName name="_NN217">[21]중기사용료!#REF!</definedName>
    <definedName name="_NN218">[21]중기사용료!#REF!</definedName>
    <definedName name="_NN219">[21]중기사용료!#REF!</definedName>
    <definedName name="_NN22">[21]중기사용료!#REF!</definedName>
    <definedName name="_NN220">[21]중기사용료!#REF!</definedName>
    <definedName name="_NN221">[21]중기사용료!#REF!</definedName>
    <definedName name="_NN222">[21]중기사용료!#REF!</definedName>
    <definedName name="_NN223">[21]중기사용료!#REF!</definedName>
    <definedName name="_NN224">[21]중기사용료!#REF!</definedName>
    <definedName name="_NN225">[21]중기사용료!#REF!</definedName>
    <definedName name="_NN226">[21]중기사용료!#REF!</definedName>
    <definedName name="_NN227">[21]중기사용료!#REF!</definedName>
    <definedName name="_NN228">[21]중기사용료!#REF!</definedName>
    <definedName name="_NN229">[21]중기사용료!#REF!</definedName>
    <definedName name="_NN23">[21]중기사용료!#REF!</definedName>
    <definedName name="_NN230">[21]중기사용료!#REF!</definedName>
    <definedName name="_nn231">[21]중기사용료!#REF!</definedName>
    <definedName name="_NN232">[21]중기사용료!#REF!</definedName>
    <definedName name="_NN233">[21]중기사용료!#REF!</definedName>
    <definedName name="_NN234">[21]중기사용료!#REF!</definedName>
    <definedName name="_NN235">[21]중기사용료!#REF!</definedName>
    <definedName name="_NN236">[21]중기사용료!#REF!</definedName>
    <definedName name="_NN237">[21]중기사용료!#REF!</definedName>
    <definedName name="_NN238">[21]중기사용료!#REF!</definedName>
    <definedName name="_NN239">[21]중기사용료!#REF!</definedName>
    <definedName name="_NN24">[21]중기사용료!#REF!</definedName>
    <definedName name="_NN25">[21]중기사용료!#REF!</definedName>
    <definedName name="_NN26">[21]중기사용료!#REF!</definedName>
    <definedName name="_NN27">[21]중기사용료!#REF!</definedName>
    <definedName name="_NN28">[21]중기사용료!#REF!</definedName>
    <definedName name="_NN29">[21]중기사용료!#REF!</definedName>
    <definedName name="_NN3">[21]중기사용료!#REF!</definedName>
    <definedName name="_NN30">[21]중기사용료!#REF!</definedName>
    <definedName name="_NN31">[21]중기사용료!#REF!</definedName>
    <definedName name="_NN32">[21]중기사용료!#REF!</definedName>
    <definedName name="_NN33">[21]중기사용료!#REF!</definedName>
    <definedName name="_NN34">[21]중기사용료!#REF!</definedName>
    <definedName name="_NN35">[21]중기사용료!#REF!</definedName>
    <definedName name="_NN36">[21]중기사용료!#REF!</definedName>
    <definedName name="_NN37">[21]중기사용료!#REF!</definedName>
    <definedName name="_NN38">[21]중기사용료!#REF!</definedName>
    <definedName name="_NN39">[21]중기사용료!#REF!</definedName>
    <definedName name="_NN4">[21]중기사용료!#REF!</definedName>
    <definedName name="_NN40">[21]중기사용료!#REF!</definedName>
    <definedName name="_NN41" localSheetId="6">#REF!</definedName>
    <definedName name="_NN41">#REF!</definedName>
    <definedName name="_NN42" localSheetId="6">[21]중기사용료!#REF!</definedName>
    <definedName name="_NN42">[21]중기사용료!#REF!</definedName>
    <definedName name="_NN43">[21]중기사용료!#REF!</definedName>
    <definedName name="_NN44">[21]중기사용료!#REF!</definedName>
    <definedName name="_NN45">[21]중기사용료!#REF!</definedName>
    <definedName name="_NN46">[21]중기사용료!#REF!</definedName>
    <definedName name="_NN47">[21]중기사용료!#REF!</definedName>
    <definedName name="_NN48">[21]중기사용료!#REF!</definedName>
    <definedName name="_NN49">[21]중기사용료!#REF!</definedName>
    <definedName name="_NN5">[21]중기사용료!#REF!</definedName>
    <definedName name="_NN50">[21]중기사용료!#REF!</definedName>
    <definedName name="_NN51">[21]중기사용료!#REF!</definedName>
    <definedName name="_NN52">[21]중기사용료!#REF!</definedName>
    <definedName name="_NN53">[21]중기사용료!#REF!</definedName>
    <definedName name="_NN54">[21]중기사용료!#REF!</definedName>
    <definedName name="_NN55">[21]중기사용료!#REF!</definedName>
    <definedName name="_NN56">[21]중기사용료!#REF!</definedName>
    <definedName name="_NN57">[21]중기사용료!#REF!</definedName>
    <definedName name="_NN58">[21]중기사용료!#REF!</definedName>
    <definedName name="_NN59">[21]중기사용료!#REF!</definedName>
    <definedName name="_NN6">[21]중기사용료!#REF!</definedName>
    <definedName name="_NN60">[21]중기사용료!#REF!</definedName>
    <definedName name="_NN61">[21]중기사용료!#REF!</definedName>
    <definedName name="_NN62">[21]중기사용료!#REF!</definedName>
    <definedName name="_NN63">[21]중기사용료!#REF!</definedName>
    <definedName name="_NN64">[21]중기사용료!#REF!</definedName>
    <definedName name="_NN65">[21]중기사용료!#REF!</definedName>
    <definedName name="_NN66">[21]중기사용료!#REF!</definedName>
    <definedName name="_NN67">[21]중기사용료!#REF!</definedName>
    <definedName name="_NN68">[21]중기사용료!#REF!</definedName>
    <definedName name="_NN69">[21]중기사용료!#REF!</definedName>
    <definedName name="_NN7">[21]중기사용료!#REF!</definedName>
    <definedName name="_NN70">[21]중기사용료!#REF!</definedName>
    <definedName name="_NN71">[21]중기사용료!#REF!</definedName>
    <definedName name="_NN72">[21]중기사용료!#REF!</definedName>
    <definedName name="_NN73">[21]중기사용료!#REF!</definedName>
    <definedName name="_NN74">[21]중기사용료!#REF!</definedName>
    <definedName name="_NN75">[21]중기사용료!#REF!</definedName>
    <definedName name="_NN76">[21]중기사용료!#REF!</definedName>
    <definedName name="_NN77">[21]중기사용료!#REF!</definedName>
    <definedName name="_NN78">[21]중기사용료!#REF!</definedName>
    <definedName name="_NN79">[21]중기사용료!#REF!</definedName>
    <definedName name="_NN8">[21]중기사용료!#REF!</definedName>
    <definedName name="_NN80">[21]중기사용료!#REF!</definedName>
    <definedName name="_NN81">[21]중기사용료!#REF!</definedName>
    <definedName name="_NN82">[21]중기사용료!#REF!</definedName>
    <definedName name="_NN83">[21]중기사용료!#REF!</definedName>
    <definedName name="_NN84">[21]중기사용료!#REF!</definedName>
    <definedName name="_NN85">[21]중기사용료!#REF!</definedName>
    <definedName name="_NN86">[21]중기사용료!#REF!</definedName>
    <definedName name="_NN87">[21]중기사용료!#REF!</definedName>
    <definedName name="_NN88">[21]중기사용료!#REF!</definedName>
    <definedName name="_NN89">[21]중기사용료!#REF!</definedName>
    <definedName name="_NN9">[21]중기사용료!#REF!</definedName>
    <definedName name="_NN90">[21]중기사용료!#REF!</definedName>
    <definedName name="_NN91">[21]중기사용료!#REF!</definedName>
    <definedName name="_NN92">[21]중기사용료!#REF!</definedName>
    <definedName name="_NN93">[21]중기사용료!#REF!</definedName>
    <definedName name="_NN94">[21]중기사용료!#REF!</definedName>
    <definedName name="_NN95">[21]중기사용료!#REF!</definedName>
    <definedName name="_NN96">[21]중기사용료!#REF!</definedName>
    <definedName name="_NN97">[21]중기사용료!#REF!</definedName>
    <definedName name="_NN98">[21]중기사용료!#REF!</definedName>
    <definedName name="_NN99">[21]중기사용료!#REF!</definedName>
    <definedName name="_NO1">[21]중기사용료!#REF!</definedName>
    <definedName name="_NO10">[21]중기사용료!#REF!</definedName>
    <definedName name="_NO100">[21]중기사용료!#REF!</definedName>
    <definedName name="_NO101">[21]중기사용료!#REF!</definedName>
    <definedName name="_NO102">[21]중기사용료!#REF!</definedName>
    <definedName name="_NO103">[21]중기사용료!#REF!</definedName>
    <definedName name="_NO104">[21]중기사용료!#REF!</definedName>
    <definedName name="_NO105">[21]중기사용료!#REF!</definedName>
    <definedName name="_NO106">[21]중기사용료!#REF!</definedName>
    <definedName name="_NO107">[21]중기사용료!#REF!</definedName>
    <definedName name="_NO108">[21]중기사용료!#REF!</definedName>
    <definedName name="_NO109">[21]중기사용료!#REF!</definedName>
    <definedName name="_NO11">[21]중기사용료!#REF!</definedName>
    <definedName name="_NO110">[21]중기사용료!#REF!</definedName>
    <definedName name="_NO111">[21]중기사용료!#REF!</definedName>
    <definedName name="_NO112">[21]중기사용료!#REF!</definedName>
    <definedName name="_NO113">[21]중기사용료!#REF!</definedName>
    <definedName name="_NO114">[21]중기사용료!#REF!</definedName>
    <definedName name="_NO115">[21]중기사용료!#REF!</definedName>
    <definedName name="_NO116">[21]중기사용료!#REF!</definedName>
    <definedName name="_NO117">[21]중기사용료!#REF!</definedName>
    <definedName name="_NO118">[21]중기사용료!#REF!</definedName>
    <definedName name="_NO119">[21]중기사용료!#REF!</definedName>
    <definedName name="_NO12">[21]중기사용료!#REF!</definedName>
    <definedName name="_NO120">[21]중기사용료!#REF!</definedName>
    <definedName name="_NO121">[21]중기사용료!#REF!</definedName>
    <definedName name="_NO122">[21]중기사용료!#REF!</definedName>
    <definedName name="_NO123">[21]중기사용료!#REF!</definedName>
    <definedName name="_NO124">[21]중기사용료!#REF!</definedName>
    <definedName name="_NO125">[21]중기사용료!#REF!</definedName>
    <definedName name="_NO126">[21]중기사용료!#REF!</definedName>
    <definedName name="_NO127">[21]중기사용료!#REF!</definedName>
    <definedName name="_NO128">[21]중기사용료!#REF!</definedName>
    <definedName name="_NO129">[21]중기사용료!#REF!</definedName>
    <definedName name="_NO13">[21]중기사용료!#REF!</definedName>
    <definedName name="_NO130">[21]중기사용료!#REF!</definedName>
    <definedName name="_NO131">[21]중기사용료!#REF!</definedName>
    <definedName name="_NO132">[21]중기사용료!#REF!</definedName>
    <definedName name="_NO133">[21]중기사용료!#REF!</definedName>
    <definedName name="_NO134">[21]중기사용료!#REF!</definedName>
    <definedName name="_NO135">[21]중기사용료!#REF!</definedName>
    <definedName name="_NO136">[21]중기사용료!#REF!</definedName>
    <definedName name="_NO137">[21]중기사용료!#REF!</definedName>
    <definedName name="_NO138">[21]중기사용료!#REF!</definedName>
    <definedName name="_NO139">[21]중기사용료!#REF!</definedName>
    <definedName name="_NO14">[21]중기사용료!#REF!</definedName>
    <definedName name="_NO140">[21]중기사용료!#REF!</definedName>
    <definedName name="_NO141">[21]중기사용료!#REF!</definedName>
    <definedName name="_NO142">[21]중기사용료!#REF!</definedName>
    <definedName name="_NO143">[21]중기사용료!#REF!</definedName>
    <definedName name="_NO144">[21]중기사용료!#REF!</definedName>
    <definedName name="_NO145">[21]중기사용료!#REF!</definedName>
    <definedName name="_NO146">[21]중기사용료!#REF!</definedName>
    <definedName name="_NO147">[21]중기사용료!#REF!</definedName>
    <definedName name="_NO148">[21]중기사용료!#REF!</definedName>
    <definedName name="_NO149">[21]중기사용료!#REF!</definedName>
    <definedName name="_NO15">[21]중기사용료!#REF!</definedName>
    <definedName name="_NO150">[21]중기사용료!#REF!</definedName>
    <definedName name="_NO151">[21]중기사용료!#REF!</definedName>
    <definedName name="_NO152">[21]중기사용료!#REF!</definedName>
    <definedName name="_NO153">[21]중기사용료!#REF!</definedName>
    <definedName name="_NO154">[21]중기사용료!#REF!</definedName>
    <definedName name="_NO155" localSheetId="6">#REF!</definedName>
    <definedName name="_NO155">#REF!</definedName>
    <definedName name="_NO156" localSheetId="6">[21]중기사용료!#REF!</definedName>
    <definedName name="_NO156">[21]중기사용료!#REF!</definedName>
    <definedName name="_NO157">[21]중기사용료!#REF!</definedName>
    <definedName name="_NO158">[21]중기사용료!#REF!</definedName>
    <definedName name="_NO159">[21]중기사용료!#REF!</definedName>
    <definedName name="_NO16">[21]중기사용료!#REF!</definedName>
    <definedName name="_NO160">[21]중기사용료!#REF!</definedName>
    <definedName name="_NO161">[21]중기사용료!#REF!</definedName>
    <definedName name="_NO162">[21]중기사용료!#REF!</definedName>
    <definedName name="_NO163">[21]중기사용료!#REF!</definedName>
    <definedName name="_NO164">[21]중기사용료!#REF!</definedName>
    <definedName name="_NO165">[21]중기사용료!#REF!</definedName>
    <definedName name="_NO166">[21]중기사용료!#REF!</definedName>
    <definedName name="_NO167">[21]중기사용료!#REF!</definedName>
    <definedName name="_NO168">[21]중기사용료!#REF!</definedName>
    <definedName name="_NO169">[21]중기사용료!#REF!</definedName>
    <definedName name="_NO17">[21]중기사용료!#REF!</definedName>
    <definedName name="_NO170">[21]중기사용료!#REF!</definedName>
    <definedName name="_NO171">[21]중기사용료!#REF!</definedName>
    <definedName name="_NO172">[21]중기사용료!#REF!</definedName>
    <definedName name="_NO173">[21]중기사용료!#REF!</definedName>
    <definedName name="_NO174">[21]중기사용료!#REF!</definedName>
    <definedName name="_NO175">[21]중기사용료!#REF!</definedName>
    <definedName name="_NO176">[21]중기사용료!#REF!</definedName>
    <definedName name="_NO177">[21]중기사용료!#REF!</definedName>
    <definedName name="_NO178">[21]중기사용료!#REF!</definedName>
    <definedName name="_NO179">[21]중기사용료!#REF!</definedName>
    <definedName name="_NO18">[21]중기사용료!#REF!</definedName>
    <definedName name="_NO180">[21]중기사용료!#REF!</definedName>
    <definedName name="_NO181">[21]중기사용료!#REF!</definedName>
    <definedName name="_NO182">[21]중기사용료!#REF!</definedName>
    <definedName name="_NO183">[21]중기사용료!#REF!</definedName>
    <definedName name="_NO184">[21]중기사용료!#REF!</definedName>
    <definedName name="_NO185">[21]중기사용료!#REF!</definedName>
    <definedName name="_NO186">[21]중기사용료!#REF!</definedName>
    <definedName name="_NO187">[21]중기사용료!#REF!</definedName>
    <definedName name="_NO188">[21]중기사용료!#REF!</definedName>
    <definedName name="_NO189">[21]중기사용료!#REF!</definedName>
    <definedName name="_NO19">[21]중기사용료!#REF!</definedName>
    <definedName name="_NO190">[21]중기사용료!#REF!</definedName>
    <definedName name="_NO191">[21]중기사용료!#REF!</definedName>
    <definedName name="_NO192">[21]중기사용료!#REF!</definedName>
    <definedName name="_NO193">[21]중기사용료!#REF!</definedName>
    <definedName name="_NO194">[21]중기사용료!#REF!</definedName>
    <definedName name="_NO195">[21]중기사용료!#REF!</definedName>
    <definedName name="_NO196">[21]중기사용료!#REF!</definedName>
    <definedName name="_NO197">[21]중기사용료!#REF!</definedName>
    <definedName name="_NO198">[21]중기사용료!#REF!</definedName>
    <definedName name="_NO199">[21]중기사용료!#REF!</definedName>
    <definedName name="_NO2">[21]중기사용료!#REF!</definedName>
    <definedName name="_NO20">[21]중기사용료!#REF!</definedName>
    <definedName name="_NO200">[21]중기사용료!#REF!</definedName>
    <definedName name="_NO201">[21]중기사용료!#REF!</definedName>
    <definedName name="_NO202">[21]중기사용료!#REF!</definedName>
    <definedName name="_NO203">[21]중기사용료!#REF!</definedName>
    <definedName name="_NO204">[21]중기사용료!#REF!</definedName>
    <definedName name="_NO205">[21]중기사용료!#REF!</definedName>
    <definedName name="_NO206">[21]중기사용료!#REF!</definedName>
    <definedName name="_NO207">[21]중기사용료!#REF!</definedName>
    <definedName name="_NO208">[21]중기사용료!#REF!</definedName>
    <definedName name="_NO209">[21]중기사용료!#REF!</definedName>
    <definedName name="_NO21">[21]중기사용료!#REF!</definedName>
    <definedName name="_NO210">[21]중기사용료!#REF!</definedName>
    <definedName name="_NO211">[21]중기사용료!#REF!</definedName>
    <definedName name="_NO212">[21]중기사용료!#REF!</definedName>
    <definedName name="_NO213">[21]중기사용료!#REF!</definedName>
    <definedName name="_NO214">[21]중기사용료!#REF!</definedName>
    <definedName name="_NO215">[21]중기사용료!#REF!</definedName>
    <definedName name="_NO216">[21]중기사용료!#REF!</definedName>
    <definedName name="_NO217">[21]중기사용료!#REF!</definedName>
    <definedName name="_NO218">[21]중기사용료!#REF!</definedName>
    <definedName name="_NO219">[21]중기사용료!#REF!</definedName>
    <definedName name="_NO22">[21]중기사용료!#REF!</definedName>
    <definedName name="_NO220">[21]중기사용료!#REF!</definedName>
    <definedName name="_NO221">[21]중기사용료!#REF!</definedName>
    <definedName name="_NO222">[21]중기사용료!#REF!</definedName>
    <definedName name="_NO223">[21]중기사용료!#REF!</definedName>
    <definedName name="_NO224">[21]중기사용료!#REF!</definedName>
    <definedName name="_NO225">[21]중기사용료!#REF!</definedName>
    <definedName name="_NO226">[21]중기사용료!#REF!</definedName>
    <definedName name="_NO227">[21]중기사용료!#REF!</definedName>
    <definedName name="_NO228">[21]중기사용료!#REF!</definedName>
    <definedName name="_NO229">[21]중기사용료!#REF!</definedName>
    <definedName name="_NO23">[21]중기사용료!#REF!</definedName>
    <definedName name="_NO230">[21]중기사용료!#REF!</definedName>
    <definedName name="_no231">[21]중기사용료!#REF!</definedName>
    <definedName name="_NO232">[21]중기사용료!#REF!</definedName>
    <definedName name="_NO233">[21]중기사용료!#REF!</definedName>
    <definedName name="_NO234">[21]중기사용료!#REF!</definedName>
    <definedName name="_NO235">[21]중기사용료!#REF!</definedName>
    <definedName name="_NO236">[21]중기사용료!#REF!</definedName>
    <definedName name="_NO237">[21]중기사용료!#REF!</definedName>
    <definedName name="_NO238">[21]중기사용료!#REF!</definedName>
    <definedName name="_NO239">[21]중기사용료!#REF!</definedName>
    <definedName name="_NO24">[21]중기사용료!#REF!</definedName>
    <definedName name="_NO25">[21]중기사용료!#REF!</definedName>
    <definedName name="_NO26">[21]중기사용료!#REF!</definedName>
    <definedName name="_NO27">[21]중기사용료!#REF!</definedName>
    <definedName name="_NO28">[21]중기사용료!#REF!</definedName>
    <definedName name="_NO29">[21]중기사용료!#REF!</definedName>
    <definedName name="_NO3">[21]중기사용료!#REF!</definedName>
    <definedName name="_NO30">[21]중기사용료!#REF!</definedName>
    <definedName name="_NO31">[21]중기사용료!#REF!</definedName>
    <definedName name="_NO32">[21]중기사용료!#REF!</definedName>
    <definedName name="_NO33">[21]중기사용료!#REF!</definedName>
    <definedName name="_NO34">[21]중기사용료!#REF!</definedName>
    <definedName name="_NO35">[21]중기사용료!#REF!</definedName>
    <definedName name="_NO36">[21]중기사용료!#REF!</definedName>
    <definedName name="_NO37">[21]중기사용료!#REF!</definedName>
    <definedName name="_NO38">[21]중기사용료!#REF!</definedName>
    <definedName name="_NO39">[21]중기사용료!#REF!</definedName>
    <definedName name="_NO4">[21]중기사용료!#REF!</definedName>
    <definedName name="_NO40">[21]중기사용료!#REF!</definedName>
    <definedName name="_NO41" localSheetId="6">#REF!</definedName>
    <definedName name="_NO41">#REF!</definedName>
    <definedName name="_NO42" localSheetId="6">[21]중기사용료!#REF!</definedName>
    <definedName name="_NO42">[21]중기사용료!#REF!</definedName>
    <definedName name="_NO43">[21]중기사용료!#REF!</definedName>
    <definedName name="_NO44">[21]중기사용료!#REF!</definedName>
    <definedName name="_NO45">[21]중기사용료!#REF!</definedName>
    <definedName name="_NO46">[21]중기사용료!#REF!</definedName>
    <definedName name="_NO47">[21]중기사용료!#REF!</definedName>
    <definedName name="_NO48">[21]중기사용료!#REF!</definedName>
    <definedName name="_NO49">[21]중기사용료!#REF!</definedName>
    <definedName name="_NO5">[21]중기사용료!#REF!</definedName>
    <definedName name="_NO50">[21]중기사용료!#REF!</definedName>
    <definedName name="_NO51">[21]중기사용료!#REF!</definedName>
    <definedName name="_NO52">[21]중기사용료!#REF!</definedName>
    <definedName name="_NO53">[21]중기사용료!#REF!</definedName>
    <definedName name="_NO54">[21]중기사용료!#REF!</definedName>
    <definedName name="_NO55">[21]중기사용료!#REF!</definedName>
    <definedName name="_NO56">[21]중기사용료!#REF!</definedName>
    <definedName name="_NO57">[21]중기사용료!#REF!</definedName>
    <definedName name="_NO58">[21]중기사용료!#REF!</definedName>
    <definedName name="_NO59">[21]중기사용료!#REF!</definedName>
    <definedName name="_NO6">[21]중기사용료!#REF!</definedName>
    <definedName name="_NO60">[21]중기사용료!#REF!</definedName>
    <definedName name="_NO61">[21]중기사용료!#REF!</definedName>
    <definedName name="_NO62">[21]중기사용료!#REF!</definedName>
    <definedName name="_NO63">[21]중기사용료!#REF!</definedName>
    <definedName name="_NO64">[21]중기사용료!#REF!</definedName>
    <definedName name="_NO65">[21]중기사용료!#REF!</definedName>
    <definedName name="_NO66">[21]중기사용료!#REF!</definedName>
    <definedName name="_NO67">[21]중기사용료!#REF!</definedName>
    <definedName name="_NO68">[21]중기사용료!#REF!</definedName>
    <definedName name="_NO69">[21]중기사용료!#REF!</definedName>
    <definedName name="_NO7">[21]중기사용료!#REF!</definedName>
    <definedName name="_NO70">[21]중기사용료!#REF!</definedName>
    <definedName name="_NO71">[21]중기사용료!#REF!</definedName>
    <definedName name="_NO72">[21]중기사용료!#REF!</definedName>
    <definedName name="_NO73">[21]중기사용료!#REF!</definedName>
    <definedName name="_NO74">[21]중기사용료!#REF!</definedName>
    <definedName name="_NO75">[21]중기사용료!#REF!</definedName>
    <definedName name="_NO76">[21]중기사용료!#REF!</definedName>
    <definedName name="_NO77">[21]중기사용료!#REF!</definedName>
    <definedName name="_NO78">[21]중기사용료!#REF!</definedName>
    <definedName name="_NO79">[21]중기사용료!#REF!</definedName>
    <definedName name="_NO8">[21]중기사용료!#REF!</definedName>
    <definedName name="_NO80">[21]중기사용료!#REF!</definedName>
    <definedName name="_NO81">[21]중기사용료!#REF!</definedName>
    <definedName name="_NO82">[21]중기사용료!#REF!</definedName>
    <definedName name="_NO83">[21]중기사용료!#REF!</definedName>
    <definedName name="_NO84">[21]중기사용료!#REF!</definedName>
    <definedName name="_NO85">[21]중기사용료!#REF!</definedName>
    <definedName name="_NO86">[21]중기사용료!#REF!</definedName>
    <definedName name="_NO87">[21]중기사용료!#REF!</definedName>
    <definedName name="_NO88">[21]중기사용료!#REF!</definedName>
    <definedName name="_NO89">[21]중기사용료!#REF!</definedName>
    <definedName name="_NO9">[21]중기사용료!#REF!</definedName>
    <definedName name="_NO90">[21]중기사용료!#REF!</definedName>
    <definedName name="_NO91">[21]중기사용료!#REF!</definedName>
    <definedName name="_NO92">[21]중기사용료!#REF!</definedName>
    <definedName name="_NO93">[21]중기사용료!#REF!</definedName>
    <definedName name="_NO94">[21]중기사용료!#REF!</definedName>
    <definedName name="_NO95">[21]중기사용료!#REF!</definedName>
    <definedName name="_NO96">[21]중기사용료!#REF!</definedName>
    <definedName name="_NO97">[21]중기사용료!#REF!</definedName>
    <definedName name="_NO98">[21]중기사용료!#REF!</definedName>
    <definedName name="_NO99">[21]중기사용료!#REF!</definedName>
    <definedName name="_NP1" localSheetId="6">#REF!</definedName>
    <definedName name="_NP1">#REF!</definedName>
    <definedName name="_NP2" localSheetId="6">#REF!</definedName>
    <definedName name="_NP2">#REF!</definedName>
    <definedName name="_NSH1" localSheetId="6">#REF!</definedName>
    <definedName name="_NSH1">#REF!</definedName>
    <definedName name="_NSH2" localSheetId="6">#REF!</definedName>
    <definedName name="_NSH2">#REF!</definedName>
    <definedName name="_Order1" hidden="1">255</definedName>
    <definedName name="_Order2" hidden="1">255</definedName>
    <definedName name="_pa1" localSheetId="6">#REF!</definedName>
    <definedName name="_pa1">#REF!</definedName>
    <definedName name="_pa2" localSheetId="6">#REF!</definedName>
    <definedName name="_pa2">#REF!</definedName>
    <definedName name="_PAG1" localSheetId="6">#REF!</definedName>
    <definedName name="_PAG1">#REF!</definedName>
    <definedName name="_PAG2" localSheetId="6">#REF!</definedName>
    <definedName name="_PAG2">#REF!</definedName>
    <definedName name="_PAG3" localSheetId="6">#REF!</definedName>
    <definedName name="_PAG3">#REF!</definedName>
    <definedName name="_PAG4" localSheetId="6">#REF!</definedName>
    <definedName name="_PAG4">#REF!</definedName>
    <definedName name="_PAG5" localSheetId="6">#REF!</definedName>
    <definedName name="_PAG5">#REF!</definedName>
    <definedName name="_Parse_Out" localSheetId="6" hidden="1">#REF!</definedName>
    <definedName name="_Parse_Out" hidden="1">#REF!</definedName>
    <definedName name="_PB1" localSheetId="6">#REF!</definedName>
    <definedName name="_PB1">#REF!</definedName>
    <definedName name="_PB2" localSheetId="6">#REF!</definedName>
    <definedName name="_PB2">#REF!</definedName>
    <definedName name="_PB3" localSheetId="6">#REF!</definedName>
    <definedName name="_PB3">#REF!</definedName>
    <definedName name="_PD1" localSheetId="6">#REF!</definedName>
    <definedName name="_PD1">#REF!</definedName>
    <definedName name="_PD11" localSheetId="6">#REF!</definedName>
    <definedName name="_PD11">#REF!</definedName>
    <definedName name="_PD2" localSheetId="6">#REF!</definedName>
    <definedName name="_PD2">#REF!</definedName>
    <definedName name="_PD22" localSheetId="6">#REF!</definedName>
    <definedName name="_PD22">#REF!</definedName>
    <definedName name="_PD3" localSheetId="6">#REF!</definedName>
    <definedName name="_PD3">#REF!</definedName>
    <definedName name="_PD33" localSheetId="6">#REF!</definedName>
    <definedName name="_PD33">#REF!</definedName>
    <definedName name="_PD4" localSheetId="6">#REF!</definedName>
    <definedName name="_PD4">#REF!</definedName>
    <definedName name="_PD44" localSheetId="6">#REF!</definedName>
    <definedName name="_PD44">#REF!</definedName>
    <definedName name="_PD5" localSheetId="6">#REF!</definedName>
    <definedName name="_PD5">#REF!</definedName>
    <definedName name="_PD55" localSheetId="6">#REF!</definedName>
    <definedName name="_PD55">#REF!</definedName>
    <definedName name="_PDX1" localSheetId="6">#REF!</definedName>
    <definedName name="_PDX1">#REF!</definedName>
    <definedName name="_PDX2" localSheetId="6">#REF!</definedName>
    <definedName name="_PDX2">#REF!</definedName>
    <definedName name="_PDX3" localSheetId="6">#REF!</definedName>
    <definedName name="_PDX3">#REF!</definedName>
    <definedName name="_PDX4" localSheetId="6">#REF!</definedName>
    <definedName name="_PDX4">#REF!</definedName>
    <definedName name="_PDX5" localSheetId="6">#REF!</definedName>
    <definedName name="_PDX5">#REF!</definedName>
    <definedName name="_PH2">'[25]기둥(원형)'!#REF!</definedName>
    <definedName name="_PSC19" localSheetId="6">#REF!</definedName>
    <definedName name="_PSC19">#REF!</definedName>
    <definedName name="_qs1" localSheetId="6">[1]설계조건!#REF!</definedName>
    <definedName name="_qs1">[1]설계조건!#REF!</definedName>
    <definedName name="_qs12">[1]설계조건!#REF!</definedName>
    <definedName name="_qs2">[1]설계조건!#REF!</definedName>
    <definedName name="_qs22">[1]설계조건!#REF!</definedName>
    <definedName name="_R1" localSheetId="6">#REF!</definedName>
    <definedName name="_R1">#REF!</definedName>
    <definedName name="_R2" localSheetId="6">#REF!</definedName>
    <definedName name="_R2">#REF!</definedName>
    <definedName name="_R3" localSheetId="6">#REF!</definedName>
    <definedName name="_R3">#REF!</definedName>
    <definedName name="_R4" localSheetId="6">#REF!</definedName>
    <definedName name="_R4">#REF!</definedName>
    <definedName name="_R5" localSheetId="6">#REF!</definedName>
    <definedName name="_R5">#REF!</definedName>
    <definedName name="_R6" localSheetId="6">#REF!</definedName>
    <definedName name="_R6">#REF!</definedName>
    <definedName name="_R7" localSheetId="6">#REF!</definedName>
    <definedName name="_R7">#REF!</definedName>
    <definedName name="_R8" localSheetId="6">#REF!</definedName>
    <definedName name="_R8">#REF!</definedName>
    <definedName name="_RD5">[26]교각계산!$K$86</definedName>
    <definedName name="_Regression_Int" hidden="1">1</definedName>
    <definedName name="_Regression_Out" localSheetId="6" hidden="1">#REF!</definedName>
    <definedName name="_Regression_Out" hidden="1">#REF!</definedName>
    <definedName name="_Regression_X" localSheetId="6" hidden="1">#REF!</definedName>
    <definedName name="_Regression_X" hidden="1">#REF!</definedName>
    <definedName name="_Regression_Y" localSheetId="6" hidden="1">#REF!</definedName>
    <definedName name="_Regression_Y" hidden="1">#REF!</definedName>
    <definedName name="_rsc4">[27]단가표!$E$318</definedName>
    <definedName name="_SBB1" localSheetId="6">#REF!</definedName>
    <definedName name="_SBB1">#REF!</definedName>
    <definedName name="_SBB2" localSheetId="6">#REF!</definedName>
    <definedName name="_SBB2">#REF!</definedName>
    <definedName name="_SBB3" localSheetId="6">#REF!</definedName>
    <definedName name="_SBB3">#REF!</definedName>
    <definedName name="_SBB4" localSheetId="6">#REF!</definedName>
    <definedName name="_SBB4">#REF!</definedName>
    <definedName name="_SBB5" localSheetId="6">#REF!</definedName>
    <definedName name="_SBB5">#REF!</definedName>
    <definedName name="_SCH1" localSheetId="6">#REF!</definedName>
    <definedName name="_SCH1">#REF!</definedName>
    <definedName name="_SH1" localSheetId="6">#REF!</definedName>
    <definedName name="_SH1">#REF!</definedName>
    <definedName name="_SH2" localSheetId="6">#REF!</definedName>
    <definedName name="_SH2">#REF!</definedName>
    <definedName name="_SH3" localSheetId="6">#REF!</definedName>
    <definedName name="_SH3">#REF!</definedName>
    <definedName name="_SHH1" localSheetId="6">#REF!</definedName>
    <definedName name="_SHH1">#REF!</definedName>
    <definedName name="_SHH2" localSheetId="6">#REF!</definedName>
    <definedName name="_SHH2">#REF!</definedName>
    <definedName name="_SHH3" localSheetId="6">#REF!</definedName>
    <definedName name="_SHH3">#REF!</definedName>
    <definedName name="_Sort" localSheetId="6" hidden="1">#REF!</definedName>
    <definedName name="_Sort" hidden="1">#REF!</definedName>
    <definedName name="_sp1" localSheetId="6">#REF!</definedName>
    <definedName name="_sp1">#REF!</definedName>
    <definedName name="_sp2" localSheetId="6">#REF!</definedName>
    <definedName name="_sp2">#REF!</definedName>
    <definedName name="_sp3" localSheetId="6">#REF!</definedName>
    <definedName name="_sp3">#REF!</definedName>
    <definedName name="_ST1" localSheetId="6">#REF!</definedName>
    <definedName name="_ST1">#REF!</definedName>
    <definedName name="_SUB1" localSheetId="6">#REF!</definedName>
    <definedName name="_SUB1">#REF!</definedName>
    <definedName name="_SUB2" localSheetId="6">#REF!</definedName>
    <definedName name="_SUB2">#REF!</definedName>
    <definedName name="_SUB3" localSheetId="6">#REF!</definedName>
    <definedName name="_SUB3">#REF!</definedName>
    <definedName name="_sub4" localSheetId="6">#REF!</definedName>
    <definedName name="_sub4">#REF!</definedName>
    <definedName name="_sub5" localSheetId="6">#REF!</definedName>
    <definedName name="_sub5">#REF!</definedName>
    <definedName name="_T1">'[28]날개벽(좌,우=60도-4개)'!#REF!</definedName>
    <definedName name="_T2">'[28]날개벽(좌,우=60도-4개)'!#REF!</definedName>
    <definedName name="_TAB1">[29]토공정보!$B$7:$L$31</definedName>
    <definedName name="_TAB2">[29]토공정보!$O$7:$AC$18</definedName>
    <definedName name="_TAB3">[29]토공정보!$AF$7:$AR$17</definedName>
    <definedName name="_Table1_In1" localSheetId="6" hidden="1">#REF!</definedName>
    <definedName name="_Table1_In1" hidden="1">#REF!</definedName>
    <definedName name="_Table1_Out" localSheetId="6" hidden="1">#REF!</definedName>
    <definedName name="_Table1_Out" hidden="1">#REF!</definedName>
    <definedName name="_Ted1" localSheetId="6">#REF!</definedName>
    <definedName name="_Ted1">#REF!</definedName>
    <definedName name="_Ts1" localSheetId="6">#REF!</definedName>
    <definedName name="_Ts1">#REF!</definedName>
    <definedName name="_tt1">"tt1"</definedName>
    <definedName name="_ttr1" localSheetId="6">#REF!</definedName>
    <definedName name="_ttr1">#REF!</definedName>
    <definedName name="_ttr2" localSheetId="6">#REF!</definedName>
    <definedName name="_ttr2">#REF!</definedName>
    <definedName name="_Tu1" localSheetId="6">#REF!</definedName>
    <definedName name="_Tu1">#REF!</definedName>
    <definedName name="_Tu2" localSheetId="6">#REF!</definedName>
    <definedName name="_Tu2">#REF!</definedName>
    <definedName name="_TW2" localSheetId="6">#REF!</definedName>
    <definedName name="_TW2">#REF!</definedName>
    <definedName name="_Ty1" localSheetId="6">#REF!</definedName>
    <definedName name="_Ty1">#REF!</definedName>
    <definedName name="_Ty2" localSheetId="6">#REF!</definedName>
    <definedName name="_Ty2">#REF!</definedName>
    <definedName name="_UP1">[24]부하계산서!#REF!</definedName>
    <definedName name="_UP2">[24]부하계산서!#REF!</definedName>
    <definedName name="_wd1">[1]설계조건!#REF!</definedName>
    <definedName name="_wd2">[1]설계조건!#REF!</definedName>
    <definedName name="_woogi" localSheetId="6" hidden="1">#REF!</definedName>
    <definedName name="_woogi" hidden="1">#REF!</definedName>
    <definedName name="_woogi2" localSheetId="6" hidden="1">#REF!</definedName>
    <definedName name="_woogi2" hidden="1">#REF!</definedName>
    <definedName name="_woogi24" localSheetId="6" hidden="1">#REF!</definedName>
    <definedName name="_woogi24" hidden="1">#REF!</definedName>
    <definedName name="_woogi3" localSheetId="6" hidden="1">#REF!</definedName>
    <definedName name="_woogi3" hidden="1">#REF!</definedName>
    <definedName name="_X2110">2312</definedName>
    <definedName name="_X2120">668</definedName>
    <definedName name="_X2130">0</definedName>
    <definedName name="_X2170">0</definedName>
    <definedName name="_X2180">0</definedName>
    <definedName name="_X2190">0</definedName>
    <definedName name="_X2210">1931</definedName>
    <definedName name="_X2220">1031</definedName>
    <definedName name="_X2250">0</definedName>
    <definedName name="_X2301">0</definedName>
    <definedName name="_X2310">1200</definedName>
    <definedName name="_X2410">0</definedName>
    <definedName name="_X3110">84</definedName>
    <definedName name="_X3120">4</definedName>
    <definedName name="_X3130">4</definedName>
    <definedName name="_X3140">0</definedName>
    <definedName name="_X3150">0</definedName>
    <definedName name="_X3210">5757</definedName>
    <definedName name="_X3220">300</definedName>
    <definedName name="_X3230">21</definedName>
    <definedName name="_X3250">0</definedName>
    <definedName name="_X4110">24</definedName>
    <definedName name="_X4130">0</definedName>
    <definedName name="_X4150">0</definedName>
    <definedName name="_X4210">2</definedName>
    <definedName name="_X4220">0</definedName>
    <definedName name="_X4250">0</definedName>
    <definedName name="_X4310">0</definedName>
    <definedName name="_X4410">261</definedName>
    <definedName name="_X4450">0</definedName>
    <definedName name="_X4610">0</definedName>
    <definedName name="_X6110">5757</definedName>
    <definedName name="_X6120">0</definedName>
    <definedName name="_X6210">4971</definedName>
    <definedName name="_X6220">6105</definedName>
    <definedName name="_X6270">0</definedName>
    <definedName name="_X6300">0</definedName>
    <definedName name="_X6310">0</definedName>
    <definedName name="_X7110">176</definedName>
    <definedName name="_X7210">181</definedName>
    <definedName name="_X7710">0</definedName>
    <definedName name="_X8010">0</definedName>
    <definedName name="_X8020">0</definedName>
    <definedName name="_X8030">0</definedName>
    <definedName name="_X8040">0</definedName>
    <definedName name="_X9110">0</definedName>
    <definedName name="_XS1">[26]교각계산!$M$40</definedName>
    <definedName name="_XZ100">0</definedName>
    <definedName name="_XZ200">0</definedName>
    <definedName name="_XZ300">0</definedName>
    <definedName name="_XZ400">0</definedName>
    <definedName name="_XZ700">0</definedName>
    <definedName name="_XZ710">0</definedName>
    <definedName name="_XZ720">0</definedName>
    <definedName name="_XZ730">0</definedName>
    <definedName name="_XZ800">0</definedName>
    <definedName name="_XZ900">1</definedName>
    <definedName name="_y3">'[30]2연BOX'!$K$73</definedName>
    <definedName name="_YA110">"현    장"</definedName>
    <definedName name="_YA210">"현장집토 장"</definedName>
    <definedName name="_YA230">"잔토처리 장"</definedName>
    <definedName name="_YA240">"건설폐기물처리장"</definedName>
    <definedName name="_YA242">"산업폐기물처리장"</definedName>
    <definedName name="_YA250">"자    재 출고지"</definedName>
    <definedName name="_YA255">"현장일원"</definedName>
    <definedName name="_YA257">"생 산 처"</definedName>
    <definedName name="_YA310">"모    래 채취장"</definedName>
    <definedName name="_YA312">"해    사 채취장"</definedName>
    <definedName name="_YA314">"석    분 채취장"</definedName>
    <definedName name="_YA320">"자    갈 채취장"</definedName>
    <definedName name="_YA330">"혼합골재 채취장"</definedName>
    <definedName name="_YA370">"유 용 토 채취장"</definedName>
    <definedName name="_YA510">"강재반납처"</definedName>
    <definedName name="_YA720">"아 스 콘 생산지"</definedName>
    <definedName name="_YC250">1</definedName>
    <definedName name="_YD110">50</definedName>
    <definedName name="_YD210">0</definedName>
    <definedName name="_YD215">0</definedName>
    <definedName name="_YD230">5</definedName>
    <definedName name="_YD232">5</definedName>
    <definedName name="_YD250">20</definedName>
    <definedName name="_YD255">10</definedName>
    <definedName name="_YD257">10</definedName>
    <definedName name="_YD260">246</definedName>
    <definedName name="_YD262">5</definedName>
    <definedName name="_YD310">30</definedName>
    <definedName name="_YD312">30</definedName>
    <definedName name="_YD314">30</definedName>
    <definedName name="_YD320">30</definedName>
    <definedName name="_YD330">30</definedName>
    <definedName name="_YD370">0.5</definedName>
    <definedName name="_YD380">0.05</definedName>
    <definedName name="_YD510">20</definedName>
    <definedName name="_YD520">10</definedName>
    <definedName name="_YD710">10</definedName>
    <definedName name="_YD720">10</definedName>
    <definedName name="_YD730">10</definedName>
    <definedName name="_YD740">10</definedName>
    <definedName name="_YD760">10</definedName>
    <definedName name="_YD771">10</definedName>
    <definedName name="_YD773">2</definedName>
    <definedName name="_YE110">25</definedName>
    <definedName name="_YE210">25</definedName>
    <definedName name="_YE215">25</definedName>
    <definedName name="_YE230">25</definedName>
    <definedName name="_YE232">25</definedName>
    <definedName name="_YE310">25</definedName>
    <definedName name="_YE312">25</definedName>
    <definedName name="_YE314">25</definedName>
    <definedName name="_YE320">25</definedName>
    <definedName name="_YE330">25</definedName>
    <definedName name="_YE340">25</definedName>
    <definedName name="_YE720">25</definedName>
    <definedName name="_YF110">30</definedName>
    <definedName name="_YF210">30</definedName>
    <definedName name="_YF215">30</definedName>
    <definedName name="_YF230">30</definedName>
    <definedName name="_YF232">30</definedName>
    <definedName name="_YF310">30</definedName>
    <definedName name="_YF312">30</definedName>
    <definedName name="_YF314">30</definedName>
    <definedName name="_YF320">30</definedName>
    <definedName name="_YF330">30</definedName>
    <definedName name="_YF340">30</definedName>
    <definedName name="_YF720">30</definedName>
    <definedName name="_YH110">2</definedName>
    <definedName name="_YH510">3</definedName>
    <definedName name="_YJ110">2</definedName>
    <definedName name="_YK110">2</definedName>
    <definedName name="_YN110">0</definedName>
    <definedName name="_YN215">0</definedName>
    <definedName name="_YN230">0</definedName>
    <definedName name="_YN232">0</definedName>
    <definedName name="_YN250">0</definedName>
    <definedName name="_YN255">0</definedName>
    <definedName name="_YN310">0</definedName>
    <definedName name="_YN312">0</definedName>
    <definedName name="_YN314">0</definedName>
    <definedName name="_YN320">0</definedName>
    <definedName name="_YN330">0</definedName>
    <definedName name="_YN510">0</definedName>
    <definedName name="_YN520">0</definedName>
    <definedName name="_YN720">0</definedName>
    <definedName name="_YN730">0</definedName>
    <definedName name="_YN740">0</definedName>
    <definedName name="_Z11">2005</definedName>
    <definedName name="_Z12">"004638-05-80001"</definedName>
    <definedName name="_Z13">"안성공단-옥산대교간 도로유관 관로공사(최종) 설계변경"</definedName>
    <definedName name="_Z14">"수원"</definedName>
    <definedName name="_Z15">1</definedName>
    <definedName name="_Z21">"수도권강남망건설센터"</definedName>
    <definedName name="_Z22">"선로기술팀"</definedName>
    <definedName name="_Z31">"912814462"</definedName>
    <definedName name="_Z32">"전선호"</definedName>
    <definedName name="_Z51">28798806</definedName>
    <definedName name="_Z61">62093020</definedName>
    <definedName name="_Z62">68302000</definedName>
    <definedName name="_zz1">[31]설계내역!#REF!</definedName>
    <definedName name="_재ㅐ햐" localSheetId="6" hidden="1">#REF!</definedName>
    <definedName name="_재ㅐ햐" hidden="1">#REF!</definedName>
    <definedName name="\" localSheetId="6">'[32]집계표(육상)'!#REF!</definedName>
    <definedName name="\">'[32]집계표(육상)'!#REF!</definedName>
    <definedName name="\0">#N/A</definedName>
    <definedName name="\a" localSheetId="6">#REF!</definedName>
    <definedName name="\a">#REF!</definedName>
    <definedName name="\b">#N/A</definedName>
    <definedName name="\c">#N/A</definedName>
    <definedName name="\d" localSheetId="6">#REF!</definedName>
    <definedName name="\d">#REF!</definedName>
    <definedName name="\e" localSheetId="6">#REF!</definedName>
    <definedName name="\e">#REF!</definedName>
    <definedName name="\f" localSheetId="6">#REF!</definedName>
    <definedName name="\f">#REF!</definedName>
    <definedName name="\g">'[3]N賃率-職'!#REF!</definedName>
    <definedName name="\h" localSheetId="6">#REF!</definedName>
    <definedName name="\h">#REF!</definedName>
    <definedName name="\i" localSheetId="6">#REF!</definedName>
    <definedName name="\i">#REF!</definedName>
    <definedName name="\j" localSheetId="6">#REF!</definedName>
    <definedName name="\j">#REF!</definedName>
    <definedName name="\k">#N/A</definedName>
    <definedName name="\l" localSheetId="6">#REF!</definedName>
    <definedName name="\l">#REF!</definedName>
    <definedName name="\m" localSheetId="6">#REF!</definedName>
    <definedName name="\m">#REF!</definedName>
    <definedName name="\o" localSheetId="6">#REF!</definedName>
    <definedName name="\o">#REF!</definedName>
    <definedName name="\p" localSheetId="6">#REF!</definedName>
    <definedName name="\p">#REF!</definedName>
    <definedName name="\P1" localSheetId="6">#REF!</definedName>
    <definedName name="\P1">#REF!</definedName>
    <definedName name="\q">[33]일위!#REF!</definedName>
    <definedName name="\r">#N/A</definedName>
    <definedName name="\s">#N/A</definedName>
    <definedName name="\u" localSheetId="6">#REF!</definedName>
    <definedName name="\u">#REF!</definedName>
    <definedName name="\w">[34]집행예산!#REF!</definedName>
    <definedName name="\x">#N/A</definedName>
    <definedName name="\y" localSheetId="6">#REF!</definedName>
    <definedName name="\y">#REF!</definedName>
    <definedName name="\z">#N/A</definedName>
    <definedName name="a" localSheetId="6">#REF!</definedName>
    <definedName name="a">#REF!</definedName>
    <definedName name="A_" localSheetId="6">#REF!</definedName>
    <definedName name="A_">#REF!</definedName>
    <definedName name="a0" localSheetId="6">#REF!</definedName>
    <definedName name="a0">#REF!</definedName>
    <definedName name="A1." localSheetId="6">#REF!</definedName>
    <definedName name="A1.">#REF!</definedName>
    <definedName name="A1..A2_">#N/A</definedName>
    <definedName name="A1..A200_">#N/A</definedName>
    <definedName name="A12..A13_">#N/A</definedName>
    <definedName name="A1N" localSheetId="6">#REF!</definedName>
    <definedName name="A1N">#REF!</definedName>
    <definedName name="AA" localSheetId="6">물량산출근거서!BLN</definedName>
    <definedName name="AA">BLN</definedName>
    <definedName name="AAA" localSheetId="6">#REF!</definedName>
    <definedName name="AAA">#REF!</definedName>
    <definedName name="AAAA" localSheetId="6">물량산출근거서!BLN</definedName>
    <definedName name="AAAA">BLN</definedName>
    <definedName name="AAAAA" localSheetId="6">물량산출근거서!BLN</definedName>
    <definedName name="AAAAA">BLN</definedName>
    <definedName name="aaaaaa" localSheetId="6" hidden="1">{#N/A,#N/A,FALSE,"속도"}</definedName>
    <definedName name="aaaaaa" hidden="1">{#N/A,#N/A,FALSE,"속도"}</definedName>
    <definedName name="AAAAAAAAAA" localSheetId="6">#REF!</definedName>
    <definedName name="AAAAAAAAAA">#REF!</definedName>
    <definedName name="AAWF">'[35]ABUT수량-A1'!$T$25</definedName>
    <definedName name="AB" localSheetId="6">#REF!</definedName>
    <definedName name="AB">#REF!</definedName>
    <definedName name="ABC" localSheetId="6">#REF!</definedName>
    <definedName name="ABC">#REF!</definedName>
    <definedName name="ABS" localSheetId="6">#REF!</definedName>
    <definedName name="ABS">#REF!</definedName>
    <definedName name="ABUTH" localSheetId="6">#REF!</definedName>
    <definedName name="ABUTH">#REF!</definedName>
    <definedName name="ac" localSheetId="6">#REF!</definedName>
    <definedName name="ac">#REF!</definedName>
    <definedName name="ACC" localSheetId="6">#REF!</definedName>
    <definedName name="ACC">#REF!</definedName>
    <definedName name="Access_Button" hidden="1">"정병은_0000_List"</definedName>
    <definedName name="Access_Button1" hidden="1">"정병은_0000_List"</definedName>
    <definedName name="AccessDatabase" hidden="1">"E:\현장관리\정병은1.mdb"</definedName>
    <definedName name="ACCLINK.XLS_Localization_Table_List">"$A$1:$B$11"</definedName>
    <definedName name="ACCLINK.XLS_Localization_Table_List1">"$A$13:$B$31"</definedName>
    <definedName name="ACCLINK.XLS_Localization_Table_List10">"$A$13:$B$33"</definedName>
    <definedName name="ACCLINK.XLS_Localization_Table_List11">"$A$13:$B$33"</definedName>
    <definedName name="ACCLINK.XLS_Localization_Table_List12">"$A$13:$B$33"</definedName>
    <definedName name="ACCLINK.XLS_Localization_Table_List13">"$A$13:$B$33"</definedName>
    <definedName name="ACCLINK.XLS_Localization_Table_List14">"$A$13:$B$33"</definedName>
    <definedName name="ACCLINK.XLS_Localization_Table_List15">"$A$13:$B$33"</definedName>
    <definedName name="ACCLINK.XLS_Localization_Table_List16">"$A$13:$B$33"</definedName>
    <definedName name="ACCLINK.XLS_Localization_Table_List17">"$A$13:$B$33"</definedName>
    <definedName name="ACCLINK.XLS_Localization_Table_List18">"$A$13:$B$33"</definedName>
    <definedName name="ACCLINK.XLS_Localization_Table_List19">"$A$13:$B$33"</definedName>
    <definedName name="ACCLINK.XLS_Localization_Table_List2">"$A$13:$B$31"</definedName>
    <definedName name="ACCLINK.XLS_Localization_Table_List3">"$A$13:$B$31"</definedName>
    <definedName name="ACCLINK.XLS_Localization_Table_List4">"$A$13:$B$31"</definedName>
    <definedName name="ACCLINK.XLS_Localization_Table_List5">"$A$13:$B$31"</definedName>
    <definedName name="ACCLINK.XLS_Localization_Table_List6">"$A$13:$B$31"</definedName>
    <definedName name="ACCLINK.XLS_Localization_Table_List7">"$A$13:$B$31"</definedName>
    <definedName name="ACCLINK.XLS_Localization_Table_List8">"$A$13:$B$31"</definedName>
    <definedName name="ACCLINK.XLS_Localization_Table_List9">"$A$13:$B$33"</definedName>
    <definedName name="ACS" localSheetId="6">#REF!</definedName>
    <definedName name="ACS">#REF!</definedName>
    <definedName name="ACSR" localSheetId="6">#REF!</definedName>
    <definedName name="ACSR">#REF!</definedName>
    <definedName name="AD" localSheetId="6">#REF!</definedName>
    <definedName name="AD">#REF!</definedName>
    <definedName name="adfd">[36]!매크로11</definedName>
    <definedName name="ADSFGFBHNJMKK">#N/A</definedName>
    <definedName name="AE" localSheetId="6">#REF!</definedName>
    <definedName name="AE">#REF!</definedName>
    <definedName name="Aend" localSheetId="6">#REF!</definedName>
    <definedName name="Aend">#REF!</definedName>
    <definedName name="Aex" localSheetId="6">#REF!</definedName>
    <definedName name="Aex">#REF!</definedName>
    <definedName name="Af" localSheetId="6">#REF!</definedName>
    <definedName name="Af">#REF!</definedName>
    <definedName name="afaf">[36]!매크로4</definedName>
    <definedName name="AfCon" localSheetId="6">#REF!</definedName>
    <definedName name="AfCon">#REF!</definedName>
    <definedName name="AFC설비" localSheetId="6">#REF!</definedName>
    <definedName name="AFC설비">#REF!</definedName>
    <definedName name="ag" localSheetId="6">#REF!</definedName>
    <definedName name="ag">#REF!</definedName>
    <definedName name="Ah" localSheetId="6">#REF!</definedName>
    <definedName name="Ah">#REF!</definedName>
    <definedName name="AI" localSheetId="6">#REF!</definedName>
    <definedName name="AI">#REF!</definedName>
    <definedName name="ALPA" localSheetId="6">#REF!</definedName>
    <definedName name="ALPA">#REF!</definedName>
    <definedName name="ALPAN" localSheetId="6">#REF!</definedName>
    <definedName name="ALPAN">#REF!</definedName>
    <definedName name="ALPAO" localSheetId="6">#REF!</definedName>
    <definedName name="ALPAO">#REF!</definedName>
    <definedName name="ALPAON" localSheetId="6">#REF!</definedName>
    <definedName name="ALPAON">#REF!</definedName>
    <definedName name="ALPHA" localSheetId="6">#REF!</definedName>
    <definedName name="ALPHA">#REF!</definedName>
    <definedName name="AlphaD" localSheetId="6">#REF!</definedName>
    <definedName name="AlphaD">#REF!</definedName>
    <definedName name="AlphaL" localSheetId="6">#REF!</definedName>
    <definedName name="AlphaL">#REF!</definedName>
    <definedName name="AN" localSheetId="6">#REF!</definedName>
    <definedName name="AN">#REF!</definedName>
    <definedName name="ANG" localSheetId="6">#REF!</definedName>
    <definedName name="ANG">#REF!</definedName>
    <definedName name="anscount" hidden="1">1</definedName>
    <definedName name="ap_s_t" localSheetId="6">#REF!</definedName>
    <definedName name="ap_s_t">#REF!</definedName>
    <definedName name="APPL" localSheetId="6">#REF!</definedName>
    <definedName name="APPL">#REF!</definedName>
    <definedName name="APPT" localSheetId="6">#REF!</definedName>
    <definedName name="APPT">#REF!</definedName>
    <definedName name="aqaq">'[37]ABUT수량-A1'!$T$25</definedName>
    <definedName name="AR" localSheetId="6">#REF!</definedName>
    <definedName name="AR">#REF!</definedName>
    <definedName name="as">'[16]#REF'!$A$1:$F$25</definedName>
    <definedName name="ASA" localSheetId="6">[38]반중력식옹벽3.5!$G$9</definedName>
    <definedName name="ASA">[39]반중력식옹벽3.5!$G$9</definedName>
    <definedName name="ASB" localSheetId="6">#REF!</definedName>
    <definedName name="ASB">#REF!</definedName>
    <definedName name="ASCON" localSheetId="6">#REF!</definedName>
    <definedName name="ASCON">#REF!</definedName>
    <definedName name="ASF" localSheetId="6" hidden="1">{#N/A,#N/A,FALSE,"2~8번"}</definedName>
    <definedName name="ASF" hidden="1">{#N/A,#N/A,FALSE,"2~8번"}</definedName>
    <definedName name="ASL" localSheetId="6">#REF!</definedName>
    <definedName name="ASL">#REF!</definedName>
    <definedName name="ASP" localSheetId="6">#REF!</definedName>
    <definedName name="ASP">#REF!</definedName>
    <definedName name="asp두께">0.15</definedName>
    <definedName name="ASS" localSheetId="6">#REF!</definedName>
    <definedName name="ASS">#REF!</definedName>
    <definedName name="AST" localSheetId="6">#REF!</definedName>
    <definedName name="AST">#REF!</definedName>
    <definedName name="ATN" localSheetId="6">#REF!</definedName>
    <definedName name="ATN">#REF!</definedName>
    <definedName name="Av" localSheetId="6">#REF!</definedName>
    <definedName name="Av">#REF!</definedName>
    <definedName name="Av1_" localSheetId="6">#REF!</definedName>
    <definedName name="Av1_">#REF!</definedName>
    <definedName name="AV2_" localSheetId="6">#REF!</definedName>
    <definedName name="AV2_">#REF!</definedName>
    <definedName name="AW" localSheetId="6">#REF!</definedName>
    <definedName name="AW">#REF!</definedName>
    <definedName name="AWEB" localSheetId="6">#REF!</definedName>
    <definedName name="AWEB">#REF!</definedName>
    <definedName name="A삼" localSheetId="6">#REF!</definedName>
    <definedName name="A삼">#REF!</definedName>
    <definedName name="A이" localSheetId="6">#REF!</definedName>
    <definedName name="A이">#REF!</definedName>
    <definedName name="A일" localSheetId="6">#REF!</definedName>
    <definedName name="A일">#REF!</definedName>
    <definedName name="a합" localSheetId="6">#REF!</definedName>
    <definedName name="a합">#REF!</definedName>
    <definedName name="B">'[15]252K444'!$F$21</definedName>
    <definedName name="B.1" localSheetId="6">#REF!</definedName>
    <definedName name="B.1">#REF!</definedName>
    <definedName name="B.2" localSheetId="6">#REF!</definedName>
    <definedName name="B.2">#REF!</definedName>
    <definedName name="B.3" localSheetId="6">#REF!</definedName>
    <definedName name="B.3">#REF!</definedName>
    <definedName name="B.4" localSheetId="6">#REF!</definedName>
    <definedName name="B.4">#REF!</definedName>
    <definedName name="B_" localSheetId="6">#REF!</definedName>
    <definedName name="B_">#REF!</definedName>
    <definedName name="b_1">[40]가정단면!$I$30</definedName>
    <definedName name="B1A" localSheetId="6">#REF!</definedName>
    <definedName name="B1A">#REF!</definedName>
    <definedName name="B1B" localSheetId="6">#REF!</definedName>
    <definedName name="B1B">#REF!</definedName>
    <definedName name="B1WL" localSheetId="6">#REF!</definedName>
    <definedName name="B1WL">#REF!</definedName>
    <definedName name="B1WR" localSheetId="6">#REF!</definedName>
    <definedName name="B1WR">#REF!</definedName>
    <definedName name="B1X" localSheetId="6">#REF!</definedName>
    <definedName name="B1X">#REF!</definedName>
    <definedName name="B1Y" localSheetId="6">#REF!</definedName>
    <definedName name="B1Y">#REF!</definedName>
    <definedName name="B2A" localSheetId="6">#REF!</definedName>
    <definedName name="B2A">#REF!</definedName>
    <definedName name="B2B" localSheetId="6">#REF!</definedName>
    <definedName name="B2B">#REF!</definedName>
    <definedName name="B2WL" localSheetId="6">#REF!</definedName>
    <definedName name="B2WL">#REF!</definedName>
    <definedName name="B2WR" localSheetId="6">#REF!</definedName>
    <definedName name="B2WR">#REF!</definedName>
    <definedName name="B2X" localSheetId="6">#REF!</definedName>
    <definedName name="B2X">#REF!</definedName>
    <definedName name="B2Y" localSheetId="6">#REF!</definedName>
    <definedName name="B2Y">#REF!</definedName>
    <definedName name="B3A" localSheetId="6">#REF!</definedName>
    <definedName name="B3A">#REF!</definedName>
    <definedName name="B3B" localSheetId="6">#REF!</definedName>
    <definedName name="B3B">#REF!</definedName>
    <definedName name="B4A" localSheetId="6">#REF!</definedName>
    <definedName name="B4A">#REF!</definedName>
    <definedName name="B4B" localSheetId="6">#REF!</definedName>
    <definedName name="B4B">#REF!</definedName>
    <definedName name="B5A" localSheetId="6">#REF!</definedName>
    <definedName name="B5A">#REF!</definedName>
    <definedName name="B5B">[41]교각1!#REF!</definedName>
    <definedName name="B6A" localSheetId="6">#REF!</definedName>
    <definedName name="B6A">#REF!</definedName>
    <definedName name="B6B" localSheetId="6">[41]교각1!#REF!</definedName>
    <definedName name="B6B">[41]교각1!#REF!</definedName>
    <definedName name="B7A" localSheetId="6">#REF!</definedName>
    <definedName name="B7A">#REF!</definedName>
    <definedName name="B7B" localSheetId="6">[41]교각1!#REF!</definedName>
    <definedName name="B7B">[41]교각1!#REF!</definedName>
    <definedName name="B8A" localSheetId="6">#REF!</definedName>
    <definedName name="B8A">#REF!</definedName>
    <definedName name="BA" localSheetId="6">#REF!</definedName>
    <definedName name="BA">#REF!</definedName>
    <definedName name="bae" localSheetId="6">물량산출근거서!BAHU</definedName>
    <definedName name="bae">[0]!BAHU</definedName>
    <definedName name="BAHU" localSheetId="6">#REF!</definedName>
    <definedName name="BAHU">#REF!</definedName>
    <definedName name="BAR" localSheetId="6">#REF!</definedName>
    <definedName name="BAR">#REF!</definedName>
    <definedName name="BATCH">[42]INPUT!$B$6</definedName>
    <definedName name="BB" localSheetId="6">#REF!</definedName>
    <definedName name="BB">#REF!</definedName>
    <definedName name="BBB" localSheetId="6">물량산출근거서!BLN</definedName>
    <definedName name="BBB">BLN</definedName>
    <definedName name="BBBB">[14]Sheet1!$G$48</definedName>
    <definedName name="BC">[26]교각계산!$E$32</definedName>
    <definedName name="BD" localSheetId="6">#REF!</definedName>
    <definedName name="BD">#REF!</definedName>
    <definedName name="BDCODE">#N/A</definedName>
    <definedName name="bdf" localSheetId="6">{"Book1","부대-(표지판,데리,가드).xls","부대-(낙,차,중분대).xls"}</definedName>
    <definedName name="bdf">{"Book1","부대-(표지판,데리,가드).xls","부대-(낙,차,중분대).xls"}</definedName>
    <definedName name="BE" localSheetId="6">#REF!</definedName>
    <definedName name="BE">#REF!</definedName>
    <definedName name="BEAB1" localSheetId="6">#REF!</definedName>
    <definedName name="BEAB1">#REF!</definedName>
    <definedName name="BEAB2" localSheetId="6">#REF!</definedName>
    <definedName name="BEAB2">#REF!</definedName>
    <definedName name="BEAB3" localSheetId="6">#REF!</definedName>
    <definedName name="BEAB3">#REF!</definedName>
    <definedName name="BEAB4" localSheetId="6">#REF!</definedName>
    <definedName name="BEAB4">#REF!</definedName>
    <definedName name="BEAB5" localSheetId="6">#REF!</definedName>
    <definedName name="BEAB5">#REF!</definedName>
    <definedName name="BEAR" localSheetId="6">#REF!</definedName>
    <definedName name="BEAR">#REF!</definedName>
    <definedName name="BEAR1" localSheetId="6">#REF!</definedName>
    <definedName name="BEAR1">#REF!</definedName>
    <definedName name="BEAR2" localSheetId="6">#REF!</definedName>
    <definedName name="BEAR2">#REF!</definedName>
    <definedName name="BEB" localSheetId="6">#REF!</definedName>
    <definedName name="BEB">#REF!</definedName>
    <definedName name="BETA" localSheetId="6">#REF!</definedName>
    <definedName name="BETA">#REF!</definedName>
    <definedName name="BETAE" localSheetId="6">#REF!</definedName>
    <definedName name="BETAE">#REF!</definedName>
    <definedName name="BETAN" localSheetId="6">#REF!</definedName>
    <definedName name="BETAN">#REF!</definedName>
    <definedName name="BF" localSheetId="6">#REF!</definedName>
    <definedName name="BF">#REF!</definedName>
    <definedName name="BFN" localSheetId="6">#REF!</definedName>
    <definedName name="BFN">#REF!</definedName>
    <definedName name="BG" localSheetId="6">#REF!</definedName>
    <definedName name="BG">#REF!</definedName>
    <definedName name="BH" localSheetId="6">#REF!</definedName>
    <definedName name="BH">#REF!</definedName>
    <definedName name="BHB" localSheetId="6">#REF!</definedName>
    <definedName name="BHB">#REF!</definedName>
    <definedName name="BHN" localSheetId="6">#REF!</definedName>
    <definedName name="BHN">#REF!</definedName>
    <definedName name="BHU" localSheetId="6">#REF!</definedName>
    <definedName name="BHU">#REF!</definedName>
    <definedName name="BL" localSheetId="6">#REF!</definedName>
    <definedName name="BL">#REF!</definedName>
    <definedName name="BLN" localSheetId="6">#REF!</definedName>
    <definedName name="BLN">#REF!</definedName>
    <definedName name="BLOCK" localSheetId="6">#REF!</definedName>
    <definedName name="BLOCK">#REF!</definedName>
    <definedName name="BMO" localSheetId="6">#REF!</definedName>
    <definedName name="BMO">#REF!</definedName>
    <definedName name="Bolts" localSheetId="6">#REF!</definedName>
    <definedName name="Bolts">#REF!</definedName>
    <definedName name="Book1_Sheet2_List" localSheetId="6">#REF!</definedName>
    <definedName name="Book1_Sheet2_List">#REF!</definedName>
    <definedName name="BOX" localSheetId="6">#REF!</definedName>
    <definedName name="BOX">#REF!</definedName>
    <definedName name="BOX날개">[43]암거공!$B$336</definedName>
    <definedName name="BOX암거" localSheetId="6">#REF!</definedName>
    <definedName name="BOX암거">#REF!</definedName>
    <definedName name="BRACKET" localSheetId="6">#REF!</definedName>
    <definedName name="BRACKET">#REF!</definedName>
    <definedName name="BringUserToAboutSheet" localSheetId="6">[44]!BringUserToAboutSheet</definedName>
    <definedName name="BringUserToAboutSheet">[44]!BringUserToAboutSheet</definedName>
    <definedName name="BringUserToCode" localSheetId="6">[44]!BringUserToCode</definedName>
    <definedName name="BringUserToCode">[44]!BringUserToCode</definedName>
    <definedName name="BRLINE" localSheetId="6">#REF!</definedName>
    <definedName name="BRLINE">#REF!</definedName>
    <definedName name="BS" localSheetId="6">#REF!</definedName>
    <definedName name="BS">#REF!</definedName>
    <definedName name="bs_chekjum" localSheetId="6">#REF!</definedName>
    <definedName name="bs_chekjum">#REF!</definedName>
    <definedName name="bs_chekplus" localSheetId="6">#REF!</definedName>
    <definedName name="bs_chekplus">#REF!</definedName>
    <definedName name="bs_chekwave" localSheetId="6">#REF!</definedName>
    <definedName name="bs_chekwave">#REF!</definedName>
    <definedName name="BSH" localSheetId="6">#REF!</definedName>
    <definedName name="BSH">#REF!</definedName>
    <definedName name="BSN" localSheetId="6">#REF!</definedName>
    <definedName name="BSN">#REF!</definedName>
    <definedName name="BSUP" localSheetId="6">#REF!</definedName>
    <definedName name="BSUP">#REF!</definedName>
    <definedName name="bsup1" localSheetId="6">#REF!</definedName>
    <definedName name="bsup1">#REF!</definedName>
    <definedName name="BTP" localSheetId="6">#REF!</definedName>
    <definedName name="BTP">#REF!</definedName>
    <definedName name="Bu" localSheetId="6">#REF!</definedName>
    <definedName name="Bu">#REF!</definedName>
    <definedName name="BudgetTab" localSheetId="6">#REF!</definedName>
    <definedName name="BudgetTab">#REF!</definedName>
    <definedName name="Bust">[45]XL4Poppy!$C$31</definedName>
    <definedName name="BV" localSheetId="6">#REF!</definedName>
    <definedName name="BV">#REF!</definedName>
    <definedName name="BVN" localSheetId="6">#REF!</definedName>
    <definedName name="BVN">#REF!</definedName>
    <definedName name="BW" localSheetId="6">#REF!</definedName>
    <definedName name="BW">#REF!</definedName>
    <definedName name="BWB" localSheetId="6">#REF!</definedName>
    <definedName name="BWB">#REF!</definedName>
    <definedName name="BWN" localSheetId="6">#REF!</definedName>
    <definedName name="BWN">#REF!</definedName>
    <definedName name="B이" localSheetId="6">#REF!</definedName>
    <definedName name="B이">#REF!</definedName>
    <definedName name="B일" localSheetId="6">#REF!</definedName>
    <definedName name="B일">#REF!</definedName>
    <definedName name="B제로" localSheetId="6">#REF!</definedName>
    <definedName name="B제로">#REF!</definedName>
    <definedName name="C_">#N/A</definedName>
    <definedName name="c_1" localSheetId="6">#REF!</definedName>
    <definedName name="c_1">#REF!</definedName>
    <definedName name="c_2" localSheetId="6">#REF!</definedName>
    <definedName name="c_2">#REF!</definedName>
    <definedName name="c_3" localSheetId="6">#REF!</definedName>
    <definedName name="c_3">#REF!</definedName>
    <definedName name="c_33" localSheetId="6">#REF!</definedName>
    <definedName name="c_33">#REF!</definedName>
    <definedName name="c_4" localSheetId="6">#REF!</definedName>
    <definedName name="c_4">#REF!</definedName>
    <definedName name="CA" localSheetId="6">#REF!</definedName>
    <definedName name="CA">#REF!</definedName>
    <definedName name="cable" localSheetId="6">#REF!</definedName>
    <definedName name="cable">#REF!</definedName>
    <definedName name="camberWork" localSheetId="6">물량산출근거서!CASE3</definedName>
    <definedName name="camberWork">[0]!CASE3</definedName>
    <definedName name="CASE3" localSheetId="6">#REF!</definedName>
    <definedName name="CASE3">#REF!</definedName>
    <definedName name="CB" localSheetId="6">#REF!</definedName>
    <definedName name="CB">#REF!</definedName>
    <definedName name="CBA" localSheetId="6">#REF!</definedName>
    <definedName name="CBA">#REF!</definedName>
    <definedName name="CBO" localSheetId="6">#REF!</definedName>
    <definedName name="CBO">#REF!</definedName>
    <definedName name="CC" localSheetId="6">#REF!</definedName>
    <definedName name="CC">#REF!</definedName>
    <definedName name="CCC">[46]내역서!#REF!</definedName>
    <definedName name="CCCC">[14]Sheet1!$G$48</definedName>
    <definedName name="CCTV설비" localSheetId="6">#REF!</definedName>
    <definedName name="CCTV설비">#REF!</definedName>
    <definedName name="CD" localSheetId="6">#REF!</definedName>
    <definedName name="CD">#REF!</definedName>
    <definedName name="cdd" localSheetId="6">BLCH</definedName>
    <definedName name="cdd">BLCH</definedName>
    <definedName name="CE" localSheetId="6">#REF!</definedName>
    <definedName name="CE">#REF!</definedName>
    <definedName name="CF" localSheetId="6">#REF!</definedName>
    <definedName name="CF">#REF!</definedName>
    <definedName name="CG" localSheetId="6">#REF!</definedName>
    <definedName name="CG">#REF!</definedName>
    <definedName name="cgf">1.03</definedName>
    <definedName name="CGP" localSheetId="6">#REF!</definedName>
    <definedName name="CGP">#REF!</definedName>
    <definedName name="CH" localSheetId="6">#REF!</definedName>
    <definedName name="CH">#REF!</definedName>
    <definedName name="chd">[47]직노!#REF!</definedName>
    <definedName name="CHR" localSheetId="6">#REF!</definedName>
    <definedName name="CHR">#REF!</definedName>
    <definedName name="CHS" localSheetId="6">#REF!</definedName>
    <definedName name="CHS">#REF!</definedName>
    <definedName name="CI" localSheetId="6">#REF!</definedName>
    <definedName name="CI">#REF!</definedName>
    <definedName name="CJ" localSheetId="6">#REF!</definedName>
    <definedName name="CJ">#REF!</definedName>
    <definedName name="CJS">[48]내역서!$A$1:$IV$2</definedName>
    <definedName name="CLOSER" localSheetId="6">물량산출근거서!CLOSER</definedName>
    <definedName name="CLOSER">[0]!CLOSER</definedName>
    <definedName name="co" localSheetId="6">#REF!</definedName>
    <definedName name="co">#REF!</definedName>
    <definedName name="CODE">'[16]#REF'!$A$2:$I$690</definedName>
    <definedName name="COEFF" localSheetId="6">#REF!</definedName>
    <definedName name="COEFF">#REF!</definedName>
    <definedName name="COLUMN_A" localSheetId="6">#REF!</definedName>
    <definedName name="COLUMN_A">#REF!</definedName>
    <definedName name="CON" localSheetId="6">#REF!</definedName>
    <definedName name="CON">#REF!</definedName>
    <definedName name="CONDUIT" localSheetId="6">#REF!</definedName>
    <definedName name="CONDUIT">#REF!</definedName>
    <definedName name="Continue">[45]XL4Poppy!$C$9</definedName>
    <definedName name="coping" localSheetId="6">물량산출근거서!BLN</definedName>
    <definedName name="coping">BLN</definedName>
    <definedName name="COPING_L" localSheetId="6">#REF!</definedName>
    <definedName name="COPING_L">#REF!</definedName>
    <definedName name="COPING_W" localSheetId="6">#REF!</definedName>
    <definedName name="COPING_W">#REF!</definedName>
    <definedName name="CPU시험기사" localSheetId="6">#REF!</definedName>
    <definedName name="CPU시험기사">#REF!</definedName>
    <definedName name="_xlnm.Criteria" localSheetId="6">#REF!</definedName>
    <definedName name="_xlnm.Criteria">#REF!</definedName>
    <definedName name="Cs" localSheetId="6">#REF!</definedName>
    <definedName name="Cs">#REF!</definedName>
    <definedName name="csn" localSheetId="6">#REF!</definedName>
    <definedName name="csn">#REF!</definedName>
    <definedName name="CTC">[1]설계조건!#REF!</definedName>
    <definedName name="CV">[49]DATA!$F$4:$J$14</definedName>
    <definedName name="CY" localSheetId="6">#REF!</definedName>
    <definedName name="CY">#REF!</definedName>
    <definedName name="CZ" localSheetId="6">#REF!</definedName>
    <definedName name="CZ">#REF!</definedName>
    <definedName name="D">'[15]252K444'!$F$22</definedName>
    <definedName name="D.1" localSheetId="6">#REF!</definedName>
    <definedName name="D.1">#REF!</definedName>
    <definedName name="D.2" localSheetId="6">#REF!</definedName>
    <definedName name="D.2">#REF!</definedName>
    <definedName name="D_" localSheetId="6">#REF!</definedName>
    <definedName name="D_">#REF!</definedName>
    <definedName name="D_F" localSheetId="6">#REF!</definedName>
    <definedName name="D_F">#REF!</definedName>
    <definedName name="D_FE" localSheetId="6">#REF!</definedName>
    <definedName name="D_FE">#REF!</definedName>
    <definedName name="D_FILE" localSheetId="6">#REF!</definedName>
    <definedName name="D_FILE">#REF!</definedName>
    <definedName name="D_FO" localSheetId="6">#REF!</definedName>
    <definedName name="D_FO">#REF!</definedName>
    <definedName name="DA">[50]단면가정!#REF!</definedName>
    <definedName name="DAA">[50]단면가정!#REF!</definedName>
    <definedName name="DADD">'[51]기둥(원형)'!$O$17</definedName>
    <definedName name="DANGA">'[52]Y-WORK'!$D$19:$D$19,'[52]Y-WORK'!$F$19:$BD$19</definedName>
    <definedName name="danga2" localSheetId="6">#REF!,#REF!</definedName>
    <definedName name="danga2">#REF!,#REF!</definedName>
    <definedName name="data" localSheetId="6">#REF!</definedName>
    <definedName name="data">#REF!</definedName>
    <definedName name="Data_Area" localSheetId="6">#REF!</definedName>
    <definedName name="Data_Area">#REF!</definedName>
    <definedName name="datab">'[53]1.우편집중내역서'!$A$3:$D$566</definedName>
    <definedName name="_xlnm.Database" localSheetId="6">#REF!</definedName>
    <definedName name="_xlnm.Database">#REF!</definedName>
    <definedName name="database2" localSheetId="6">#REF!</definedName>
    <definedName name="database2">#REF!</definedName>
    <definedName name="dataww" localSheetId="6" hidden="1">#REF!</definedName>
    <definedName name="dataww" hidden="1">#REF!</definedName>
    <definedName name="DB" localSheetId="6">#REF!</definedName>
    <definedName name="DB">#REF!</definedName>
    <definedName name="DC" localSheetId="6">#REF!</definedName>
    <definedName name="DC">#REF!</definedName>
    <definedName name="DD" localSheetId="6">#REF!</definedName>
    <definedName name="DD">#REF!</definedName>
    <definedName name="DDD" localSheetId="6">BlankMacro1</definedName>
    <definedName name="DDD">BlankMacro1</definedName>
    <definedName name="DDDD" localSheetId="6">물량산출근거서!BLN</definedName>
    <definedName name="DDDD">BLN</definedName>
    <definedName name="ddddd" localSheetId="6" hidden="1">#REF!</definedName>
    <definedName name="ddddd" hidden="1">#REF!</definedName>
    <definedName name="dddddd" localSheetId="6" hidden="1">{#N/A,#N/A,FALSE,"이정표"}</definedName>
    <definedName name="dddddd" hidden="1">{#N/A,#N/A,FALSE,"이정표"}</definedName>
    <definedName name="DDE" localSheetId="6">#REF!</definedName>
    <definedName name="DDE">#REF!</definedName>
    <definedName name="ddf" localSheetId="6">[54]총괄표!$J$24</definedName>
    <definedName name="ddf">[55]총괄표!$J$24</definedName>
    <definedName name="DDO" localSheetId="6">#REF!</definedName>
    <definedName name="DDO">#REF!</definedName>
    <definedName name="DDS" localSheetId="6">BlankMacro1</definedName>
    <definedName name="DDS">BlankMacro1</definedName>
    <definedName name="DDW" localSheetId="6">BlankMacro1</definedName>
    <definedName name="DDW">BlankMacro1</definedName>
    <definedName name="DE" localSheetId="6">#REF!</definedName>
    <definedName name="DE">#REF!</definedName>
    <definedName name="DEA" localSheetId="6">#REF!</definedName>
    <definedName name="DEA">#REF!</definedName>
    <definedName name="DEC" localSheetId="6">#REF!</definedName>
    <definedName name="DEC">#REF!</definedName>
    <definedName name="DECK_PLATE" localSheetId="6">#REF!</definedName>
    <definedName name="DECK_PLATE">#REF!</definedName>
    <definedName name="def" localSheetId="6">#REF!</definedName>
    <definedName name="def">#REF!</definedName>
    <definedName name="DELTA" localSheetId="6">#REF!</definedName>
    <definedName name="DELTA">#REF!</definedName>
    <definedName name="DELTAN" localSheetId="6">#REF!</definedName>
    <definedName name="DELTAN">#REF!</definedName>
    <definedName name="DEMO">'[16]#REF'!#REF!</definedName>
    <definedName name="df" localSheetId="6">#REF!</definedName>
    <definedName name="df">#REF!</definedName>
    <definedName name="DFASFD" localSheetId="6" hidden="1">{#N/A,#N/A,FALSE,"골재소요량";#N/A,#N/A,TRUE,"골재소요량"}</definedName>
    <definedName name="DFASFD" hidden="1">{#N/A,#N/A,FALSE,"골재소요량";#N/A,#N/A,TRUE,"골재소요량"}</definedName>
    <definedName name="DFDASFGDASG" localSheetId="6" hidden="1">{#N/A,#N/A,FALSE,"단가표지"}</definedName>
    <definedName name="DFDASFGDASG" hidden="1">{#N/A,#N/A,FALSE,"단가표지"}</definedName>
    <definedName name="DFDF" localSheetId="6" hidden="1">{#N/A,#N/A,FALSE,"조골재"}</definedName>
    <definedName name="DFDF" hidden="1">{#N/A,#N/A,FALSE,"조골재"}</definedName>
    <definedName name="DFDFDF" localSheetId="6" hidden="1">{#N/A,#N/A,FALSE,"단가표지"}</definedName>
    <definedName name="DFDFDF" hidden="1">{#N/A,#N/A,FALSE,"단가표지"}</definedName>
    <definedName name="DFDSADFADSF" localSheetId="6" hidden="1">{#N/A,#N/A,FALSE,"2~8번"}</definedName>
    <definedName name="DFDSADFADSF" hidden="1">{#N/A,#N/A,FALSE,"2~8번"}</definedName>
    <definedName name="DFDSAFDFD" localSheetId="6" hidden="1">{#N/A,#N/A,FALSE,"부대1"}</definedName>
    <definedName name="DFDSAFDFD" hidden="1">{#N/A,#N/A,FALSE,"부대1"}</definedName>
    <definedName name="DFDSAFSFG" localSheetId="6" hidden="1">{#N/A,#N/A,FALSE,"구조2"}</definedName>
    <definedName name="DFDSAFSFG" hidden="1">{#N/A,#N/A,FALSE,"구조2"}</definedName>
    <definedName name="DFDSAGFDSAG" localSheetId="6" hidden="1">{#N/A,#N/A,FALSE,"혼합골재"}</definedName>
    <definedName name="DFDSAGFDSAG" hidden="1">{#N/A,#N/A,FALSE,"혼합골재"}</definedName>
    <definedName name="DFDSFD" localSheetId="6" hidden="1">{#N/A,#N/A,FALSE,"속도"}</definedName>
    <definedName name="DFDSFD" hidden="1">{#N/A,#N/A,FALSE,"속도"}</definedName>
    <definedName name="DFDSFDFDFD" localSheetId="6" hidden="1">{#N/A,#N/A,FALSE,"구조1"}</definedName>
    <definedName name="DFDSFDFDFD" hidden="1">{#N/A,#N/A,FALSE,"구조1"}</definedName>
    <definedName name="DFDSFDS" localSheetId="6" hidden="1">{#N/A,#N/A,FALSE,"부대2"}</definedName>
    <definedName name="DFDSFDS" hidden="1">{#N/A,#N/A,FALSE,"부대2"}</definedName>
    <definedName name="DFDSSF" localSheetId="6" hidden="1">{#N/A,#N/A,FALSE,"이정표"}</definedName>
    <definedName name="DFDSSF" hidden="1">{#N/A,#N/A,FALSE,"이정표"}</definedName>
    <definedName name="dfg"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FGADSGAFDG" localSheetId="6" hidden="1">{#N/A,#N/A,FALSE,"운반시간"}</definedName>
    <definedName name="DFGADSGAFDG" hidden="1">{#N/A,#N/A,FALSE,"운반시간"}</definedName>
    <definedName name="dfggh"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fggh1"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fggh1"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frxg" localSheetId="6">#REF!</definedName>
    <definedName name="dfrxg">#REF!</definedName>
    <definedName name="DFS" localSheetId="6">#REF!</definedName>
    <definedName name="DFS">#REF!</definedName>
    <definedName name="dfsdf" localSheetId="6">BLCH</definedName>
    <definedName name="dfsdf">BLCH</definedName>
    <definedName name="DG"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GDFGFGDG" localSheetId="6" hidden="1">{#N/A,#N/A,FALSE,"배수1"}</definedName>
    <definedName name="DGDFGFGDG" hidden="1">{#N/A,#N/A,FALSE,"배수1"}</definedName>
    <definedName name="DGo"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Go"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h" localSheetId="6">#REF!</definedName>
    <definedName name="Dh">#REF!</definedName>
    <definedName name="DHS" localSheetId="6">#REF!</definedName>
    <definedName name="DHS">#REF!</definedName>
    <definedName name="DI" localSheetId="6">#REF!</definedName>
    <definedName name="DI">#REF!</definedName>
    <definedName name="DIA" localSheetId="6">#REF!</definedName>
    <definedName name="DIA">#REF!</definedName>
    <definedName name="dia_mm">[56]말뚝지지력산정!$J$19</definedName>
    <definedName name="DIAA">'[51]기둥(원형)'!$S$5</definedName>
    <definedName name="DIRPIL" localSheetId="6">#REF!</definedName>
    <definedName name="DIRPIL">#REF!</definedName>
    <definedName name="dj"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djd" localSheetId="6">{"Book1","부대-(표지판,데리,가드).xls","부대-(낙,차,중분대).xls"}</definedName>
    <definedName name="djd">{"Book1","부대-(표지판,데리,가드).xls","부대-(낙,차,중분대).xls"}</definedName>
    <definedName name="dk" localSheetId="6">#REF!</definedName>
    <definedName name="dk">#REF!</definedName>
    <definedName name="DKARJ" localSheetId="6">#REF!</definedName>
    <definedName name="DKARJ">#REF!</definedName>
    <definedName name="DKD" localSheetId="6">BlankMacro1</definedName>
    <definedName name="DKD">BlankMacro1</definedName>
    <definedName name="DKE" localSheetId="6">BlankMacro1</definedName>
    <definedName name="DKE">BlankMacro1</definedName>
    <definedName name="DL" localSheetId="6">#REF!</definedName>
    <definedName name="DL">#REF!</definedName>
    <definedName name="DLA" localSheetId="6">#REF!</definedName>
    <definedName name="DLA">#REF!</definedName>
    <definedName name="DLFE" localSheetId="6">#REF!</definedName>
    <definedName name="DLFE">#REF!</definedName>
    <definedName name="DLFO" localSheetId="6">#REF!</definedName>
    <definedName name="DLFO">#REF!</definedName>
    <definedName name="DLTD" localSheetId="6">#REF!</definedName>
    <definedName name="DLTD">#REF!</definedName>
    <definedName name="DLTED" localSheetId="6">#REF!</definedName>
    <definedName name="DLTED">#REF!</definedName>
    <definedName name="DLTES" localSheetId="6">#REF!</definedName>
    <definedName name="DLTES">#REF!</definedName>
    <definedName name="DLTS" localSheetId="6">#REF!</definedName>
    <definedName name="DLTS">#REF!</definedName>
    <definedName name="dn" localSheetId="6" hidden="1">{#N/A,#N/A,FALSE,"혼합골재"}</definedName>
    <definedName name="dn" hidden="1">{#N/A,#N/A,FALSE,"혼합골재"}</definedName>
    <definedName name="DNS" localSheetId="6">#REF!</definedName>
    <definedName name="DNS">#REF!</definedName>
    <definedName name="Document_array" localSheetId="6">{"Book1","부대-(표지판,데리,가드).xls","부대-(낙,차,중분대).xls"}</definedName>
    <definedName name="Document_array">{"Book1","부대-(표지판,데리,가드).xls","부대-(낙,차,중분대).xls"}</definedName>
    <definedName name="DONG1" localSheetId="6">#REF!</definedName>
    <definedName name="DONG1">#REF!</definedName>
    <definedName name="DONG2" localSheetId="6">#REF!</definedName>
    <definedName name="DONG2">#REF!</definedName>
    <definedName name="DPI" localSheetId="6">#REF!</definedName>
    <definedName name="DPI">#REF!</definedName>
    <definedName name="DRDEWF" localSheetId="6">#REF!</definedName>
    <definedName name="DRDEWF">#REF!</definedName>
    <definedName name="DRDS" localSheetId="6">#REF!</definedName>
    <definedName name="DRDS">#REF!</definedName>
    <definedName name="DRXSZH" localSheetId="6">#REF!</definedName>
    <definedName name="DRXSZH">#REF!</definedName>
    <definedName name="ds" localSheetId="6">#REF!</definedName>
    <definedName name="ds">#REF!</definedName>
    <definedName name="DSA" localSheetId="6" hidden="1">{#N/A,#N/A,FALSE,"포장1";#N/A,#N/A,TRUE,"포장1"}</definedName>
    <definedName name="DSA" hidden="1">{#N/A,#N/A,FALSE,"포장1";#N/A,#N/A,TRUE,"포장1"}</definedName>
    <definedName name="dsaf" localSheetId="6" hidden="1">{#N/A,#N/A,FALSE,"조골재"}</definedName>
    <definedName name="dsaf" hidden="1">{#N/A,#N/A,FALSE,"조골재"}</definedName>
    <definedName name="DSE" localSheetId="6">#REF!</definedName>
    <definedName name="DSE">#REF!</definedName>
    <definedName name="DSF" localSheetId="6" hidden="1">{#N/A,#N/A,FALSE,"골재소요량";#N/A,#N/A,TRUE,"골재소요량"}</definedName>
    <definedName name="DSF" hidden="1">{#N/A,#N/A,FALSE,"골재소요량";#N/A,#N/A,TRUE,"골재소요량"}</definedName>
    <definedName name="DSO" localSheetId="6">#REF!</definedName>
    <definedName name="DSO">#REF!</definedName>
    <definedName name="dsv" localSheetId="6">[0]!BLCH</definedName>
    <definedName name="dsv">[0]!BLCH</definedName>
    <definedName name="dtrhgnb" localSheetId="6" hidden="1">{#N/A,#N/A,FALSE,"2~8번"}</definedName>
    <definedName name="dtrhgnb" hidden="1">{#N/A,#N/A,FALSE,"2~8번"}</definedName>
    <definedName name="Dv" localSheetId="6">#REF!</definedName>
    <definedName name="Dv">#REF!</definedName>
    <definedName name="DV1_" localSheetId="6">#REF!</definedName>
    <definedName name="DV1_">#REF!</definedName>
    <definedName name="DV2_" localSheetId="6">#REF!</definedName>
    <definedName name="DV2_">#REF!</definedName>
    <definedName name="DW" localSheetId="6" hidden="1">{#N/A,#N/A,FALSE,"배수2"}</definedName>
    <definedName name="DW" hidden="1">{#N/A,#N/A,FALSE,"배수2"}</definedName>
    <definedName name="DWS" localSheetId="6">BlankMacro1</definedName>
    <definedName name="DWS">BlankMacro1</definedName>
    <definedName name="E" localSheetId="6">물량산출근거서!BLN</definedName>
    <definedName name="E">BLN</definedName>
    <definedName name="E1_" localSheetId="6">#REF!</definedName>
    <definedName name="E1_">#REF!</definedName>
    <definedName name="E2_" localSheetId="6">#REF!</definedName>
    <definedName name="E2_">#REF!</definedName>
    <definedName name="EA" localSheetId="6">#REF!</definedName>
    <definedName name="EA">#REF!</definedName>
    <definedName name="EARTH" localSheetId="6">물량산출근거서!earthp</definedName>
    <definedName name="EARTH">[0]!earthp</definedName>
    <definedName name="earthp" localSheetId="6">#REF!</definedName>
    <definedName name="earthp">#REF!</definedName>
    <definedName name="EARTHSAPDATA.StartProgram" localSheetId="6">물량산출근거서!EARTHSAPDATA.StartProgram1</definedName>
    <definedName name="EARTHSAPDATA.StartProgram">[0]!EARTHSAPDATA.StartProgram1</definedName>
    <definedName name="EARTHSAPDATA.StartProgram1" localSheetId="6">물량산출근거서!EARTHSAPDATA.StartProgram2</definedName>
    <definedName name="EARTHSAPDATA.StartProgram1">[0]!EARTHSAPDATA.StartProgram2</definedName>
    <definedName name="EARTHSAPDATA.StartProgram2" localSheetId="6">물량산출근거서!EB</definedName>
    <definedName name="EARTHSAPDATA.StartProgram2">[0]!EB</definedName>
    <definedName name="EB" localSheetId="6">#REF!</definedName>
    <definedName name="EB">#REF!</definedName>
    <definedName name="EC" localSheetId="6">#REF!</definedName>
    <definedName name="EC">#REF!</definedName>
    <definedName name="ee" localSheetId="6" hidden="1">{#N/A,#N/A,FALSE,"단가표지"}</definedName>
    <definedName name="ee" hidden="1">{#N/A,#N/A,FALSE,"단가표지"}</definedName>
    <definedName name="eee" localSheetId="6">[0]!BLCH</definedName>
    <definedName name="eee">[0]!BLCH</definedName>
    <definedName name="EEEE" localSheetId="6">#REF!</definedName>
    <definedName name="EEEE">#REF!</definedName>
    <definedName name="EF" localSheetId="6">#REF!</definedName>
    <definedName name="EF">#REF!</definedName>
    <definedName name="EI" localSheetId="6">#REF!</definedName>
    <definedName name="EI">#REF!</definedName>
    <definedName name="EJ">[57]소비자가!$I$46:$J$1593</definedName>
    <definedName name="el">[1]설계조건!#REF!</definedName>
    <definedName name="elec1" localSheetId="6">#REF!</definedName>
    <definedName name="elec1">#REF!</definedName>
    <definedName name="elec2" localSheetId="6">#REF!</definedName>
    <definedName name="elec2">#REF!</definedName>
    <definedName name="elec3" localSheetId="6">#REF!</definedName>
    <definedName name="elec3">#REF!</definedName>
    <definedName name="elec4" localSheetId="6">#REF!</definedName>
    <definedName name="elec4">#REF!</definedName>
    <definedName name="elec5" localSheetId="6">#REF!</definedName>
    <definedName name="elec5">#REF!</definedName>
    <definedName name="elec6" localSheetId="6">#REF!</definedName>
    <definedName name="elec6">#REF!</definedName>
    <definedName name="ELFE" localSheetId="6">#REF!</definedName>
    <definedName name="ELFE">#REF!</definedName>
    <definedName name="ELP" localSheetId="6">#REF!</definedName>
    <definedName name="ELP">#REF!</definedName>
    <definedName name="Em" localSheetId="6">#REF!</definedName>
    <definedName name="Em">#REF!</definedName>
    <definedName name="Emst10" localSheetId="6">#REF!</definedName>
    <definedName name="Emst10">#REF!</definedName>
    <definedName name="EO" localSheetId="6">#REF!</definedName>
    <definedName name="EO">#REF!</definedName>
    <definedName name="EOFS" localSheetId="6">#REF!</definedName>
    <definedName name="EOFS">#REF!</definedName>
    <definedName name="EPS" localSheetId="6">#REF!</definedName>
    <definedName name="EPS">#REF!</definedName>
    <definedName name="EQA" localSheetId="6">#REF!</definedName>
    <definedName name="EQA">#REF!</definedName>
    <definedName name="EQFS" localSheetId="6">#REF!</definedName>
    <definedName name="EQFS">#REF!</definedName>
    <definedName name="Es" localSheetId="6">#REF!</definedName>
    <definedName name="Es">#REF!</definedName>
    <definedName name="esc.f">1</definedName>
    <definedName name="ESFS" localSheetId="6">#REF!</definedName>
    <definedName name="ESFS">#REF!</definedName>
    <definedName name="ESRE" localSheetId="6">#REF!</definedName>
    <definedName name="ESRE">#REF!</definedName>
    <definedName name="ESS" localSheetId="6">#REF!</definedName>
    <definedName name="ESS">#REF!</definedName>
    <definedName name="ETT" localSheetId="6">#REF!</definedName>
    <definedName name="ETT">#REF!</definedName>
    <definedName name="Eu" localSheetId="6">#REF!</definedName>
    <definedName name="Eu">#REF!</definedName>
    <definedName name="EV" localSheetId="6">#REF!</definedName>
    <definedName name="EV">#REF!</definedName>
    <definedName name="EW">'[58]3련 BOX'!#REF!</definedName>
    <definedName name="Extract_MI" localSheetId="6">#REF!</definedName>
    <definedName name="Extract_MI">#REF!</definedName>
    <definedName name="f" localSheetId="6">[59]하중계산!#REF!</definedName>
    <definedName name="f">[59]하중계산!#REF!</definedName>
    <definedName name="F_CODE">#N/A</definedName>
    <definedName name="F_CODE1" localSheetId="6">#REF!</definedName>
    <definedName name="F_CODE1">#REF!</definedName>
    <definedName name="F_DES" localSheetId="6">#REF!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 localSheetId="6">#REF!</definedName>
    <definedName name="F_QINC">#REF!</definedName>
    <definedName name="F_QMOD" localSheetId="6">#REF!</definedName>
    <definedName name="F_QMOD">#REF!</definedName>
    <definedName name="F_QQTY" localSheetId="6">#REF!</definedName>
    <definedName name="F_QQTY">#REF!</definedName>
    <definedName name="F_QUNIT" localSheetId="6">#REF!</definedName>
    <definedName name="F_QUNIT">#REF!</definedName>
    <definedName name="F_QVAL">#N/A</definedName>
    <definedName name="F_REMK">#N/A</definedName>
    <definedName name="F_SEQ">#N/A</definedName>
    <definedName name="F_SIZE">#N/A</definedName>
    <definedName name="F_SOS">#N/A</definedName>
    <definedName name="F_TMOD" localSheetId="6">#REF!</definedName>
    <definedName name="F_TMOD">#REF!</definedName>
    <definedName name="F_TQTY">#N/A</definedName>
    <definedName name="F_TUNIT" localSheetId="6">#REF!</definedName>
    <definedName name="F_TUNIT">#REF!</definedName>
    <definedName name="F_UNIT">#N/A</definedName>
    <definedName name="F1F">[41]교각1!#REF!</definedName>
    <definedName name="F2F">[41]교각1!#REF!</definedName>
    <definedName name="F3F">[41]교각1!#REF!</definedName>
    <definedName name="fb" localSheetId="6">#REF!</definedName>
    <definedName name="fb">#REF!</definedName>
    <definedName name="FCA" localSheetId="6">#REF!</definedName>
    <definedName name="FCA">#REF!</definedName>
    <definedName name="Fck" localSheetId="6">#REF!</definedName>
    <definedName name="Fck">#REF!</definedName>
    <definedName name="fcy">'[60]11'!$T$25</definedName>
    <definedName name="FD"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FDE" localSheetId="6">#REF!</definedName>
    <definedName name="FDE">#REF!</definedName>
    <definedName name="FDFDF" localSheetId="6">#REF!</definedName>
    <definedName name="FDFDF">#REF!</definedName>
    <definedName name="fdfr" localSheetId="6">#REF!</definedName>
    <definedName name="fdfr">#REF!</definedName>
    <definedName name="FDGDFAGFD" localSheetId="6" hidden="1">{#N/A,#N/A,FALSE,"포장1";#N/A,#N/A,TRUE,"포장1"}</definedName>
    <definedName name="FDGDFAGFD" hidden="1">{#N/A,#N/A,FALSE,"포장1";#N/A,#N/A,TRUE,"포장1"}</definedName>
    <definedName name="fdgfdg" localSheetId="6" hidden="1">{#N/A,#N/A,FALSE,"2~8번"}</definedName>
    <definedName name="fdgfdg" hidden="1">{#N/A,#N/A,FALSE,"2~8번"}</definedName>
    <definedName name="fdgfgf" localSheetId="6" hidden="1">{#N/A,#N/A,FALSE,"운반시간"}</definedName>
    <definedName name="fdgfgf" hidden="1">{#N/A,#N/A,FALSE,"운반시간"}</definedName>
    <definedName name="FDN" localSheetId="6">#REF!</definedName>
    <definedName name="FDN">#REF!</definedName>
    <definedName name="FDRHGFDS" localSheetId="6">#REF!</definedName>
    <definedName name="FDRHGFDS">#REF!</definedName>
    <definedName name="FDTRJHR" localSheetId="6">#REF!</definedName>
    <definedName name="FDTRJHR">#REF!</definedName>
    <definedName name="FEE">[61]설계조건!$J$23</definedName>
    <definedName name="FEEL" localSheetId="6">#REF!</definedName>
    <definedName name="FEEL">#REF!</definedName>
    <definedName name="ferff" localSheetId="6">#REF!</definedName>
    <definedName name="ferff">#REF!</definedName>
    <definedName name="FEXRE" localSheetId="6">#REF!</definedName>
    <definedName name="FEXRE">#REF!</definedName>
    <definedName name="ff" localSheetId="6">#REF!</definedName>
    <definedName name="ff">#REF!</definedName>
    <definedName name="FFF" localSheetId="6">물량산출근거서!BLN</definedName>
    <definedName name="FFF">BLN</definedName>
    <definedName name="ffff" localSheetId="6">#REF!</definedName>
    <definedName name="ffff">#REF!</definedName>
    <definedName name="ffffff" localSheetId="6" hidden="1">{#N/A,#N/A,FALSE,"조골재"}</definedName>
    <definedName name="ffffff" hidden="1">{#N/A,#N/A,FALSE,"조골재"}</definedName>
    <definedName name="ffk" localSheetId="6" hidden="1">#REF!</definedName>
    <definedName name="ffk" hidden="1">#REF!</definedName>
    <definedName name="FG" localSheetId="6">#REF!</definedName>
    <definedName name="FG">#REF!</definedName>
    <definedName name="FGDAG" localSheetId="6" hidden="1">{#N/A,#N/A,FALSE,"포장2"}</definedName>
    <definedName name="FGDAG" hidden="1">{#N/A,#N/A,FALSE,"포장2"}</definedName>
    <definedName name="FGDAGFG" localSheetId="6" hidden="1">{#N/A,#N/A,FALSE,"혼합골재"}</definedName>
    <definedName name="FGDAGFG" hidden="1">{#N/A,#N/A,FALSE,"혼합골재"}</definedName>
    <definedName name="fgfadgf" localSheetId="6" hidden="1">{#N/A,#N/A,FALSE,"혼합골재"}</definedName>
    <definedName name="fgfadgf" hidden="1">{#N/A,#N/A,FALSE,"혼합골재"}</definedName>
    <definedName name="FGFDG" localSheetId="6" hidden="1">{#N/A,#N/A,FALSE,"표지목차"}</definedName>
    <definedName name="FGFDG" hidden="1">{#N/A,#N/A,FALSE,"표지목차"}</definedName>
    <definedName name="fgfdgffff" localSheetId="6" hidden="1">{#N/A,#N/A,FALSE,"부대2"}</definedName>
    <definedName name="fgfdgffff" hidden="1">{#N/A,#N/A,FALSE,"부대2"}</definedName>
    <definedName name="fgfdsgdfg" localSheetId="6" hidden="1">{#N/A,#N/A,FALSE,"혼합골재"}</definedName>
    <definedName name="fgfdsgdfg" hidden="1">{#N/A,#N/A,FALSE,"혼합골재"}</definedName>
    <definedName name="fggdgd" localSheetId="6">#REF!</definedName>
    <definedName name="fggdgd">#REF!</definedName>
    <definedName name="fghfdagfd" localSheetId="6" hidden="1">{#N/A,#N/A,FALSE,"표지목차"}</definedName>
    <definedName name="fghfdagfd" hidden="1">{#N/A,#N/A,FALSE,"표지목차"}</definedName>
    <definedName name="FH" localSheetId="6">#REF!</definedName>
    <definedName name="FH">#REF!</definedName>
    <definedName name="fhddg" localSheetId="6" hidden="1">{#N/A,#N/A,FALSE,"부대1"}</definedName>
    <definedName name="fhddg" hidden="1">{#N/A,#N/A,FALSE,"부대1"}</definedName>
    <definedName name="FHE">[61]설계조건!$J$24</definedName>
    <definedName name="fhigr" localSheetId="6">[0]!BlankMacro1</definedName>
    <definedName name="fhigr">[0]!BlankMacro1</definedName>
    <definedName name="FHIGR1" localSheetId="6">[0]!BlankMacro1</definedName>
    <definedName name="FHIGR1">[0]!BlankMacro1</definedName>
    <definedName name="FHN">[61]설계조건!$D$24</definedName>
    <definedName name="First_Rec" localSheetId="6">'[62]Customer Databas'!#REF!</definedName>
    <definedName name="First_Rec">'[62]Customer Databas'!#REF!</definedName>
    <definedName name="FIXT">[63]데이타!$U$23:$V$50</definedName>
    <definedName name="FL" localSheetId="6">#REF!</definedName>
    <definedName name="FL">#REF!</definedName>
    <definedName name="FLN" localSheetId="6">#REF!</definedName>
    <definedName name="FLN">#REF!</definedName>
    <definedName name="Fm" localSheetId="6">#REF!</definedName>
    <definedName name="Fm">#REF!</definedName>
    <definedName name="FN" localSheetId="6">[41]교각1!#REF!</definedName>
    <definedName name="FN">[41]교각1!#REF!</definedName>
    <definedName name="FOOT1" localSheetId="6">[1]설계조건!#REF!</definedName>
    <definedName name="FOOT1">[1]설계조건!#REF!</definedName>
    <definedName name="FOOT2" localSheetId="6">[1]설계조건!#REF!</definedName>
    <definedName name="FOOT2">[1]설계조건!#REF!</definedName>
    <definedName name="FOOT3" localSheetId="6">[1]설계조건!#REF!</definedName>
    <definedName name="FOOT3">[1]설계조건!#REF!</definedName>
    <definedName name="FOUND_A" localSheetId="6">#REF!</definedName>
    <definedName name="FOUND_A">#REF!</definedName>
    <definedName name="FOUND_H" localSheetId="6">#REF!</definedName>
    <definedName name="FOUND_H">#REF!</definedName>
    <definedName name="FR" localSheetId="6">#REF!</definedName>
    <definedName name="FR">#REF!</definedName>
    <definedName name="FRA" localSheetId="6">#REF!</definedName>
    <definedName name="FRA">#REF!</definedName>
    <definedName name="FRLC" localSheetId="6">#REF!</definedName>
    <definedName name="FRLC">#REF!</definedName>
    <definedName name="FRLD2" localSheetId="6">#REF!</definedName>
    <definedName name="FRLD2">#REF!</definedName>
    <definedName name="FRLL" localSheetId="6">#REF!</definedName>
    <definedName name="FRLL">#REF!</definedName>
    <definedName name="FRLS" localSheetId="6">#REF!</definedName>
    <definedName name="FRLS">#REF!</definedName>
    <definedName name="FRLT" localSheetId="6">#REF!</definedName>
    <definedName name="FRLT">#REF!</definedName>
    <definedName name="FRUC" localSheetId="6">#REF!</definedName>
    <definedName name="FRUC">#REF!</definedName>
    <definedName name="FRUD2" localSheetId="6">#REF!</definedName>
    <definedName name="FRUD2">#REF!</definedName>
    <definedName name="FRUL" localSheetId="6">#REF!</definedName>
    <definedName name="FRUL">#REF!</definedName>
    <definedName name="FRUS" localSheetId="6">#REF!</definedName>
    <definedName name="FRUS">#REF!</definedName>
    <definedName name="FRUT" localSheetId="6">#REF!</definedName>
    <definedName name="FRUT">#REF!</definedName>
    <definedName name="FS" localSheetId="6" hidden="1">{#N/A,#N/A,FALSE,"배수1"}</definedName>
    <definedName name="FS" hidden="1">{#N/A,#N/A,FALSE,"배수1"}</definedName>
    <definedName name="FSA" localSheetId="6">#REF!</definedName>
    <definedName name="FSA">#REF!</definedName>
    <definedName name="FSHOE" localSheetId="6">#REF!</definedName>
    <definedName name="FSHOE">#REF!</definedName>
    <definedName name="Fsl" localSheetId="6">#REF!</definedName>
    <definedName name="Fsl">#REF!</definedName>
    <definedName name="FSLC" localSheetId="6">#REF!</definedName>
    <definedName name="FSLC">#REF!</definedName>
    <definedName name="FSLD2" localSheetId="6">#REF!</definedName>
    <definedName name="FSLD2">#REF!</definedName>
    <definedName name="FSLL" localSheetId="6">#REF!</definedName>
    <definedName name="FSLL">#REF!</definedName>
    <definedName name="FSLS" localSheetId="6">#REF!</definedName>
    <definedName name="FSLS">#REF!</definedName>
    <definedName name="FSLT" localSheetId="6">#REF!</definedName>
    <definedName name="FSLT">#REF!</definedName>
    <definedName name="FSU" localSheetId="6">#REF!</definedName>
    <definedName name="FSU">#REF!</definedName>
    <definedName name="FSUC" localSheetId="6">#REF!</definedName>
    <definedName name="FSUC">#REF!</definedName>
    <definedName name="FSUD2" localSheetId="6">#REF!</definedName>
    <definedName name="FSUD2">#REF!</definedName>
    <definedName name="FSUL" localSheetId="6">#REF!</definedName>
    <definedName name="FSUL">#REF!</definedName>
    <definedName name="FSUS" localSheetId="6">#REF!</definedName>
    <definedName name="FSUS">#REF!</definedName>
    <definedName name="FSUT" localSheetId="6">#REF!</definedName>
    <definedName name="FSUT">#REF!</definedName>
    <definedName name="FU" localSheetId="6">#REF!</definedName>
    <definedName name="FU">#REF!</definedName>
    <definedName name="FUN" localSheetId="6">#REF!</definedName>
    <definedName name="FUN">#REF!</definedName>
    <definedName name="fx" localSheetId="6" hidden="1">{#N/A,#N/A,FALSE,"조골재"}</definedName>
    <definedName name="fx" hidden="1">{#N/A,#N/A,FALSE,"조골재"}</definedName>
    <definedName name="Fy" localSheetId="6">#REF!</definedName>
    <definedName name="Fy">#REF!</definedName>
    <definedName name="F이" localSheetId="6">#REF!</definedName>
    <definedName name="F이">#REF!</definedName>
    <definedName name="F일" localSheetId="6">#REF!</definedName>
    <definedName name="F일">#REF!</definedName>
    <definedName name="G" localSheetId="6">#REF!</definedName>
    <definedName name="G">#REF!</definedName>
    <definedName name="G_m" localSheetId="6">#REF!</definedName>
    <definedName name="G_m">#REF!</definedName>
    <definedName name="G2_1">'[64]날개벽(좌,우=45도,75도)'!#REF!</definedName>
    <definedName name="G4_1">'[64]날개벽(좌,우=45도,75도)'!#REF!</definedName>
    <definedName name="G6_1">'[64]날개벽(좌,우=45도,75도)'!#REF!</definedName>
    <definedName name="GABION개소별명세" localSheetId="6">#REF!</definedName>
    <definedName name="GABION개소별명세">#REF!</definedName>
    <definedName name="GABION단위수량" localSheetId="6">#REF!</definedName>
    <definedName name="GABION단위수량">#REF!</definedName>
    <definedName name="GABION수량집계" localSheetId="6">#REF!</definedName>
    <definedName name="GABION수량집계">#REF!</definedName>
    <definedName name="GAK" localSheetId="6">#REF!</definedName>
    <definedName name="GAK">#REF!</definedName>
    <definedName name="GAMA" localSheetId="6">#REF!</definedName>
    <definedName name="GAMA">#REF!</definedName>
    <definedName name="gamma" localSheetId="6">#REF!</definedName>
    <definedName name="gamma">#REF!</definedName>
    <definedName name="GASP" localSheetId="6">#REF!</definedName>
    <definedName name="GASP">#REF!</definedName>
    <definedName name="GC" localSheetId="6">#REF!</definedName>
    <definedName name="GC">#REF!</definedName>
    <definedName name="GDG" localSheetId="6" hidden="1">{#N/A,#N/A,FALSE,"포장2"}</definedName>
    <definedName name="GDG" hidden="1">{#N/A,#N/A,FALSE,"포장2"}</definedName>
    <definedName name="GDGFD" localSheetId="6" hidden="1">{#N/A,#N/A,FALSE,"배수1"}</definedName>
    <definedName name="GDGFD" hidden="1">{#N/A,#N/A,FALSE,"배수1"}</definedName>
    <definedName name="gdgrdf" localSheetId="6">#REF!</definedName>
    <definedName name="gdgrdf">#REF!</definedName>
    <definedName name="gfa" localSheetId="6">물량산출근거서!BLN</definedName>
    <definedName name="gfa">BLN</definedName>
    <definedName name="GFDG" localSheetId="6" hidden="1">{#N/A,#N/A,FALSE,"2~8번"}</definedName>
    <definedName name="GFDG" hidden="1">{#N/A,#N/A,FALSE,"2~8번"}</definedName>
    <definedName name="GFDGDFGFG" localSheetId="6" hidden="1">{#N/A,#N/A,FALSE,"혼합골재"}</definedName>
    <definedName name="GFDGDFGFG" hidden="1">{#N/A,#N/A,FALSE,"혼합골재"}</definedName>
    <definedName name="gfgdfg" hidden="1">[65]차액보증!#REF!</definedName>
    <definedName name="GFGFHGFHF" localSheetId="6" hidden="1">{#N/A,#N/A,FALSE,"토공2"}</definedName>
    <definedName name="GFGFHGFHF" hidden="1">{#N/A,#N/A,FALSE,"토공2"}</definedName>
    <definedName name="gfhgh" localSheetId="6" hidden="1">{#N/A,#N/A,FALSE,"배수2"}</definedName>
    <definedName name="gfhgh" hidden="1">{#N/A,#N/A,FALSE,"배수2"}</definedName>
    <definedName name="GG" localSheetId="6">#REF!</definedName>
    <definedName name="GG">#REF!</definedName>
    <definedName name="ggfe" localSheetId="6">#REF!</definedName>
    <definedName name="ggfe">#REF!</definedName>
    <definedName name="ggfhgfshgh" localSheetId="6" hidden="1">{#N/A,#N/A,FALSE,"포장2"}</definedName>
    <definedName name="ggfhgfshgh" hidden="1">{#N/A,#N/A,FALSE,"포장2"}</definedName>
    <definedName name="GGG" localSheetId="6">물량산출근거서!BLN</definedName>
    <definedName name="GGG">BLN</definedName>
    <definedName name="gggg" localSheetId="6">#REF!</definedName>
    <definedName name="gggg">#REF!</definedName>
    <definedName name="ggggg" localSheetId="6" hidden="1">{#N/A,#N/A,FALSE,"구조1"}</definedName>
    <definedName name="ggggg" hidden="1">{#N/A,#N/A,FALSE,"구조1"}</definedName>
    <definedName name="gggh" localSheetId="6">BLCH</definedName>
    <definedName name="gggh">BLCH</definedName>
    <definedName name="GH" localSheetId="6">#REF!</definedName>
    <definedName name="GH">#REF!</definedName>
    <definedName name="ghgfh" localSheetId="6" hidden="1">{#N/A,#N/A,FALSE,"포장2"}</definedName>
    <definedName name="ghgfh" hidden="1">{#N/A,#N/A,FALSE,"포장2"}</definedName>
    <definedName name="ghks">'[66]간접재료비산출표-27-30'!$N$13</definedName>
    <definedName name="ghsk">'[67]간접재료비산출표-27-30'!$N$13</definedName>
    <definedName name="gigin">[1]설계조건!#REF!</definedName>
    <definedName name="GJHGLI" localSheetId="6" hidden="1">{#N/A,#N/A,FALSE,"포장1";#N/A,#N/A,TRUE,"포장1"}</definedName>
    <definedName name="GJHGLI" hidden="1">{#N/A,#N/A,FALSE,"포장1";#N/A,#N/A,TRUE,"포장1"}</definedName>
    <definedName name="GM" localSheetId="6">#REF!</definedName>
    <definedName name="GM">#REF!</definedName>
    <definedName name="GO" localSheetId="6">#REF!</definedName>
    <definedName name="GO">#REF!</definedName>
    <definedName name="GP" localSheetId="6">#REF!</definedName>
    <definedName name="GP">#REF!</definedName>
    <definedName name="grew" localSheetId="6" hidden="1">#REF!</definedName>
    <definedName name="grew" hidden="1">#REF!</definedName>
    <definedName name="GRFCX" localSheetId="6">#REF!</definedName>
    <definedName name="GRFCX">#REF!</definedName>
    <definedName name="grgrfdxzg" localSheetId="6">#REF!</definedName>
    <definedName name="grgrfdxzg">#REF!</definedName>
    <definedName name="GS" localSheetId="6" hidden="1">{#N/A,#N/A,FALSE,"포장2"}</definedName>
    <definedName name="GS" hidden="1">{#N/A,#N/A,FALSE,"포장2"}</definedName>
    <definedName name="GSBA">[68]설계조건!$I$40</definedName>
    <definedName name="GSBO" localSheetId="6">#REF!</definedName>
    <definedName name="GSBO">#REF!</definedName>
    <definedName name="gsdf">#N/A</definedName>
    <definedName name="gt" localSheetId="6">#REF!</definedName>
    <definedName name="gt">#REF!</definedName>
    <definedName name="GuBae" localSheetId="6">#REF!</definedName>
    <definedName name="GuBae">#REF!</definedName>
    <definedName name="GUS" localSheetId="6" hidden="1">{#N/A,#N/A,FALSE,"현장 NCR 분석";#N/A,#N/A,FALSE,"현장품질감사";#N/A,#N/A,FALSE,"현장품질감사"}</definedName>
    <definedName name="GUS" hidden="1">{#N/A,#N/A,FALSE,"현장 NCR 분석";#N/A,#N/A,FALSE,"현장품질감사";#N/A,#N/A,FALSE,"현장품질감사"}</definedName>
    <definedName name="H">'[28]날개벽(좌,우=60도-4개)'!#REF!</definedName>
    <definedName name="H.1" localSheetId="6">#REF!</definedName>
    <definedName name="H.1">#REF!</definedName>
    <definedName name="H.10" localSheetId="6">#REF!</definedName>
    <definedName name="H.10">#REF!</definedName>
    <definedName name="H.2" localSheetId="6">#REF!</definedName>
    <definedName name="H.2">#REF!</definedName>
    <definedName name="H.3" localSheetId="6">#REF!</definedName>
    <definedName name="H.3">#REF!</definedName>
    <definedName name="H.4" localSheetId="6">#REF!</definedName>
    <definedName name="H.4">#REF!</definedName>
    <definedName name="H.5" localSheetId="6">#REF!</definedName>
    <definedName name="H.5">#REF!</definedName>
    <definedName name="H.6" localSheetId="6">#REF!</definedName>
    <definedName name="H.6">#REF!</definedName>
    <definedName name="H.7" localSheetId="6">#REF!</definedName>
    <definedName name="H.7">#REF!</definedName>
    <definedName name="H.8" localSheetId="6">#REF!</definedName>
    <definedName name="H.8">#REF!</definedName>
    <definedName name="H.9" localSheetId="6">#REF!</definedName>
    <definedName name="H.9">#REF!</definedName>
    <definedName name="H_1" localSheetId="6">#REF!</definedName>
    <definedName name="H_1">#REF!</definedName>
    <definedName name="H_2" localSheetId="6">#REF!</definedName>
    <definedName name="H_2">#REF!</definedName>
    <definedName name="h_3" localSheetId="6">#REF!</definedName>
    <definedName name="h_3">#REF!</definedName>
    <definedName name="h_water">'[69]3BL공동구 수량'!#REF!</definedName>
    <definedName name="H100x100x6x8t_단중" localSheetId="6">#REF!</definedName>
    <definedName name="H100x100x6x8t_단중">#REF!</definedName>
    <definedName name="H125x125x6.5x9t_단중" localSheetId="6">#REF!</definedName>
    <definedName name="H125x125x6.5x9t_단중">#REF!</definedName>
    <definedName name="H150x100x6x9t_단중" localSheetId="6">#REF!</definedName>
    <definedName name="H150x100x6x9t_단중">#REF!</definedName>
    <definedName name="H1C" localSheetId="6">#REF!</definedName>
    <definedName name="H1C">#REF!</definedName>
    <definedName name="H1H" localSheetId="6">#REF!</definedName>
    <definedName name="H1H">#REF!</definedName>
    <definedName name="H1L" localSheetId="6">#REF!</definedName>
    <definedName name="H1L">#REF!</definedName>
    <definedName name="H1R" localSheetId="6">#REF!</definedName>
    <definedName name="H1R">#REF!</definedName>
    <definedName name="H1WL" localSheetId="6">#REF!</definedName>
    <definedName name="H1WL">#REF!</definedName>
    <definedName name="H1WR" localSheetId="6">#REF!</definedName>
    <definedName name="H1WR">#REF!</definedName>
    <definedName name="H2C" localSheetId="6">#REF!</definedName>
    <definedName name="H2C">#REF!</definedName>
    <definedName name="H2H" localSheetId="6">#REF!</definedName>
    <definedName name="H2H">#REF!</definedName>
    <definedName name="H2L" localSheetId="6">#REF!</definedName>
    <definedName name="H2L">#REF!</definedName>
    <definedName name="H2R" localSheetId="6">#REF!</definedName>
    <definedName name="H2R">#REF!</definedName>
    <definedName name="H2WL" localSheetId="6">#REF!</definedName>
    <definedName name="H2WL">#REF!</definedName>
    <definedName name="H2WR" localSheetId="6">#REF!</definedName>
    <definedName name="H2WR">#REF!</definedName>
    <definedName name="H3H" localSheetId="6">#REF!</definedName>
    <definedName name="H3H">#REF!</definedName>
    <definedName name="H3L" localSheetId="6">#REF!</definedName>
    <definedName name="H3L">#REF!</definedName>
    <definedName name="H3R" localSheetId="6">#REF!</definedName>
    <definedName name="H3R">#REF!</definedName>
    <definedName name="H3WL" localSheetId="6">#REF!</definedName>
    <definedName name="H3WL">#REF!</definedName>
    <definedName name="H3WR" localSheetId="6">#REF!</definedName>
    <definedName name="H3WR">#REF!</definedName>
    <definedName name="H4H" localSheetId="6">#REF!</definedName>
    <definedName name="H4H">#REF!</definedName>
    <definedName name="H4L" localSheetId="6">#REF!</definedName>
    <definedName name="H4L">#REF!</definedName>
    <definedName name="H4R" localSheetId="6">#REF!</definedName>
    <definedName name="H4R">#REF!</definedName>
    <definedName name="H5L" localSheetId="6">#REF!</definedName>
    <definedName name="H5L">#REF!</definedName>
    <definedName name="H5R" localSheetId="6">#REF!</definedName>
    <definedName name="H5R">#REF!</definedName>
    <definedName name="H6L" localSheetId="6">#REF!</definedName>
    <definedName name="H6L">#REF!</definedName>
    <definedName name="H6R" localSheetId="6">#REF!</definedName>
    <definedName name="H6R">#REF!</definedName>
    <definedName name="H7L" localSheetId="6">#REF!</definedName>
    <definedName name="H7L">#REF!</definedName>
    <definedName name="H7R" localSheetId="6">#REF!</definedName>
    <definedName name="H7R">#REF!</definedName>
    <definedName name="H9A" localSheetId="6">#REF!</definedName>
    <definedName name="H9A">#REF!</definedName>
    <definedName name="HA" localSheetId="6">#REF!</definedName>
    <definedName name="HA">#REF!</definedName>
    <definedName name="HALP" localSheetId="6">#REF!</definedName>
    <definedName name="HALP">#REF!</definedName>
    <definedName name="han" localSheetId="6" hidden="1">#REF!</definedName>
    <definedName name="han" hidden="1">#REF!</definedName>
    <definedName name="HB" localSheetId="6">#REF!</definedName>
    <definedName name="HB">#REF!</definedName>
    <definedName name="HBET" localSheetId="6">#REF!</definedName>
    <definedName name="HBET">#REF!</definedName>
    <definedName name="Hc" localSheetId="6">#REF!</definedName>
    <definedName name="Hc">#REF!</definedName>
    <definedName name="HD" localSheetId="6">#REF!</definedName>
    <definedName name="HD">#REF!</definedName>
    <definedName name="HE" localSheetId="6">#REF!</definedName>
    <definedName name="HE">#REF!</definedName>
    <definedName name="HE번호">#N/A</definedName>
    <definedName name="HF" localSheetId="6">#REF!</definedName>
    <definedName name="HF">#REF!</definedName>
    <definedName name="hgd" localSheetId="6" hidden="1">{#N/A,#N/A,FALSE,"배수2"}</definedName>
    <definedName name="hgd" hidden="1">{#N/A,#N/A,FALSE,"배수2"}</definedName>
    <definedName name="hgf"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hgmhg">#N/A</definedName>
    <definedName name="HH">[70]정부노임단가!$A$5:$F$215</definedName>
    <definedName name="HHH" localSheetId="6">#REF!</definedName>
    <definedName name="HHH">#REF!</definedName>
    <definedName name="hhhh" localSheetId="6">#REF!</definedName>
    <definedName name="hhhh">#REF!</definedName>
    <definedName name="hhhhhh" localSheetId="6">물량산출근거서!HHMP</definedName>
    <definedName name="hhhhhh">[0]!HHMP</definedName>
    <definedName name="HHMP" localSheetId="6">#REF!</definedName>
    <definedName name="HHMP">#REF!</definedName>
    <definedName name="HHR" localSheetId="6" hidden="1">{#N/A,#N/A,FALSE,"포장2"}</definedName>
    <definedName name="HHR" hidden="1">{#N/A,#N/A,FALSE,"포장2"}</definedName>
    <definedName name="HHSP" localSheetId="6">#REF!</definedName>
    <definedName name="HHSP">#REF!</definedName>
    <definedName name="hi">[71]XL4Poppy!$A$15</definedName>
    <definedName name="HIT">'[16]#REF'!$J$31</definedName>
    <definedName name="HL" localSheetId="6">#REF!</definedName>
    <definedName name="HL">#REF!</definedName>
    <definedName name="HMAX">#N/A</definedName>
    <definedName name="HO" localSheetId="6">#REF!</definedName>
    <definedName name="HO">#REF!</definedName>
    <definedName name="HP" localSheetId="6">#REF!</definedName>
    <definedName name="HP">#REF!</definedName>
    <definedName name="HPP" localSheetId="6">#REF!</definedName>
    <definedName name="HPP">#REF!</definedName>
    <definedName name="HR" localSheetId="6">#REF!</definedName>
    <definedName name="HR">#REF!</definedName>
    <definedName name="Hs" localSheetId="6">#REF!</definedName>
    <definedName name="Hs">#REF!</definedName>
    <definedName name="HSH" localSheetId="6">#REF!</definedName>
    <definedName name="HSH">#REF!</definedName>
    <definedName name="HSO">[26]교각계산!$M$38</definedName>
    <definedName name="HT" localSheetId="6">#REF!</definedName>
    <definedName name="HT">#REF!</definedName>
    <definedName name="HTML_CodePage" hidden="1">949</definedName>
    <definedName name="HTML_Control" localSheetId="6" hidden="1">{"'공사부문'!$A$6:$A$32"}</definedName>
    <definedName name="HTML_Control" hidden="1">{"'공사부문'!$A$6:$A$32"}</definedName>
    <definedName name="HTML_Description" hidden="1">""</definedName>
    <definedName name="HTML_Email" hidden="1">""</definedName>
    <definedName name="HTML_Header" hidden="1">"공사부문"</definedName>
    <definedName name="HTML_LastUpdate" hidden="1">"98-04-27"</definedName>
    <definedName name="HTML_LineAfter" hidden="1">FALSE</definedName>
    <definedName name="HTML_LineBefore" hidden="1">FALSE</definedName>
    <definedName name="HTML_Name" hidden="1">"김준곤"</definedName>
    <definedName name="HTML_OBDlg2" hidden="1">TRUE</definedName>
    <definedName name="HTML_OBDlg4" hidden="1">TRUE</definedName>
    <definedName name="HTML_OS" hidden="1">0</definedName>
    <definedName name="HTML_PathFile" hidden="1">"C:\WINNT\Profiles\Administrator\Personal\MyHTML.htm"</definedName>
    <definedName name="HTML_Title" hidden="1">"시중노임단가"</definedName>
    <definedName name="Htmlcontrol" localSheetId="6">{"'Sheet1'!$A$4","'Sheet1'!$A$9:$G$28"}</definedName>
    <definedName name="Htmlcontrol">{"'Sheet1'!$A$4","'Sheet1'!$A$9:$G$28"}</definedName>
    <definedName name="HTMP" localSheetId="6">#REF!</definedName>
    <definedName name="HTMP">#REF!</definedName>
    <definedName name="HTSP" localSheetId="6">#REF!</definedName>
    <definedName name="HTSP">#REF!</definedName>
    <definedName name="Hu" localSheetId="6">#REF!</definedName>
    <definedName name="Hu">#REF!</definedName>
    <definedName name="HW" localSheetId="6">#REF!</definedName>
    <definedName name="HW">#REF!</definedName>
    <definedName name="HWL" localSheetId="6">#REF!</definedName>
    <definedName name="HWL">#REF!</definedName>
    <definedName name="HWR" localSheetId="6">#REF!</definedName>
    <definedName name="HWR">#REF!</definedName>
    <definedName name="hw설치기사" localSheetId="6">#REF!</definedName>
    <definedName name="hw설치기사">#REF!</definedName>
    <definedName name="hw시험기사" localSheetId="6">#REF!</definedName>
    <definedName name="hw시험기사">#REF!</definedName>
    <definedName name="HW신규일위">[16]직노!#REF!</definedName>
    <definedName name="hw원가수정" localSheetId="6">#REF!</definedName>
    <definedName name="hw원가수정">#REF!</definedName>
    <definedName name="H사" localSheetId="6">#REF!</definedName>
    <definedName name="H사">#REF!</definedName>
    <definedName name="H삼" localSheetId="6">#REF!</definedName>
    <definedName name="H삼">#REF!</definedName>
    <definedName name="H이" localSheetId="6">#REF!</definedName>
    <definedName name="H이">#REF!</definedName>
    <definedName name="H일" localSheetId="6">#REF!</definedName>
    <definedName name="H일">#REF!</definedName>
    <definedName name="i" localSheetId="6">#REF!</definedName>
    <definedName name="i">#REF!</definedName>
    <definedName name="I0" localSheetId="6">#REF!</definedName>
    <definedName name="I0">#REF!</definedName>
    <definedName name="I1N" localSheetId="6">#REF!</definedName>
    <definedName name="I1N">#REF!</definedName>
    <definedName name="IC" localSheetId="6">#REF!</definedName>
    <definedName name="IC">#REF!</definedName>
    <definedName name="ICC" localSheetId="6">#REF!</definedName>
    <definedName name="ICC">#REF!</definedName>
    <definedName name="ICS" localSheetId="6">#REF!</definedName>
    <definedName name="ICS">#REF!</definedName>
    <definedName name="ICSR" localSheetId="6">#REF!</definedName>
    <definedName name="ICSR">#REF!</definedName>
    <definedName name="ID">'[52]Y-WORK'!$I$136:$I$365,'[52]Y-WORK'!$I$375:$I$400</definedName>
    <definedName name="IF" localSheetId="6">#REF!</definedName>
    <definedName name="IF">#REF!</definedName>
    <definedName name="II" localSheetId="6">#REF!</definedName>
    <definedName name="II">#REF!</definedName>
    <definedName name="III"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IL" localSheetId="6">#REF!</definedName>
    <definedName name="IL">#REF!</definedName>
    <definedName name="ilchu" localSheetId="6">#REF!</definedName>
    <definedName name="ilchu">#REF!</definedName>
    <definedName name="IMP" localSheetId="6">#REF!</definedName>
    <definedName name="IMP">#REF!</definedName>
    <definedName name="INVERTER설치">[72]일위대가목록!#REF!</definedName>
    <definedName name="IO" localSheetId="6">#REF!</definedName>
    <definedName name="IO">#REF!</definedName>
    <definedName name="IOIOIOIO" localSheetId="6" hidden="1">{#N/A,#N/A,FALSE,"표지목차"}</definedName>
    <definedName name="IOIOIOIO" hidden="1">{#N/A,#N/A,FALSE,"표지목차"}</definedName>
    <definedName name="IR\" localSheetId="6">#REF!</definedName>
    <definedName name="IR\">#REF!</definedName>
    <definedName name="IS" localSheetId="6">#REF!</definedName>
    <definedName name="IS">#REF!</definedName>
    <definedName name="ITEM">[73]ITEM!#REF!</definedName>
    <definedName name="ITNUM">#N/A</definedName>
    <definedName name="IV" localSheetId="6">#REF!</definedName>
    <definedName name="IV">#REF!</definedName>
    <definedName name="IV1_" localSheetId="6">#REF!</definedName>
    <definedName name="IV1_">#REF!</definedName>
    <definedName name="IV2_" localSheetId="6">#REF!</definedName>
    <definedName name="IV2_">#REF!</definedName>
    <definedName name="IX" localSheetId="6">#REF!</definedName>
    <definedName name="IX">#REF!</definedName>
    <definedName name="j">[74]RAHMEN!$AL$7</definedName>
    <definedName name="J_S_P_용__믹서">[75]장비집계!#REF!</definedName>
    <definedName name="JGVCV">#N/A</definedName>
    <definedName name="JH">[76]정부노임단가!$A$5:$F$215</definedName>
    <definedName name="JJ">[77]정부노임단가!$A$5:$F$215</definedName>
    <definedName name="JJJ"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JJJJ">'[35]ABUT수량-A1'!$T$25</definedName>
    <definedName name="jk">[78]명세서!#REF!</definedName>
    <definedName name="JKJKJKJK" localSheetId="6" hidden="1">{#N/A,#N/A,FALSE,"포장1";#N/A,#N/A,TRUE,"포장1"}</definedName>
    <definedName name="JKJKJKJK" hidden="1">{#N/A,#N/A,FALSE,"포장1";#N/A,#N/A,TRUE,"포장1"}</definedName>
    <definedName name="JOINT" localSheetId="6">#REF!</definedName>
    <definedName name="JOINT">#REF!</definedName>
    <definedName name="JPP" localSheetId="6">#REF!</definedName>
    <definedName name="JPP">#REF!</definedName>
    <definedName name="JYH" localSheetId="6">#REF!</definedName>
    <definedName name="JYH">#REF!</definedName>
    <definedName name="J형옹벽측구수량집계" localSheetId="6">#REF!</definedName>
    <definedName name="J형옹벽측구수량집계">#REF!</definedName>
    <definedName name="k"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k"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K_1" localSheetId="6">#REF!</definedName>
    <definedName name="K_1">#REF!</definedName>
    <definedName name="K_PR" localSheetId="6">#REF!</definedName>
    <definedName name="K_PR">#REF!</definedName>
    <definedName name="KA">'[79]조도계산서 (도서)'!$B$61:$E$68</definedName>
    <definedName name="KAD" localSheetId="6">#REF!</definedName>
    <definedName name="KAD">#REF!</definedName>
    <definedName name="KAE" localSheetId="6">#REF!</definedName>
    <definedName name="KAE">#REF!</definedName>
    <definedName name="KAED">[68]안정계산!$Z$82</definedName>
    <definedName name="KAES" localSheetId="6">#REF!</definedName>
    <definedName name="KAES">#REF!</definedName>
    <definedName name="KANG1" localSheetId="6">#REF!</definedName>
    <definedName name="KANG1">#REF!</definedName>
    <definedName name="KANG2" localSheetId="6">#REF!</definedName>
    <definedName name="KANG2">#REF!</definedName>
    <definedName name="KAS" localSheetId="6">#REF!</definedName>
    <definedName name="KAS">#REF!</definedName>
    <definedName name="Ka일" localSheetId="6">#REF!</definedName>
    <definedName name="Ka일">#REF!</definedName>
    <definedName name="Ka투" localSheetId="6">#REF!</definedName>
    <definedName name="Ka투">#REF!</definedName>
    <definedName name="KB">'[80]3련 BOX'!#REF!</definedName>
    <definedName name="kbg" localSheetId="6">물량산출근거서!나나나</definedName>
    <definedName name="kbg">[0]!나나나</definedName>
    <definedName name="kd"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Kea" localSheetId="6">#REF!</definedName>
    <definedName name="Kea">#REF!</definedName>
    <definedName name="kf"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kFour" localSheetId="6">#REF!</definedName>
    <definedName name="kFour">#REF!</definedName>
    <definedName name="Kh" localSheetId="6">#REF!</definedName>
    <definedName name="Kh">#REF!</definedName>
    <definedName name="KH.1">'[80]3련 BOX'!#REF!</definedName>
    <definedName name="KHE" localSheetId="6">#REF!</definedName>
    <definedName name="KHE">#REF!</definedName>
    <definedName name="khl" localSheetId="6" hidden="1">{#N/A,#N/A,FALSE,"2~8번"}</definedName>
    <definedName name="khl" hidden="1">{#N/A,#N/A,FALSE,"2~8번"}</definedName>
    <definedName name="KHN" localSheetId="6">#REF!</definedName>
    <definedName name="KHN">#REF!</definedName>
    <definedName name="KJIUK" localSheetId="6">#REF!</definedName>
    <definedName name="KJIUK">#REF!</definedName>
    <definedName name="KJUGR" localSheetId="6">#REF!</definedName>
    <definedName name="KJUGR">#REF!</definedName>
    <definedName name="KK">[76]정부노임단가!$A$5:$F$215</definedName>
    <definedName name="KKK" localSheetId="6">물량산출근거서!BLN</definedName>
    <definedName name="KKK">BLN</definedName>
    <definedName name="KKKK" localSheetId="6">물량산출근거서!BLN</definedName>
    <definedName name="KKKK">BLN</definedName>
    <definedName name="KKP" localSheetId="6">#REF!</definedName>
    <definedName name="KKP">#REF!</definedName>
    <definedName name="KL" localSheetId="6">'[80]3련 BOX'!#REF!</definedName>
    <definedName name="KL">'[80]3련 BOX'!#REF!</definedName>
    <definedName name="klkl" localSheetId="6">[0]!BLCH</definedName>
    <definedName name="klkl">[0]!BLCH</definedName>
    <definedName name="KLLKLKLK" localSheetId="6" hidden="1">{#N/A,#N/A,FALSE,"포장2"}</definedName>
    <definedName name="KLLKLKLK" hidden="1">{#N/A,#N/A,FALSE,"포장2"}</definedName>
    <definedName name="KMP" localSheetId="6">#REF!</definedName>
    <definedName name="KMP">#REF!</definedName>
    <definedName name="Ko" localSheetId="6">#REF!</definedName>
    <definedName name="Ko">#REF!</definedName>
    <definedName name="KOREA" localSheetId="6">#REF!</definedName>
    <definedName name="KOREA">#REF!</definedName>
    <definedName name="KS" localSheetId="6">#REF!</definedName>
    <definedName name="KS">#REF!</definedName>
    <definedName name="ktf" localSheetId="6" hidden="1">#REF!</definedName>
    <definedName name="ktf" hidden="1">#REF!</definedName>
    <definedName name="kty" localSheetId="6" hidden="1">#REF!</definedName>
    <definedName name="kty" hidden="1">#REF!</definedName>
    <definedName name="KUP" localSheetId="6">#REF!</definedName>
    <definedName name="KUP">#REF!</definedName>
    <definedName name="Kv" localSheetId="6">#REF!</definedName>
    <definedName name="Kv">#REF!</definedName>
    <definedName name="KVO" localSheetId="6">#REF!</definedName>
    <definedName name="KVO">#REF!</definedName>
    <definedName name="L">'[15]252K444'!$J$24</definedName>
    <definedName name="L_" localSheetId="6">#REF!</definedName>
    <definedName name="L_">#REF!</definedName>
    <definedName name="l_1" localSheetId="6">#REF!</definedName>
    <definedName name="l_1">#REF!</definedName>
    <definedName name="L_RIB" localSheetId="6">#REF!</definedName>
    <definedName name="L_RIB">#REF!</definedName>
    <definedName name="L1L" localSheetId="6">#REF!</definedName>
    <definedName name="L1L">#REF!</definedName>
    <definedName name="L2L" localSheetId="6">#REF!</definedName>
    <definedName name="L2L">#REF!</definedName>
    <definedName name="L3L" localSheetId="6">#REF!</definedName>
    <definedName name="L3L">#REF!</definedName>
    <definedName name="L4L" localSheetId="6">#REF!</definedName>
    <definedName name="L4L">#REF!</definedName>
    <definedName name="L5L" localSheetId="6">#REF!</definedName>
    <definedName name="L5L">#REF!</definedName>
    <definedName name="L6L" localSheetId="6">#REF!</definedName>
    <definedName name="L6L">#REF!</definedName>
    <definedName name="LA" localSheetId="6">#REF!</definedName>
    <definedName name="LA">#REF!</definedName>
    <definedName name="Laa" localSheetId="6">#REF!</definedName>
    <definedName name="Laa">#REF!</definedName>
    <definedName name="lambda" localSheetId="6">#REF!</definedName>
    <definedName name="lambda">#REF!</definedName>
    <definedName name="LAMP" localSheetId="6">#REF!</definedName>
    <definedName name="LAMP">#REF!</definedName>
    <definedName name="LANE" localSheetId="6">#REF!</definedName>
    <definedName name="LANE">#REF!</definedName>
    <definedName name="LB">[56]말뚝지지력산정!$L$22</definedName>
    <definedName name="lc">[1]설계조건!#REF!</definedName>
    <definedName name="LD" localSheetId="6">#REF!</definedName>
    <definedName name="LD">#REF!</definedName>
    <definedName name="LDD" localSheetId="6">#REF!</definedName>
    <definedName name="LDD">#REF!</definedName>
    <definedName name="LE" localSheetId="6">#REF!</definedName>
    <definedName name="LE">#REF!</definedName>
    <definedName name="Len" localSheetId="6">#REF!</definedName>
    <definedName name="Len">#REF!</definedName>
    <definedName name="LENGTH" localSheetId="6">#REF!</definedName>
    <definedName name="LENGTH">#REF!</definedName>
    <definedName name="lf" localSheetId="6">#REF!</definedName>
    <definedName name="lf">#REF!</definedName>
    <definedName name="LfpCon" localSheetId="6">#REF!</definedName>
    <definedName name="LfpCon">#REF!</definedName>
    <definedName name="LFT" localSheetId="6">#REF!</definedName>
    <definedName name="LFT">#REF!</definedName>
    <definedName name="LH" localSheetId="6">#REF!</definedName>
    <definedName name="LH">#REF!</definedName>
    <definedName name="LH.4" localSheetId="6">#REF!</definedName>
    <definedName name="LH.4">#REF!</definedName>
    <definedName name="LH.7" localSheetId="6">#REF!</definedName>
    <definedName name="LH.7">#REF!</definedName>
    <definedName name="LHMP" localSheetId="6">#REF!</definedName>
    <definedName name="LHMP">#REF!</definedName>
    <definedName name="LHSP" localSheetId="6">#REF!</definedName>
    <definedName name="LHSP">#REF!</definedName>
    <definedName name="ljg"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LK" localSheetId="6">#REF!,#REF!</definedName>
    <definedName name="LK">#REF!,#REF!</definedName>
    <definedName name="LL">#N/A</definedName>
    <definedName name="LLF" localSheetId="6">#REF!</definedName>
    <definedName name="LLF">#REF!</definedName>
    <definedName name="LLFE">#N/A</definedName>
    <definedName name="LLFO" localSheetId="6">#REF!</definedName>
    <definedName name="LLFO">#REF!</definedName>
    <definedName name="lll" localSheetId="6">[0]!BLCH</definedName>
    <definedName name="lll">[0]!BLCH</definedName>
    <definedName name="LLLL" localSheetId="6">#REF!</definedName>
    <definedName name="LLLL">#REF!</definedName>
    <definedName name="LMO" localSheetId="6">#REF!</definedName>
    <definedName name="LMO">#REF!</definedName>
    <definedName name="LN" localSheetId="6">#REF!</definedName>
    <definedName name="LN">#REF!</definedName>
    <definedName name="LOADT" localSheetId="6">#REF!</definedName>
    <definedName name="LOADT">#REF!</definedName>
    <definedName name="LP___4" localSheetId="6">#REF!</definedName>
    <definedName name="LP___4">#REF!</definedName>
    <definedName name="LP1A">'[23]부하(성남)'!#REF!</definedName>
    <definedName name="LP1B">[24]부하계산서!#REF!</definedName>
    <definedName name="LP3A">'[23]부하(성남)'!#REF!</definedName>
    <definedName name="LPB">'[23]부하(성남)'!#REF!</definedName>
    <definedName name="LPBA">[24]부하계산서!#REF!</definedName>
    <definedName name="LPI" localSheetId="6">#REF!</definedName>
    <definedName name="LPI">#REF!</definedName>
    <definedName name="LPKA" localSheetId="6">[24]부하계산서!#REF!</definedName>
    <definedName name="LPKA">[24]부하계산서!#REF!</definedName>
    <definedName name="LPKB">[24]부하계산서!#REF!</definedName>
    <definedName name="LPM">[24]부하계산서!#REF!</definedName>
    <definedName name="LPMA">[24]부하계산서!#REF!</definedName>
    <definedName name="LPO">[24]부하계산서!#REF!</definedName>
    <definedName name="LPOA">[24]부하계산서!#REF!</definedName>
    <definedName name="LS" localSheetId="6">#REF!</definedName>
    <definedName name="LS">#REF!</definedName>
    <definedName name="LSET" localSheetId="6">#REF!</definedName>
    <definedName name="LSET">#REF!</definedName>
    <definedName name="LSH" localSheetId="6">#REF!</definedName>
    <definedName name="LSH">#REF!</definedName>
    <definedName name="lt" localSheetId="6">#REF!</definedName>
    <definedName name="lt">#REF!</definedName>
    <definedName name="LtCon" localSheetId="6">#REF!</definedName>
    <definedName name="LtCon">#REF!</definedName>
    <definedName name="LTMP" localSheetId="6">#REF!</definedName>
    <definedName name="LTMP">#REF!</definedName>
    <definedName name="LTSP" localSheetId="6">#REF!</definedName>
    <definedName name="LTSP">#REF!</definedName>
    <definedName name="Lu" localSheetId="6">#REF!</definedName>
    <definedName name="Lu">#REF!</definedName>
    <definedName name="LUF" localSheetId="6">#REF!</definedName>
    <definedName name="LUF">#REF!</definedName>
    <definedName name="LV02A">[24]부하계산서!#REF!</definedName>
    <definedName name="LV02B">[24]부하계산서!#REF!</definedName>
    <definedName name="LV04A">[24]부하계산서!#REF!</definedName>
    <definedName name="LV04B">[24]부하계산서!#REF!</definedName>
    <definedName name="LWEB" localSheetId="6">#REF!</definedName>
    <definedName name="LWEB">#REF!</definedName>
    <definedName name="L옹벽">[16]기본일위!$A:$IV</definedName>
    <definedName name="L형옹벽" localSheetId="6">#REF!</definedName>
    <definedName name="L형옹벽">#REF!</definedName>
    <definedName name="L형옹벽측구수량집계" localSheetId="6">#REF!</definedName>
    <definedName name="L형옹벽측구수량집계">#REF!</definedName>
    <definedName name="L형측구">[81]!수식입력매크로</definedName>
    <definedName name="L형측구수량집계" localSheetId="6">#REF!</definedName>
    <definedName name="L형측구수량집계">#REF!</definedName>
    <definedName name="M_EF" localSheetId="6">#REF!</definedName>
    <definedName name="M_EF">#REF!</definedName>
    <definedName name="㎥" localSheetId="6">#REF!</definedName>
    <definedName name="㎥">#REF!</definedName>
    <definedName name="MAB" localSheetId="6">#REF!</definedName>
    <definedName name="MAB">#REF!</definedName>
    <definedName name="Macro11">[82]!Macro11</definedName>
    <definedName name="Macro12">[82]!Macro12</definedName>
    <definedName name="Macro14">[82]!Macro14</definedName>
    <definedName name="Macro4">[82]!Macro4</definedName>
    <definedName name="Macro5">[82]!Macro5</definedName>
    <definedName name="Macro6">[82]!Macro6</definedName>
    <definedName name="Macro7">[82]!Macro7</definedName>
    <definedName name="Macro8">[82]!Macro8</definedName>
    <definedName name="Macro9">[82]!Macro9</definedName>
    <definedName name="MaH" localSheetId="6">#REF!</definedName>
    <definedName name="MaH">#REF!</definedName>
    <definedName name="MAIN" localSheetId="6">[0]!MakeIt</definedName>
    <definedName name="MAIN">[0]!MakeIt</definedName>
    <definedName name="MATO">'[16]#REF'!$A$10:$F$46</definedName>
    <definedName name="Mb" localSheetId="6">#REF!</definedName>
    <definedName name="Mb">#REF!</definedName>
    <definedName name="MB.1" localSheetId="6">#REF!</definedName>
    <definedName name="MB.1">#REF!</definedName>
    <definedName name="MB.2" localSheetId="6">#REF!</definedName>
    <definedName name="MB.2">#REF!</definedName>
    <definedName name="Mc" localSheetId="6">#REF!</definedName>
    <definedName name="Mc">#REF!</definedName>
    <definedName name="MCB" localSheetId="6">#REF!</definedName>
    <definedName name="MCB">#REF!</definedName>
    <definedName name="MCCEA">[24]부하계산서!#REF!</definedName>
    <definedName name="MCCEB">[24]부하계산서!#REF!</definedName>
    <definedName name="MCCF">[24]부하계산서!#REF!</definedName>
    <definedName name="MCCN">'[23]부하(성남)'!#REF!</definedName>
    <definedName name="MCCP">[24]부하계산서!#REF!</definedName>
    <definedName name="MCCS">[24]부하계산서!#REF!</definedName>
    <definedName name="MCH" localSheetId="6">#REF!</definedName>
    <definedName name="MCH">#REF!</definedName>
    <definedName name="MCON" localSheetId="6">#REF!</definedName>
    <definedName name="MCON">#REF!</definedName>
    <definedName name="Md" localSheetId="6">#REF!</definedName>
    <definedName name="Md">#REF!</definedName>
    <definedName name="mf" localSheetId="6">#REF!</definedName>
    <definedName name="mf">#REF!</definedName>
    <definedName name="MH" localSheetId="6">#REF!</definedName>
    <definedName name="MH">#REF!</definedName>
    <definedName name="MID" localSheetId="6">#REF!</definedName>
    <definedName name="MID">#REF!</definedName>
    <definedName name="MKJIUCX" localSheetId="6">#REF!</definedName>
    <definedName name="MKJIUCX">#REF!</definedName>
    <definedName name="ML" localSheetId="6">#REF!</definedName>
    <definedName name="ML">#REF!</definedName>
    <definedName name="MM" localSheetId="6" hidden="1">{#N/A,#N/A,FALSE,"단가표지"}</definedName>
    <definedName name="MM" hidden="1">{#N/A,#N/A,FALSE,"단가표지"}</definedName>
    <definedName name="mmm">[83]COPING!#REF!</definedName>
    <definedName name="MMMM" localSheetId="6">물량산출근거서!BLN</definedName>
    <definedName name="MMMM">BLN</definedName>
    <definedName name="MNHL">[82]Sheet1!$A$4:$H$5</definedName>
    <definedName name="MO" localSheetId="6">#REF!</definedName>
    <definedName name="MO">#REF!</definedName>
    <definedName name="MODEL명">#N/A</definedName>
    <definedName name="Mone" localSheetId="6">#REF!</definedName>
    <definedName name="Mone">#REF!</definedName>
    <definedName name="MONEY">'[52]Y-WORK'!$F$21:$M$365,'[52]Y-WORK'!$F$375:$M$400</definedName>
    <definedName name="MOO" localSheetId="6">[84]우각부보강!#REF!</definedName>
    <definedName name="MOO">[84]우각부보강!#REF!</definedName>
    <definedName name="MP" localSheetId="6">#REF!</definedName>
    <definedName name="MP">#REF!</definedName>
    <definedName name="Mpf" localSheetId="6">#REF!</definedName>
    <definedName name="Mpf">#REF!</definedName>
    <definedName name="MpLower" localSheetId="6">#REF!</definedName>
    <definedName name="MpLower">#REF!</definedName>
    <definedName name="MpUpper" localSheetId="6">#REF!</definedName>
    <definedName name="MpUpper">#REF!</definedName>
    <definedName name="MR" localSheetId="6">#REF!</definedName>
    <definedName name="MR">#REF!</definedName>
    <definedName name="MS" localSheetId="6">#REF!</definedName>
    <definedName name="MS">#REF!</definedName>
    <definedName name="MT" localSheetId="6">#REF!</definedName>
    <definedName name="MT">#REF!</definedName>
    <definedName name="MTT" localSheetId="6">#REF!</definedName>
    <definedName name="MTT">#REF!</definedName>
    <definedName name="mu" localSheetId="6">#REF!</definedName>
    <definedName name="mu">#REF!</definedName>
    <definedName name="MUO_REA" localSheetId="6">#REF!</definedName>
    <definedName name="MUO_REA">#REF!</definedName>
    <definedName name="MUO_TOE" localSheetId="6">#REF!</definedName>
    <definedName name="MUO_TOE">#REF!</definedName>
    <definedName name="musu" localSheetId="6">'[85]수안보-MBR1'!$AN$247</definedName>
    <definedName name="musu">'[86]수안보-MBR1'!$AN$247</definedName>
    <definedName name="MYB.1" localSheetId="6">#REF!</definedName>
    <definedName name="MYB.1">#REF!</definedName>
    <definedName name="MYB.2" localSheetId="6">#REF!</definedName>
    <definedName name="MYB.2">#REF!</definedName>
    <definedName name="MYH" localSheetId="6">#REF!</definedName>
    <definedName name="MYH">#REF!</definedName>
    <definedName name="M당무게">[87]DATE!$E$24:$E$85</definedName>
    <definedName name="N" localSheetId="6">#REF!</definedName>
    <definedName name="N">#REF!</definedName>
    <definedName name="N_C" localSheetId="6">#REF!</definedName>
    <definedName name="N_C">#REF!</definedName>
    <definedName name="N_Q" localSheetId="6">#REF!</definedName>
    <definedName name="N_Q">#REF!</definedName>
    <definedName name="N_R" localSheetId="6">#REF!</definedName>
    <definedName name="N_R">#REF!</definedName>
    <definedName name="N1_" localSheetId="6">#REF!</definedName>
    <definedName name="N1_">#REF!</definedName>
    <definedName name="N1S" localSheetId="6">#REF!</definedName>
    <definedName name="N1S">#REF!</definedName>
    <definedName name="N2_" localSheetId="6">#REF!</definedName>
    <definedName name="N2_">#REF!</definedName>
    <definedName name="N2S" localSheetId="6">#REF!</definedName>
    <definedName name="N2S">#REF!</definedName>
    <definedName name="N3S" localSheetId="6">#REF!</definedName>
    <definedName name="N3S">#REF!</definedName>
    <definedName name="NC" localSheetId="6">#REF!</definedName>
    <definedName name="NC">#REF!</definedName>
    <definedName name="NDO" localSheetId="6">#REF!</definedName>
    <definedName name="NDO">#REF!</definedName>
    <definedName name="NEW" localSheetId="6">#REF!</definedName>
    <definedName name="NEW">#REF!</definedName>
    <definedName name="NF" localSheetId="6">#REF!</definedName>
    <definedName name="NF">#REF!</definedName>
    <definedName name="NHL">[88]터널조도!$AR$19:$AT$25</definedName>
    <definedName name="NHM" localSheetId="6">#REF!</definedName>
    <definedName name="NHM">#REF!</definedName>
    <definedName name="NI">[89]노임!$A$1:$B$65536</definedName>
    <definedName name="NN" localSheetId="6">#REF!</definedName>
    <definedName name="NN">#REF!</definedName>
    <definedName name="NNN" localSheetId="6">#REF!</definedName>
    <definedName name="NNN">#REF!</definedName>
    <definedName name="NNNN">'[90]ABUT수량-A1'!$T$25</definedName>
    <definedName name="No." localSheetId="6">#REF!</definedName>
    <definedName name="No.">#REF!</definedName>
    <definedName name="NoCon" localSheetId="6">#REF!</definedName>
    <definedName name="NoCon">#REF!</definedName>
    <definedName name="NOFS" localSheetId="6">#REF!</definedName>
    <definedName name="NOFS">#REF!</definedName>
    <definedName name="NOIM">[89]노임!$A$1:$B$17</definedName>
    <definedName name="NOMUBY" localSheetId="6">#REF!</definedName>
    <definedName name="NOMUBY">#REF!</definedName>
    <definedName name="NOT" localSheetId="6">#REF!</definedName>
    <definedName name="NOT">#REF!</definedName>
    <definedName name="NOTCH" localSheetId="6">#REF!</definedName>
    <definedName name="NOTCH">#REF!</definedName>
    <definedName name="NP" localSheetId="6">#REF!</definedName>
    <definedName name="NP">#REF!</definedName>
    <definedName name="NPANAL" localSheetId="6">#REF!</definedName>
    <definedName name="NPANAL">#REF!</definedName>
    <definedName name="NPI" localSheetId="6">#REF!</definedName>
    <definedName name="NPI">#REF!</definedName>
    <definedName name="NPZ" localSheetId="6">#REF!</definedName>
    <definedName name="NPZ">#REF!</definedName>
    <definedName name="NQA" localSheetId="6">#REF!</definedName>
    <definedName name="NQA">#REF!</definedName>
    <definedName name="NQFS" localSheetId="6">#REF!</definedName>
    <definedName name="NQFS">#REF!</definedName>
    <definedName name="NRN" localSheetId="6">#REF!</definedName>
    <definedName name="NRN">#REF!</definedName>
    <definedName name="NS" localSheetId="6">#REF!</definedName>
    <definedName name="NS">#REF!</definedName>
    <definedName name="NSFS" localSheetId="6">#REF!</definedName>
    <definedName name="NSFS">#REF!</definedName>
    <definedName name="NSH" localSheetId="6">#REF!</definedName>
    <definedName name="NSH">#REF!</definedName>
    <definedName name="NSO" localSheetId="6">#REF!</definedName>
    <definedName name="NSO">#REF!</definedName>
    <definedName name="NSUP" localSheetId="6">#REF!</definedName>
    <definedName name="NSUP">#REF!</definedName>
    <definedName name="Nsup1" localSheetId="6">#REF!</definedName>
    <definedName name="Nsup1">#REF!</definedName>
    <definedName name="NT" localSheetId="6">#REF!</definedName>
    <definedName name="NT">#REF!</definedName>
    <definedName name="n이" localSheetId="6">#REF!</definedName>
    <definedName name="n이">#REF!</definedName>
    <definedName name="n이_1" localSheetId="6">#REF!</definedName>
    <definedName name="n이_1">#REF!</definedName>
    <definedName name="n이_2" localSheetId="6">#REF!</definedName>
    <definedName name="n이_2">#REF!</definedName>
    <definedName name="n일" localSheetId="6">#REF!</definedName>
    <definedName name="n일">#REF!</definedName>
    <definedName name="N치" localSheetId="6">#REF!</definedName>
    <definedName name="N치">#REF!</definedName>
    <definedName name="O">[91]반중력식옹벽3.5!$K$23</definedName>
    <definedName name="o_m" localSheetId="6">#REF!</definedName>
    <definedName name="o_m">#REF!</definedName>
    <definedName name="OIO" localSheetId="6">#REF!</definedName>
    <definedName name="OIO">#REF!</definedName>
    <definedName name="OO">#N/A</definedName>
    <definedName name="OOO" localSheetId="6">#REF!</definedName>
    <definedName name="OOO">#REF!</definedName>
    <definedName name="oooo">'[35]ABUT수량-A1'!$T$25</definedName>
    <definedName name="OP" localSheetId="6">#REF!</definedName>
    <definedName name="OP">#REF!</definedName>
    <definedName name="P" localSheetId="6">[92]유기공정!#REF!</definedName>
    <definedName name="P">[92]유기공정!#REF!</definedName>
    <definedName name="P_A" localSheetId="6">#REF!</definedName>
    <definedName name="P_A">#REF!</definedName>
    <definedName name="P_D" localSheetId="6">#REF!</definedName>
    <definedName name="P_D">#REF!</definedName>
    <definedName name="P_E" localSheetId="6">#REF!</definedName>
    <definedName name="P_E">#REF!</definedName>
    <definedName name="P_FILE" localSheetId="6">#REF!</definedName>
    <definedName name="P_FILE">#REF!</definedName>
    <definedName name="P_H2" localSheetId="6">#REF!</definedName>
    <definedName name="P_H2">#REF!</definedName>
    <definedName name="p_m" localSheetId="6">#REF!</definedName>
    <definedName name="p_m">#REF!</definedName>
    <definedName name="P1X" localSheetId="6">#REF!</definedName>
    <definedName name="P1X">#REF!</definedName>
    <definedName name="P1Z" localSheetId="6">#REF!</definedName>
    <definedName name="P1Z">#REF!</definedName>
    <definedName name="P2X" localSheetId="6">#REF!</definedName>
    <definedName name="P2X">#REF!</definedName>
    <definedName name="P2Z" localSheetId="6">#REF!</definedName>
    <definedName name="P2Z">#REF!</definedName>
    <definedName name="Pa" localSheetId="6">#REF!</definedName>
    <definedName name="Pa">#REF!</definedName>
    <definedName name="PARAHP" localSheetId="6">#REF!</definedName>
    <definedName name="PARAHP">#REF!</definedName>
    <definedName name="PARR" localSheetId="6">#REF!</definedName>
    <definedName name="PARR">#REF!</definedName>
    <definedName name="PARR1" localSheetId="6">#REF!</definedName>
    <definedName name="PARR1">#REF!</definedName>
    <definedName name="PARR2" localSheetId="6">#REF!</definedName>
    <definedName name="PARR2">#REF!</definedName>
    <definedName name="PARR3" localSheetId="6">#REF!</definedName>
    <definedName name="PARR3">#REF!</definedName>
    <definedName name="PARR4" localSheetId="6">#REF!</definedName>
    <definedName name="PARR4">#REF!</definedName>
    <definedName name="PARR5" localSheetId="6">#REF!</definedName>
    <definedName name="PARR5">#REF!</definedName>
    <definedName name="PARTIAL" localSheetId="6">#REF!</definedName>
    <definedName name="PARTIAL">#REF!</definedName>
    <definedName name="pa삼" localSheetId="6">#REF!</definedName>
    <definedName name="pa삼">#REF!</definedName>
    <definedName name="Pa오" localSheetId="6">#REF!</definedName>
    <definedName name="Pa오">#REF!</definedName>
    <definedName name="PB">'[23]부하(성남)'!#REF!</definedName>
    <definedName name="PBB" localSheetId="6">#REF!</definedName>
    <definedName name="PBB">#REF!</definedName>
    <definedName name="PC" localSheetId="6">#REF!</definedName>
    <definedName name="PC">#REF!</definedName>
    <definedName name="PCEN" localSheetId="6">#REF!</definedName>
    <definedName name="PCEN">#REF!</definedName>
    <definedName name="PD" localSheetId="6">#REF!</definedName>
    <definedName name="PD">#REF!</definedName>
    <definedName name="PDIA" localSheetId="6">#REF!</definedName>
    <definedName name="PDIA">#REF!</definedName>
    <definedName name="PDIST" localSheetId="6">#REF!</definedName>
    <definedName name="PDIST">#REF!</definedName>
    <definedName name="PE">[92]유기공정!#REF!</definedName>
    <definedName name="PEA" localSheetId="6">#REF!</definedName>
    <definedName name="PEA">#REF!</definedName>
    <definedName name="PEE">[49]DATA!$N$4:$P$12</definedName>
    <definedName name="PEL" localSheetId="6">#REF!</definedName>
    <definedName name="PEL">#REF!</definedName>
    <definedName name="PES" localSheetId="6">#REF!</definedName>
    <definedName name="PES">#REF!</definedName>
    <definedName name="PF" localSheetId="6">#REF!</definedName>
    <definedName name="PF">#REF!</definedName>
    <definedName name="PFD" localSheetId="6">#REF!</definedName>
    <definedName name="PFD">#REF!</definedName>
    <definedName name="PG" localSheetId="6">#REF!</definedName>
    <definedName name="PG">#REF!</definedName>
    <definedName name="PH" localSheetId="6">#REF!</definedName>
    <definedName name="PH">#REF!</definedName>
    <definedName name="PHI" localSheetId="6">#REF!</definedName>
    <definedName name="PHI">#REF!</definedName>
    <definedName name="PHIB" localSheetId="6">#REF!</definedName>
    <definedName name="PHIB">#REF!</definedName>
    <definedName name="PhiH" localSheetId="6">#REF!</definedName>
    <definedName name="PhiH">#REF!</definedName>
    <definedName name="PhiJ" localSheetId="6">#REF!</definedName>
    <definedName name="PhiJ">#REF!</definedName>
    <definedName name="PhiT" localSheetId="6">#REF!</definedName>
    <definedName name="PhiT">#REF!</definedName>
    <definedName name="PI" localSheetId="6">#REF!</definedName>
    <definedName name="PI">#REF!</definedName>
    <definedName name="PIB">[68]단면검토!$K$4</definedName>
    <definedName name="PIBA">[68]설계조건!$I$41</definedName>
    <definedName name="PIBO" localSheetId="6">#REF!</definedName>
    <definedName name="PIBO">#REF!</definedName>
    <definedName name="pile_s">[56]말뚝지지력산정!$F$116</definedName>
    <definedName name="PILEA" localSheetId="6">#REF!</definedName>
    <definedName name="PILEA">#REF!</definedName>
    <definedName name="PILEL" localSheetId="6">#REF!</definedName>
    <definedName name="PILEL">#REF!</definedName>
    <definedName name="PILEZ" localSheetId="6">#REF!</definedName>
    <definedName name="PILEZ">#REF!</definedName>
    <definedName name="pile길이" localSheetId="6">#REF!</definedName>
    <definedName name="pile길이">#REF!</definedName>
    <definedName name="PINT_TITELS" localSheetId="6">#REF!</definedName>
    <definedName name="PINT_TITELS">#REF!</definedName>
    <definedName name="PIPE40" localSheetId="6">#REF!</definedName>
    <definedName name="PIPE40">#REF!</definedName>
    <definedName name="PIS">[68]단면검토!$AA$4</definedName>
    <definedName name="PJ" localSheetId="6">#REF!</definedName>
    <definedName name="PJ">#REF!</definedName>
    <definedName name="PJT개요" localSheetId="6">#REF!</definedName>
    <definedName name="PJT개요">#REF!</definedName>
    <definedName name="PK" localSheetId="6">#REF!</definedName>
    <definedName name="PK">#REF!</definedName>
    <definedName name="PL" localSheetId="6">[41]교각1!#REF!</definedName>
    <definedName name="PL">[41]교각1!#REF!</definedName>
    <definedName name="PLATE_12t_단중" localSheetId="6">#REF!</definedName>
    <definedName name="PLATE_12t_단중">#REF!</definedName>
    <definedName name="PLATE_19t_단중" localSheetId="6">#REF!</definedName>
    <definedName name="PLATE_19t_단중">#REF!</definedName>
    <definedName name="PLATE_6t_단중" localSheetId="6">#REF!</definedName>
    <definedName name="PLATE_6t_단중">#REF!</definedName>
    <definedName name="PLATE_9t_단중" localSheetId="6">#REF!</definedName>
    <definedName name="PLATE_9t_단중">#REF!</definedName>
    <definedName name="PM" localSheetId="6">#REF!</definedName>
    <definedName name="PM">#REF!</definedName>
    <definedName name="PN">[41]교각1!#REF!</definedName>
    <definedName name="PNLW10">[24]부하계산서!#REF!</definedName>
    <definedName name="PNLW8">[24]부하계산서!#REF!</definedName>
    <definedName name="PO" localSheetId="6">#REF!</definedName>
    <definedName name="PO">#REF!</definedName>
    <definedName name="POT_BEARING" localSheetId="6">#REF!</definedName>
    <definedName name="POT_BEARING">#REF!</definedName>
    <definedName name="PP" localSheetId="6">'[23]부하(성남)'!#REF!</definedName>
    <definedName name="PP">'[23]부하(성남)'!#REF!</definedName>
    <definedName name="Ppf" localSheetId="6">#REF!</definedName>
    <definedName name="Ppf">#REF!</definedName>
    <definedName name="PPP" localSheetId="6">#REF!</definedName>
    <definedName name="PPP">#REF!</definedName>
    <definedName name="pppp" localSheetId="6">#REF!</definedName>
    <definedName name="pppp">#REF!</definedName>
    <definedName name="pp로프">[27]단가표!$E$341</definedName>
    <definedName name="PQ" localSheetId="6">#REF!</definedName>
    <definedName name="PQ">#REF!</definedName>
    <definedName name="PR" localSheetId="6">#REF!</definedName>
    <definedName name="PR">#REF!</definedName>
    <definedName name="PRC" localSheetId="6">#REF!</definedName>
    <definedName name="PRC">#REF!</definedName>
    <definedName name="PRE" localSheetId="6">물량산출근거서!Print</definedName>
    <definedName name="PRE">[0]!Print</definedName>
    <definedName name="Print" localSheetId="6">#REF!</definedName>
    <definedName name="Print">#REF!</definedName>
    <definedName name="_xlnm.Print_Area" localSheetId="2">공종별내역서!$A$1:$M$195</definedName>
    <definedName name="_xlnm.Print_Area" localSheetId="1">공종별집계표!$A$1:$M$26</definedName>
    <definedName name="_xlnm.Print_Area" localSheetId="5">단가대비표!$A$1:$X$71</definedName>
    <definedName name="_xlnm.Print_Area" localSheetId="6">물량산출근거서!$A$1:$F$81</definedName>
    <definedName name="_xlnm.Print_Area" localSheetId="0">원가계산서!$A$1:$G$29</definedName>
    <definedName name="_xlnm.Print_Area" localSheetId="4">일위대가!$A$1:$M$438</definedName>
    <definedName name="_xlnm.Print_Area" localSheetId="3">일위대가목록!$A$1:$M$74</definedName>
    <definedName name="_xlnm.Print_Area">#REF!</definedName>
    <definedName name="Print_Area_MI" localSheetId="6">#REF!</definedName>
    <definedName name="Print_Area_MI">#REF!</definedName>
    <definedName name="PRINT_AREA_MI1" localSheetId="6">#REF!</definedName>
    <definedName name="PRINT_AREA_MI1">#REF!</definedName>
    <definedName name="Print_Area1" localSheetId="6">#REF!</definedName>
    <definedName name="Print_Area1">#REF!</definedName>
    <definedName name="PRINT_TILTES" localSheetId="6">#REF!</definedName>
    <definedName name="PRINT_TILTES">#REF!</definedName>
    <definedName name="PRINT_TITEL" localSheetId="6">#REF!</definedName>
    <definedName name="PRINT_TITEL">#REF!</definedName>
    <definedName name="PRINT_TITELS" localSheetId="6">#REF!</definedName>
    <definedName name="PRINT_TITELS">#REF!</definedName>
    <definedName name="PRINT_TITLE">[92]유기공정!#REF!</definedName>
    <definedName name="PRINT_TITLEN" localSheetId="6">#REF!</definedName>
    <definedName name="PRINT_TITLEN">#REF!</definedName>
    <definedName name="_xlnm.Print_Titles" localSheetId="2">공종별내역서!$1:$3</definedName>
    <definedName name="_xlnm.Print_Titles" localSheetId="1">공종별집계표!$1:$4</definedName>
    <definedName name="_xlnm.Print_Titles" localSheetId="5">단가대비표!$1:$4</definedName>
    <definedName name="_xlnm.Print_Titles" localSheetId="6">물량산출근거서!$3:$3</definedName>
    <definedName name="_xlnm.Print_Titles" localSheetId="0">원가계산서!$1:$3</definedName>
    <definedName name="_xlnm.Print_Titles" localSheetId="4">일위대가!$1:$3</definedName>
    <definedName name="_xlnm.Print_Titles" localSheetId="3">일위대가목록!$1:$3</definedName>
    <definedName name="_xlnm.Print_Titles">#REF!</definedName>
    <definedName name="Print_Titles_MI" localSheetId="6">#REF!</definedName>
    <definedName name="Print_Titles_MI">#REF!</definedName>
    <definedName name="printMtitles">'[16]#REF'!$A$1:$IV$2</definedName>
    <definedName name="PRTNAME">'[16]#REF'!#REF!</definedName>
    <definedName name="PS" localSheetId="6">#REF!</definedName>
    <definedName name="PS">#REF!</definedName>
    <definedName name="PSS" localSheetId="6">#REF!</definedName>
    <definedName name="PSS">#REF!</definedName>
    <definedName name="PT" localSheetId="6">[41]교각1!#REF!</definedName>
    <definedName name="PT">[41]교각1!#REF!</definedName>
    <definedName name="PTINT">[93]!PTINT</definedName>
    <definedName name="PTK" localSheetId="6">#REF!</definedName>
    <definedName name="PTK">#REF!</definedName>
    <definedName name="PTT" localSheetId="6">#REF!</definedName>
    <definedName name="PTT">#REF!</definedName>
    <definedName name="PU" localSheetId="6">#REF!</definedName>
    <definedName name="PU">#REF!</definedName>
    <definedName name="PUU" localSheetId="6">#REF!</definedName>
    <definedName name="PUU">#REF!</definedName>
    <definedName name="PV" localSheetId="6">#REF!</definedName>
    <definedName name="PV">#REF!</definedName>
    <definedName name="PVC" localSheetId="6">#REF!</definedName>
    <definedName name="PVC">#REF!</definedName>
    <definedName name="PVC관" localSheetId="6">#REF!</definedName>
    <definedName name="PVC관">#REF!</definedName>
    <definedName name="PVC코">[94]단가표!$E$574</definedName>
    <definedName name="PWS">[26]교각계산!$G$108</definedName>
    <definedName name="Q" localSheetId="6">BlankMacro1</definedName>
    <definedName name="Q">BlankMacro1</definedName>
    <definedName name="Q_HEEL" localSheetId="6">#REF!</definedName>
    <definedName name="Q_HEEL">#REF!</definedName>
    <definedName name="Q_HH" localSheetId="6">#REF!</definedName>
    <definedName name="Q_HH">#REF!</definedName>
    <definedName name="Q_MH" localSheetId="6">#REF!</definedName>
    <definedName name="Q_MH">#REF!</definedName>
    <definedName name="Q_MT" localSheetId="6">#REF!</definedName>
    <definedName name="Q_MT">#REF!</definedName>
    <definedName name="Q_SH" localSheetId="6">#REF!</definedName>
    <definedName name="Q_SH">#REF!</definedName>
    <definedName name="Q_ST" localSheetId="6">#REF!</definedName>
    <definedName name="Q_ST">#REF!</definedName>
    <definedName name="q_t_" localSheetId="6">#REF!</definedName>
    <definedName name="q_t_">#REF!</definedName>
    <definedName name="Q_TOE" localSheetId="6">#REF!</definedName>
    <definedName name="Q_TOE">#REF!</definedName>
    <definedName name="Q_TT" localSheetId="6">#REF!</definedName>
    <definedName name="Q_TT">#REF!</definedName>
    <definedName name="q0" localSheetId="6">#REF!</definedName>
    <definedName name="q0">#REF!</definedName>
    <definedName name="q00" localSheetId="6" hidden="1">{#N/A,#N/A,FALSE,"운반시간"}</definedName>
    <definedName name="q00" hidden="1">{#N/A,#N/A,FALSE,"운반시간"}</definedName>
    <definedName name="Q3WEE" localSheetId="6" hidden="1">{#N/A,#N/A,FALSE,"조골재"}</definedName>
    <definedName name="Q3WEE" hidden="1">{#N/A,#N/A,FALSE,"조골재"}</definedName>
    <definedName name="QAQA">'[95]ABUT수량-A1'!$T$25</definedName>
    <definedName name="Qe앨" localSheetId="6">#REF!</definedName>
    <definedName name="Qe앨">#REF!</definedName>
    <definedName name="qi" localSheetId="6">[1]설계조건!#REF!</definedName>
    <definedName name="qi">[1]설계조건!#REF!</definedName>
    <definedName name="QK" localSheetId="6">#REF!</definedName>
    <definedName name="QK">#REF!</definedName>
    <definedName name="qkr">[96]!수식입력매크로</definedName>
    <definedName name="QL">[68]설계조건!$Y$40</definedName>
    <definedName name="qllllll" localSheetId="6" hidden="1">{"'건축내역'!$A$1:$L$413"}</definedName>
    <definedName name="qllllll" hidden="1">{"'건축내역'!$A$1:$L$413"}</definedName>
    <definedName name="qq" localSheetId="6">#REF!</definedName>
    <definedName name="qq">#REF!</definedName>
    <definedName name="qqaa">'[35]ABUT수량-A1'!$T$25</definedName>
    <definedName name="QQQ" localSheetId="6">물량산출근거서!BLN</definedName>
    <definedName name="QQQ">BLN</definedName>
    <definedName name="QQQQ">'[97]ABUT수량-A1'!$T$25</definedName>
    <definedName name="QTY">#N/A</definedName>
    <definedName name="qu" localSheetId="6">#REF!</definedName>
    <definedName name="qu">#REF!</definedName>
    <definedName name="QW" localSheetId="6" hidden="1">{#N/A,#N/A,FALSE,"배수2"}</definedName>
    <definedName name="QW" hidden="1">{#N/A,#N/A,FALSE,"배수2"}</definedName>
    <definedName name="QWQ" localSheetId="6" hidden="1">{#N/A,#N/A,FALSE,"배수2"}</definedName>
    <definedName name="QWQ" hidden="1">{#N/A,#N/A,FALSE,"배수2"}</definedName>
    <definedName name="QWQW">'[95]ABUT수량-A1'!$T$25</definedName>
    <definedName name="QWT">'[80]3련 BOX'!#REF!</definedName>
    <definedName name="QX" localSheetId="6">#REF!</definedName>
    <definedName name="QX">#REF!</definedName>
    <definedName name="q디" localSheetId="6">#REF!</definedName>
    <definedName name="q디">#REF!</definedName>
    <definedName name="q앨" localSheetId="6">#REF!</definedName>
    <definedName name="q앨">#REF!</definedName>
    <definedName name="R_" localSheetId="6">#REF!</definedName>
    <definedName name="R_">#REF!</definedName>
    <definedName name="RAD" localSheetId="6">#REF!</definedName>
    <definedName name="RAD">#REF!</definedName>
    <definedName name="Radius" localSheetId="6">#REF!</definedName>
    <definedName name="Radius">#REF!</definedName>
    <definedName name="RANGE" localSheetId="6">#REF!</definedName>
    <definedName name="RANGE">#REF!</definedName>
    <definedName name="RB" localSheetId="6">#REF!</definedName>
    <definedName name="RB">#REF!</definedName>
    <definedName name="rcon">'[30]2연BOX'!$E$13</definedName>
    <definedName name="Rcrown" localSheetId="6">#REF!</definedName>
    <definedName name="Rcrown">#REF!</definedName>
    <definedName name="RD" localSheetId="6">#REF!</definedName>
    <definedName name="RD">#REF!</definedName>
    <definedName name="Re" localSheetId="6">#REF!</definedName>
    <definedName name="Re">#REF!</definedName>
    <definedName name="rey" localSheetId="6">{"Book1","부대-(표지판,데리,가드).xls","부대-(낙,차,중분대).xls"}</definedName>
    <definedName name="rey">{"Book1","부대-(표지판,데리,가드).xls","부대-(낙,차,중분대).xls"}</definedName>
    <definedName name="rgfet" localSheetId="6">#REF!</definedName>
    <definedName name="rgfet">#REF!</definedName>
    <definedName name="RH.4" localSheetId="6">#REF!</definedName>
    <definedName name="RH.4">#REF!</definedName>
    <definedName name="RH.7" localSheetId="6">#REF!</definedName>
    <definedName name="RH.7">#REF!</definedName>
    <definedName name="rho" localSheetId="6">#REF!</definedName>
    <definedName name="rho">#REF!</definedName>
    <definedName name="rksk" localSheetId="6" hidden="1">{#N/A,#N/A,FALSE,"배수1"}</definedName>
    <definedName name="rksk" hidden="1">{#N/A,#N/A,FALSE,"배수1"}</definedName>
    <definedName name="RL" localSheetId="6">#REF!</definedName>
    <definedName name="RL">#REF!</definedName>
    <definedName name="RL5D">[26]교각계산!$K$98</definedName>
    <definedName name="Rl이" localSheetId="6">#REF!</definedName>
    <definedName name="Rl이">#REF!</definedName>
    <definedName name="Rl일" localSheetId="6">#REF!</definedName>
    <definedName name="Rl일">#REF!</definedName>
    <definedName name="RN" localSheetId="6">#REF!</definedName>
    <definedName name="RN">#REF!</definedName>
    <definedName name="ROCK_AUGER" localSheetId="6">[75]장비집계!#REF!</definedName>
    <definedName name="ROCK_AUGER">[75]장비집계!#REF!</definedName>
    <definedName name="rog" localSheetId="6">#REF!</definedName>
    <definedName name="rog">#REF!</definedName>
    <definedName name="RPE" localSheetId="6">#REF!</definedName>
    <definedName name="RPE">#REF!</definedName>
    <definedName name="RR" localSheetId="6">#REF!</definedName>
    <definedName name="RR">#REF!</definedName>
    <definedName name="RRER" localSheetId="6">#REF!</definedName>
    <definedName name="RRER">#REF!</definedName>
    <definedName name="RRR" localSheetId="6">#REF!</definedName>
    <definedName name="RRR">#REF!</definedName>
    <definedName name="rs" localSheetId="6">#REF!</definedName>
    <definedName name="rs">#REF!</definedName>
    <definedName name="rt" localSheetId="6">#REF!</definedName>
    <definedName name="rt">#REF!</definedName>
    <definedName name="S" localSheetId="6">BlankMacro1</definedName>
    <definedName name="S">BlankMacro1</definedName>
    <definedName name="s_1" localSheetId="6">#REF!</definedName>
    <definedName name="s_1">#REF!</definedName>
    <definedName name="s_2" localSheetId="6">#REF!</definedName>
    <definedName name="s_2">#REF!</definedName>
    <definedName name="S_BB" localSheetId="6">#REF!</definedName>
    <definedName name="S_BB">#REF!</definedName>
    <definedName name="S_BU" localSheetId="6">#REF!</definedName>
    <definedName name="S_BU">#REF!</definedName>
    <definedName name="S_EF" localSheetId="6">#REF!</definedName>
    <definedName name="S_EF">#REF!</definedName>
    <definedName name="S2L" localSheetId="6">#REF!</definedName>
    <definedName name="S2L">#REF!</definedName>
    <definedName name="SA" localSheetId="6">#REF!</definedName>
    <definedName name="SA">#REF!</definedName>
    <definedName name="SADE" localSheetId="6">#REF!</definedName>
    <definedName name="SADE">#REF!</definedName>
    <definedName name="SALI" localSheetId="6">#REF!</definedName>
    <definedName name="SALI">#REF!</definedName>
    <definedName name="SASL">'[80]3련 BOX'!#REF!</definedName>
    <definedName name="SCA" localSheetId="6">#REF!</definedName>
    <definedName name="SCA">#REF!</definedName>
    <definedName name="SCK" localSheetId="6">#REF!</definedName>
    <definedName name="SCK">#REF!</definedName>
    <definedName name="SD" localSheetId="6">#REF!</definedName>
    <definedName name="SD">#REF!</definedName>
    <definedName name="SDCFG\" localSheetId="6" hidden="1">{#N/A,#N/A,FALSE,"운반시간"}</definedName>
    <definedName name="SDCFG\" hidden="1">{#N/A,#N/A,FALSE,"운반시간"}</definedName>
    <definedName name="SDDFD" localSheetId="6" hidden="1">{#N/A,#N/A,FALSE,"배수1"}</definedName>
    <definedName name="SDDFD" hidden="1">{#N/A,#N/A,FALSE,"배수1"}</definedName>
    <definedName name="SDF" localSheetId="6" hidden="1">{#N/A,#N/A,FALSE,"혼합골재"}</definedName>
    <definedName name="SDF" hidden="1">{#N/A,#N/A,FALSE,"혼합골재"}</definedName>
    <definedName name="SDFDFD" localSheetId="6" hidden="1">{#N/A,#N/A,FALSE,"운반시간"}</definedName>
    <definedName name="SDFDFD" hidden="1">{#N/A,#N/A,FALSE,"운반시간"}</definedName>
    <definedName name="sdfg">'[35]ABUT수량-A1'!$T$25</definedName>
    <definedName name="sdg" localSheetId="6" hidden="1">#REF!</definedName>
    <definedName name="sdg" hidden="1">#REF!</definedName>
    <definedName name="SDS" localSheetId="6" hidden="1">{#N/A,#N/A,FALSE,"2~8번"}</definedName>
    <definedName name="SDS" hidden="1">{#N/A,#N/A,FALSE,"2~8번"}</definedName>
    <definedName name="sdsdddd" localSheetId="6" hidden="1">{#N/A,#N/A,FALSE,"토공2"}</definedName>
    <definedName name="sdsdddd" hidden="1">{#N/A,#N/A,FALSE,"토공2"}</definedName>
    <definedName name="SET" localSheetId="6">#REF!</definedName>
    <definedName name="SET">#REF!</definedName>
    <definedName name="SEVSE" localSheetId="6">#REF!</definedName>
    <definedName name="SEVSE">#REF!</definedName>
    <definedName name="SF">#N/A</definedName>
    <definedName name="SFA" localSheetId="6" hidden="1">{#N/A,#N/A,FALSE,"포장1";#N/A,#N/A,TRUE,"포장1"}</definedName>
    <definedName name="SFA" hidden="1">{#N/A,#N/A,FALSE,"포장1";#N/A,#N/A,TRUE,"포장1"}</definedName>
    <definedName name="sfggf" localSheetId="6" hidden="1">{#N/A,#N/A,FALSE,"배수1"}</definedName>
    <definedName name="sfggf" hidden="1">{#N/A,#N/A,FALSE,"배수1"}</definedName>
    <definedName name="SfLower" localSheetId="6">#REF!</definedName>
    <definedName name="SfLower">#REF!</definedName>
    <definedName name="SFSDFDSF" localSheetId="6" hidden="1">{#N/A,#N/A,FALSE,"운반시간"}</definedName>
    <definedName name="SFSDFDSF" hidden="1">{#N/A,#N/A,FALSE,"운반시간"}</definedName>
    <definedName name="SfUpper" localSheetId="6">#REF!</definedName>
    <definedName name="SfUpper">#REF!</definedName>
    <definedName name="SHDLAEKSRKTNWJD" localSheetId="6">물량산출근거서!SHE</definedName>
    <definedName name="SHDLAEKSRKTNWJD">[0]!SHE</definedName>
    <definedName name="SHE" localSheetId="6">#REF!</definedName>
    <definedName name="SHE">#REF!</definedName>
    <definedName name="sheet" localSheetId="6" hidden="1">{#N/A,#N/A,FALSE,"골재소요량";#N/A,#N/A,FALSE,"골재소요량"}</definedName>
    <definedName name="sheet" hidden="1">{#N/A,#N/A,FALSE,"골재소요량";#N/A,#N/A,FALSE,"골재소요량"}</definedName>
    <definedName name="SHT" localSheetId="6">#REF!</definedName>
    <definedName name="SHT">#REF!</definedName>
    <definedName name="SIGCK1">[68]설계조건!$I$64</definedName>
    <definedName name="sigck2" localSheetId="6">#REF!</definedName>
    <definedName name="sigck2">#REF!</definedName>
    <definedName name="sigma" localSheetId="6">#REF!</definedName>
    <definedName name="sigma">#REF!</definedName>
    <definedName name="SigmaL" localSheetId="6">#REF!</definedName>
    <definedName name="SigmaL">#REF!</definedName>
    <definedName name="sigmaLcon" localSheetId="6">#REF!</definedName>
    <definedName name="sigmaLcon">#REF!</definedName>
    <definedName name="sigy" localSheetId="6">#REF!</definedName>
    <definedName name="sigy">#REF!</definedName>
    <definedName name="SIGY1">[68]설계조건!$M$64</definedName>
    <definedName name="sigy2" localSheetId="6">#REF!</definedName>
    <definedName name="sigy2">#REF!</definedName>
    <definedName name="SIL">[63]데이타!$R$23:$S$32</definedName>
    <definedName name="SK" localSheetId="6">#REF!</definedName>
    <definedName name="SK">#REF!</definedName>
    <definedName name="SKE" localSheetId="6">#REF!</definedName>
    <definedName name="SKE">#REF!</definedName>
    <definedName name="SKEW" localSheetId="6">#REF!</definedName>
    <definedName name="SKEW">#REF!</definedName>
    <definedName name="SKIN" localSheetId="6">#REF!</definedName>
    <definedName name="SKIN">#REF!</definedName>
    <definedName name="SL" localSheetId="6">#REF!</definedName>
    <definedName name="SL">#REF!</definedName>
    <definedName name="SLAB1" localSheetId="6">#REF!</definedName>
    <definedName name="SLAB1">#REF!</definedName>
    <definedName name="SLAB11" localSheetId="6">#REF!</definedName>
    <definedName name="SLAB11">#REF!</definedName>
    <definedName name="SLAB2" localSheetId="6">#REF!</definedName>
    <definedName name="SLAB2">#REF!</definedName>
    <definedName name="SLAB3" localSheetId="6">#REF!</definedName>
    <definedName name="SLAB3">#REF!</definedName>
    <definedName name="SLABD" localSheetId="6">#REF!</definedName>
    <definedName name="SLABD">#REF!</definedName>
    <definedName name="SLABL" localSheetId="6">#REF!</definedName>
    <definedName name="SLABL">#REF!</definedName>
    <definedName name="SLABP" localSheetId="6">#REF!</definedName>
    <definedName name="SLABP">#REF!</definedName>
    <definedName name="SLABT" localSheetId="6">#REF!</definedName>
    <definedName name="SLABT">#REF!</definedName>
    <definedName name="SLFE" localSheetId="6">#REF!</definedName>
    <definedName name="SLFE">#REF!</definedName>
    <definedName name="SLFO" localSheetId="6">#REF!</definedName>
    <definedName name="SLFO">#REF!</definedName>
    <definedName name="sllwooow" localSheetId="6" hidden="1">{"'건축내역'!$A$1:$L$413"}</definedName>
    <definedName name="sllwooow" hidden="1">{"'건축내역'!$A$1:$L$413"}</definedName>
    <definedName name="SMP" localSheetId="6">#REF!</definedName>
    <definedName name="SMP">#REF!</definedName>
    <definedName name="SN" localSheetId="6">#REF!</definedName>
    <definedName name="SN">#REF!</definedName>
    <definedName name="so">[47]직노!#REF!</definedName>
    <definedName name="SOIL" localSheetId="6">#REF!</definedName>
    <definedName name="SOIL">#REF!</definedName>
    <definedName name="SORTCODE">#N/A</definedName>
    <definedName name="SPA" localSheetId="6">#REF!</definedName>
    <definedName name="SPA">#REF!</definedName>
    <definedName name="SPACE" localSheetId="6">#REF!</definedName>
    <definedName name="SPACE">#REF!</definedName>
    <definedName name="SPP_백__PIPE_100A_단중" localSheetId="6">#REF!</definedName>
    <definedName name="SPP_백__PIPE_100A_단중">#REF!</definedName>
    <definedName name="SPP_백__PIPE_125A_단중" localSheetId="6">#REF!</definedName>
    <definedName name="SPP_백__PIPE_125A_단중">#REF!</definedName>
    <definedName name="SPP_백__PIPE_150A_단중" localSheetId="6">#REF!</definedName>
    <definedName name="SPP_백__PIPE_150A_단중">#REF!</definedName>
    <definedName name="SPP_백__PIPE_15A_단중" localSheetId="6">#REF!</definedName>
    <definedName name="SPP_백__PIPE_15A_단중">#REF!</definedName>
    <definedName name="SPP_백__PIPE_200A_단중" localSheetId="6">#REF!</definedName>
    <definedName name="SPP_백__PIPE_200A_단중">#REF!</definedName>
    <definedName name="SPP_백__PIPE_20A_단중" localSheetId="6">#REF!</definedName>
    <definedName name="SPP_백__PIPE_20A_단중">#REF!</definedName>
    <definedName name="SPP_백__PIPE_250A_단중" localSheetId="6">#REF!</definedName>
    <definedName name="SPP_백__PIPE_250A_단중">#REF!</definedName>
    <definedName name="SPP_백__PIPE_25A_단중" localSheetId="6">#REF!</definedName>
    <definedName name="SPP_백__PIPE_25A_단중">#REF!</definedName>
    <definedName name="SPP_백__PIPE_300A_단중" localSheetId="6">#REF!</definedName>
    <definedName name="SPP_백__PIPE_300A_단중">#REF!</definedName>
    <definedName name="SPP_백__PIPE_32A_단중" localSheetId="6">#REF!</definedName>
    <definedName name="SPP_백__PIPE_32A_단중">#REF!</definedName>
    <definedName name="SPP_백__PIPE_350A_단중" localSheetId="6">#REF!</definedName>
    <definedName name="SPP_백__PIPE_350A_단중">#REF!</definedName>
    <definedName name="SPP_백__PIPE_400A_단중" localSheetId="6">#REF!</definedName>
    <definedName name="SPP_백__PIPE_400A_단중">#REF!</definedName>
    <definedName name="SPP_백__PIPE_40A_단중" localSheetId="6">#REF!</definedName>
    <definedName name="SPP_백__PIPE_40A_단중">#REF!</definedName>
    <definedName name="SPP_백__PIPE_450A_단중" localSheetId="6">#REF!</definedName>
    <definedName name="SPP_백__PIPE_450A_단중">#REF!</definedName>
    <definedName name="SPP_백__PIPE_500A_단중" localSheetId="6">#REF!</definedName>
    <definedName name="SPP_백__PIPE_500A_단중">#REF!</definedName>
    <definedName name="SPP_백__PIPE_50A_단중" localSheetId="6">#REF!</definedName>
    <definedName name="SPP_백__PIPE_50A_단중">#REF!</definedName>
    <definedName name="SPP_백__PIPE_65A_단중" localSheetId="6">#REF!</definedName>
    <definedName name="SPP_백__PIPE_65A_단중">#REF!</definedName>
    <definedName name="SPP_백__PIPE_80A_단중" localSheetId="6">#REF!</definedName>
    <definedName name="SPP_백__PIPE_80A_단중">#REF!</definedName>
    <definedName name="SPPS_PIPE_100A_40S_단중" localSheetId="6">#REF!</definedName>
    <definedName name="SPPS_PIPE_100A_40S_단중">#REF!</definedName>
    <definedName name="SPPS_PIPE_125A_40S_단중" localSheetId="6">#REF!</definedName>
    <definedName name="SPPS_PIPE_125A_40S_단중">#REF!</definedName>
    <definedName name="SPPS_PIPE_150A_40S_단중" localSheetId="6">#REF!</definedName>
    <definedName name="SPPS_PIPE_150A_40S_단중">#REF!</definedName>
    <definedName name="SPPS_PIPE_15A_40S_단중" localSheetId="6">#REF!</definedName>
    <definedName name="SPPS_PIPE_15A_40S_단중">#REF!</definedName>
    <definedName name="SPPS_PIPE_200A_40S_단중" localSheetId="6">#REF!</definedName>
    <definedName name="SPPS_PIPE_200A_40S_단중">#REF!</definedName>
    <definedName name="SPPS_PIPE_20A_40S_단중" localSheetId="6">#REF!</definedName>
    <definedName name="SPPS_PIPE_20A_40S_단중">#REF!</definedName>
    <definedName name="SPPS_PIPE_250A_40S_단중" localSheetId="6">#REF!</definedName>
    <definedName name="SPPS_PIPE_250A_40S_단중">#REF!</definedName>
    <definedName name="SPPS_PIPE_25A_40S_단중" localSheetId="6">#REF!</definedName>
    <definedName name="SPPS_PIPE_25A_40S_단중">#REF!</definedName>
    <definedName name="SPPS_PIPE_300A_40S_단중" localSheetId="6">#REF!</definedName>
    <definedName name="SPPS_PIPE_300A_40S_단중">#REF!</definedName>
    <definedName name="SPPS_PIPE_32A_40S_단중" localSheetId="6">#REF!</definedName>
    <definedName name="SPPS_PIPE_32A_40S_단중">#REF!</definedName>
    <definedName name="SPPS_PIPE_350A_40S_단중" localSheetId="6">#REF!</definedName>
    <definedName name="SPPS_PIPE_350A_40S_단중">#REF!</definedName>
    <definedName name="SPPS_PIPE_400A_40S_단중" localSheetId="6">#REF!</definedName>
    <definedName name="SPPS_PIPE_400A_40S_단중">#REF!</definedName>
    <definedName name="SPPS_PIPE_40A_40S_단중" localSheetId="6">#REF!</definedName>
    <definedName name="SPPS_PIPE_40A_40S_단중">#REF!</definedName>
    <definedName name="SPPS_PIPE_450A_40S_단중" localSheetId="6">#REF!</definedName>
    <definedName name="SPPS_PIPE_450A_40S_단중">#REF!</definedName>
    <definedName name="SPPS_PIPE_500A_40S_단중" localSheetId="6">#REF!</definedName>
    <definedName name="SPPS_PIPE_500A_40S_단중">#REF!</definedName>
    <definedName name="SPPS_PIPE_50A_40S_단중" localSheetId="6">#REF!</definedName>
    <definedName name="SPPS_PIPE_50A_40S_단중">#REF!</definedName>
    <definedName name="SPPS_PIPE_65A_40S_단중" localSheetId="6">#REF!</definedName>
    <definedName name="SPPS_PIPE_65A_40S_단중">#REF!</definedName>
    <definedName name="SPPS_PIPE_80A_40S_단중" localSheetId="6">#REF!</definedName>
    <definedName name="SPPS_PIPE_80A_40S_단중">#REF!</definedName>
    <definedName name="SS" localSheetId="6">#REF!</definedName>
    <definedName name="SS">#REF!</definedName>
    <definedName name="SSS" localSheetId="6">#REF!</definedName>
    <definedName name="SSS">#REF!</definedName>
    <definedName name="SSSS" localSheetId="6">물량산출근거서!BLN</definedName>
    <definedName name="SSSS">BLN</definedName>
    <definedName name="sssss" localSheetId="6" hidden="1">{#N/A,#N/A,FALSE,"운반시간"}</definedName>
    <definedName name="sssss" hidden="1">{#N/A,#N/A,FALSE,"운반시간"}</definedName>
    <definedName name="ST" localSheetId="6">#REF!</definedName>
    <definedName name="ST">#REF!</definedName>
    <definedName name="START" localSheetId="6">#REF!</definedName>
    <definedName name="START">#REF!</definedName>
    <definedName name="StartChart" localSheetId="6">[44]!StartChart</definedName>
    <definedName name="StartChart">[44]!StartChart</definedName>
    <definedName name="StartSeller" localSheetId="6">[44]!StartSeller</definedName>
    <definedName name="StartSeller">[44]!StartSeller</definedName>
    <definedName name="STOWH">'[80]3련 BOX'!#REF!</definedName>
    <definedName name="STS_PIPE_100A_10S_단중" localSheetId="6">#REF!</definedName>
    <definedName name="STS_PIPE_100A_10S_단중">#REF!</definedName>
    <definedName name="STS_PIPE_10A_10S_단중" localSheetId="6">#REF!</definedName>
    <definedName name="STS_PIPE_10A_10S_단중">#REF!</definedName>
    <definedName name="STS_PIPE_125A_10S_단중" localSheetId="6">#REF!</definedName>
    <definedName name="STS_PIPE_125A_10S_단중">#REF!</definedName>
    <definedName name="STS_PIPE_150A_10S_단중" localSheetId="6">#REF!</definedName>
    <definedName name="STS_PIPE_150A_10S_단중">#REF!</definedName>
    <definedName name="STS_PIPE_15A_10S_단중" localSheetId="6">#REF!</definedName>
    <definedName name="STS_PIPE_15A_10S_단중">#REF!</definedName>
    <definedName name="STS_PIPE_200A_10S_단중" localSheetId="6">#REF!</definedName>
    <definedName name="STS_PIPE_200A_10S_단중">#REF!</definedName>
    <definedName name="STS_PIPE_20A_10S_단중" localSheetId="6">#REF!</definedName>
    <definedName name="STS_PIPE_20A_10S_단중">#REF!</definedName>
    <definedName name="STS_PIPE_250A_10S_단중" localSheetId="6">#REF!</definedName>
    <definedName name="STS_PIPE_250A_10S_단중">#REF!</definedName>
    <definedName name="STS_PIPE_25A_10S_단중" localSheetId="6">#REF!</definedName>
    <definedName name="STS_PIPE_25A_10S_단중">#REF!</definedName>
    <definedName name="STS_PIPE_300A_10S_단중" localSheetId="6">#REF!</definedName>
    <definedName name="STS_PIPE_300A_10S_단중">#REF!</definedName>
    <definedName name="STS_PIPE_32A_10S_단중" localSheetId="6">#REF!</definedName>
    <definedName name="STS_PIPE_32A_10S_단중">#REF!</definedName>
    <definedName name="STS_PIPE_350A_10S_단중" localSheetId="6">#REF!</definedName>
    <definedName name="STS_PIPE_350A_10S_단중">#REF!</definedName>
    <definedName name="STS_PIPE_400A_10S_단중" localSheetId="6">#REF!</definedName>
    <definedName name="STS_PIPE_400A_10S_단중">#REF!</definedName>
    <definedName name="STS_PIPE_40A_10S_단중" localSheetId="6">#REF!</definedName>
    <definedName name="STS_PIPE_40A_10S_단중">#REF!</definedName>
    <definedName name="STS_PIPE_50A_10S_단중" localSheetId="6">#REF!</definedName>
    <definedName name="STS_PIPE_50A_10S_단중">#REF!</definedName>
    <definedName name="STS_PIPE_65A_10S_단중" localSheetId="6">#REF!</definedName>
    <definedName name="STS_PIPE_65A_10S_단중">#REF!</definedName>
    <definedName name="STS_PIPE_80A_10S_단중" localSheetId="6">#REF!</definedName>
    <definedName name="STS_PIPE_80A_10S_단중">#REF!</definedName>
    <definedName name="STS_PIPE_90A_10S_단중" localSheetId="6">#REF!</definedName>
    <definedName name="STS_PIPE_90A_10S_단중">#REF!</definedName>
    <definedName name="ST산출" localSheetId="6">[0]!BLCH</definedName>
    <definedName name="ST산출">[0]!BLCH</definedName>
    <definedName name="st산출1" localSheetId="6">[0]!BLCH</definedName>
    <definedName name="st산출1">[0]!BLCH</definedName>
    <definedName name="SUM" localSheetId="6">#REF!</definedName>
    <definedName name="SUM">#REF!</definedName>
    <definedName name="SUO_REA" localSheetId="6">#REF!</definedName>
    <definedName name="SUO_REA">#REF!</definedName>
    <definedName name="SUO_TOE" localSheetId="6">#REF!</definedName>
    <definedName name="SUO_TOE">#REF!</definedName>
    <definedName name="SUR" localSheetId="6">#REF!</definedName>
    <definedName name="SUR">#REF!</definedName>
    <definedName name="SW" localSheetId="6">#REF!</definedName>
    <definedName name="SW">#REF!</definedName>
    <definedName name="SWH.1">'[80]3련 BOX'!#REF!</definedName>
    <definedName name="SWH.2">'[80]3련 BOX'!#REF!</definedName>
    <definedName name="SWH.3">'[80]3련 BOX'!#REF!</definedName>
    <definedName name="SWL" localSheetId="6">#REF!</definedName>
    <definedName name="SWL">#REF!</definedName>
    <definedName name="SWR" localSheetId="6">#REF!</definedName>
    <definedName name="SWR">#REF!</definedName>
    <definedName name="SW시험기사" localSheetId="6">#REF!</definedName>
    <definedName name="SW시험기사">#REF!</definedName>
    <definedName name="sw원가수정" localSheetId="6">#REF!</definedName>
    <definedName name="sw원가수정">#REF!</definedName>
    <definedName name="SY" localSheetId="6">#REF!</definedName>
    <definedName name="SY">#REF!</definedName>
    <definedName name="T">[41]교각1!#REF!</definedName>
    <definedName name="t_" localSheetId="6">#REF!</definedName>
    <definedName name="t_">#REF!</definedName>
    <definedName name="T_AMOUNT">#N/A</definedName>
    <definedName name="T_UPRICE">#N/A</definedName>
    <definedName name="T1S" localSheetId="6">#REF!</definedName>
    <definedName name="T1S">#REF!</definedName>
    <definedName name="T2S" localSheetId="6">#REF!</definedName>
    <definedName name="T2S">#REF!</definedName>
    <definedName name="T3S" localSheetId="6">#REF!</definedName>
    <definedName name="T3S">#REF!</definedName>
    <definedName name="TA" localSheetId="6">#REF!</definedName>
    <definedName name="TA">#REF!</definedName>
    <definedName name="TABLE" localSheetId="6">#REF!</definedName>
    <definedName name="TABLE">#REF!</definedName>
    <definedName name="TABLE_14" localSheetId="6">#REF!</definedName>
    <definedName name="TABLE_14">#REF!</definedName>
    <definedName name="TABLE_15" localSheetId="6">#REF!</definedName>
    <definedName name="TABLE_15">#REF!</definedName>
    <definedName name="TABLE_2" localSheetId="6">#REF!</definedName>
    <definedName name="TABLE_2">#REF!</definedName>
    <definedName name="TABLE_23" localSheetId="6">#REF!</definedName>
    <definedName name="TABLE_23">#REF!</definedName>
    <definedName name="TABLE_24" localSheetId="6">#REF!</definedName>
    <definedName name="TABLE_24">#REF!</definedName>
    <definedName name="TABLE_25" localSheetId="6">#REF!</definedName>
    <definedName name="TABLE_25">#REF!</definedName>
    <definedName name="TABLE_26" localSheetId="6">#REF!</definedName>
    <definedName name="TABLE_26">#REF!</definedName>
    <definedName name="TABLE_27" localSheetId="6">#REF!</definedName>
    <definedName name="TABLE_27">#REF!</definedName>
    <definedName name="TABLE_28" localSheetId="6">#REF!</definedName>
    <definedName name="TABLE_28">#REF!</definedName>
    <definedName name="TABLE_29" localSheetId="6">#REF!</definedName>
    <definedName name="TABLE_29">#REF!</definedName>
    <definedName name="TABLE_30" localSheetId="6">#REF!</definedName>
    <definedName name="TABLE_30">#REF!</definedName>
    <definedName name="TABLE_31" localSheetId="6">#REF!</definedName>
    <definedName name="TABLE_31">#REF!</definedName>
    <definedName name="TABLE_32" localSheetId="6">#REF!</definedName>
    <definedName name="TABLE_32">#REF!</definedName>
    <definedName name="TABLE_33" localSheetId="6">#REF!</definedName>
    <definedName name="TABLE_33">#REF!</definedName>
    <definedName name="TABLE_34" localSheetId="6">#REF!</definedName>
    <definedName name="TABLE_34">#REF!</definedName>
    <definedName name="TABLE_35" localSheetId="6">#REF!</definedName>
    <definedName name="TABLE_35">#REF!</definedName>
    <definedName name="TABLE_36" localSheetId="6">#REF!</definedName>
    <definedName name="TABLE_36">#REF!</definedName>
    <definedName name="TABLE_37" localSheetId="6">#REF!</definedName>
    <definedName name="TABLE_37">#REF!</definedName>
    <definedName name="TABLE_38" localSheetId="6">#REF!</definedName>
    <definedName name="TABLE_38">#REF!</definedName>
    <definedName name="TABLE_39" localSheetId="6">#REF!</definedName>
    <definedName name="TABLE_39">#REF!</definedName>
    <definedName name="TABLE_40" localSheetId="6">#REF!</definedName>
    <definedName name="TABLE_40">#REF!</definedName>
    <definedName name="TABLE_41" localSheetId="6">#REF!</definedName>
    <definedName name="TABLE_41">#REF!</definedName>
    <definedName name="TABLE_42" localSheetId="6">#REF!</definedName>
    <definedName name="TABLE_42">#REF!</definedName>
    <definedName name="TABLE_43" localSheetId="6">#REF!</definedName>
    <definedName name="TABLE_43">#REF!</definedName>
    <definedName name="TABLE_44" localSheetId="6">#REF!</definedName>
    <definedName name="TABLE_44">#REF!</definedName>
    <definedName name="TABLE_45" localSheetId="6">#REF!</definedName>
    <definedName name="TABLE_45">#REF!</definedName>
    <definedName name="TABLE_46" localSheetId="6">#REF!</definedName>
    <definedName name="TABLE_46">#REF!</definedName>
    <definedName name="TABLE_47" localSheetId="6">#REF!</definedName>
    <definedName name="TABLE_47">#REF!</definedName>
    <definedName name="TABLE_48" localSheetId="6">#REF!</definedName>
    <definedName name="TABLE_48">#REF!</definedName>
    <definedName name="TABLE_49" localSheetId="6">#REF!</definedName>
    <definedName name="TABLE_49">#REF!</definedName>
    <definedName name="TABLE_50" localSheetId="6">#REF!</definedName>
    <definedName name="TABLE_50">#REF!</definedName>
    <definedName name="TABLE_51" localSheetId="6">#REF!</definedName>
    <definedName name="TABLE_51">#REF!</definedName>
    <definedName name="TABLE_52" localSheetId="6">#REF!</definedName>
    <definedName name="TABLE_52">#REF!</definedName>
    <definedName name="TABLE_53" localSheetId="6">#REF!</definedName>
    <definedName name="TABLE_53">#REF!</definedName>
    <definedName name="TABLE_54" localSheetId="6">#REF!</definedName>
    <definedName name="TABLE_54">#REF!</definedName>
    <definedName name="TABLE_55" localSheetId="6">#REF!</definedName>
    <definedName name="TABLE_55">#REF!</definedName>
    <definedName name="TABLE_56" localSheetId="6">#REF!</definedName>
    <definedName name="TABLE_56">#REF!</definedName>
    <definedName name="TABLE_57" localSheetId="6">#REF!</definedName>
    <definedName name="TABLE_57">#REF!</definedName>
    <definedName name="TABLE_58" localSheetId="6">#REF!</definedName>
    <definedName name="TABLE_58">#REF!</definedName>
    <definedName name="TABLE_59" localSheetId="6">#REF!</definedName>
    <definedName name="TABLE_59">#REF!</definedName>
    <definedName name="TABLE_60" localSheetId="6">#REF!</definedName>
    <definedName name="TABLE_60">#REF!</definedName>
    <definedName name="TABLE_61" localSheetId="6">#REF!</definedName>
    <definedName name="TABLE_61">#REF!</definedName>
    <definedName name="TABLE_62" localSheetId="6">#REF!</definedName>
    <definedName name="TABLE_62">#REF!</definedName>
    <definedName name="TABLE_63" localSheetId="6">#REF!</definedName>
    <definedName name="TABLE_63">#REF!</definedName>
    <definedName name="TABLE_64" localSheetId="6">#REF!</definedName>
    <definedName name="TABLE_64">#REF!</definedName>
    <definedName name="TABLE_65" localSheetId="6">#REF!</definedName>
    <definedName name="TABLE_65">#REF!</definedName>
    <definedName name="TABLE_66" localSheetId="6">#REF!</definedName>
    <definedName name="TABLE_66">#REF!</definedName>
    <definedName name="TABLE_67" localSheetId="6">#REF!</definedName>
    <definedName name="TABLE_67">#REF!</definedName>
    <definedName name="TABLE_68" localSheetId="6">#REF!</definedName>
    <definedName name="TABLE_68">#REF!</definedName>
    <definedName name="TABLE_69" localSheetId="6">#REF!</definedName>
    <definedName name="TABLE_69">#REF!</definedName>
    <definedName name="TAK" localSheetId="6">#REF!</definedName>
    <definedName name="TAK">#REF!</definedName>
    <definedName name="Tb" localSheetId="6">#REF!</definedName>
    <definedName name="Tb">#REF!</definedName>
    <definedName name="Tba" localSheetId="6">#REF!</definedName>
    <definedName name="Tba">#REF!</definedName>
    <definedName name="TBM" localSheetId="6">#REF!</definedName>
    <definedName name="TBM">#REF!</definedName>
    <definedName name="Tc" localSheetId="6">#REF!</definedName>
    <definedName name="Tc">#REF!</definedName>
    <definedName name="TD" localSheetId="6">#REF!</definedName>
    <definedName name="TD">#REF!</definedName>
    <definedName name="TDcon" localSheetId="6">#REF!</definedName>
    <definedName name="TDcon">#REF!</definedName>
    <definedName name="Te" localSheetId="6">#REF!</definedName>
    <definedName name="Te">#REF!</definedName>
    <definedName name="Ted" localSheetId="6">#REF!</definedName>
    <definedName name="Ted">#REF!</definedName>
    <definedName name="Tel" localSheetId="6">#REF!</definedName>
    <definedName name="Tel">#REF!</definedName>
    <definedName name="text1">[98]가도공!#REF!</definedName>
    <definedName name="Tf" localSheetId="6">#REF!</definedName>
    <definedName name="Tf">#REF!</definedName>
    <definedName name="TFN" localSheetId="6">#REF!</definedName>
    <definedName name="TFN">#REF!</definedName>
    <definedName name="TH" localSheetId="6">#REF!</definedName>
    <definedName name="TH">#REF!</definedName>
    <definedName name="THN" localSheetId="6">#REF!</definedName>
    <definedName name="THN">#REF!</definedName>
    <definedName name="TITLE" localSheetId="6">#REF!</definedName>
    <definedName name="TITLE">#REF!</definedName>
    <definedName name="titles" localSheetId="6">#REF!</definedName>
    <definedName name="titles">#REF!</definedName>
    <definedName name="TKH">'[80]3련 BOX'!#REF!</definedName>
    <definedName name="TKS">#N/A</definedName>
    <definedName name="Tl" localSheetId="6">#REF!</definedName>
    <definedName name="Tl">#REF!</definedName>
    <definedName name="TLN" localSheetId="6">#REF!</definedName>
    <definedName name="TLN">#REF!</definedName>
    <definedName name="TMF">[99]산출근거!$J$6</definedName>
    <definedName name="TMO" localSheetId="6">#REF!</definedName>
    <definedName name="TMO">#REF!</definedName>
    <definedName name="TO" localSheetId="6">#REF!</definedName>
    <definedName name="TO">#REF!</definedName>
    <definedName name="TOB" localSheetId="6">#REF!</definedName>
    <definedName name="TOB">#REF!</definedName>
    <definedName name="TOH" localSheetId="6">#REF!</definedName>
    <definedName name="TOH">#REF!</definedName>
    <definedName name="TOLB" localSheetId="6">#REF!</definedName>
    <definedName name="TOLB">#REF!</definedName>
    <definedName name="TON" localSheetId="6">#REF!</definedName>
    <definedName name="TON">#REF!</definedName>
    <definedName name="TORS" localSheetId="6">#REF!</definedName>
    <definedName name="TORS">#REF!</definedName>
    <definedName name="TOWB" localSheetId="6">#REF!</definedName>
    <definedName name="TOWB">#REF!</definedName>
    <definedName name="TOWH" localSheetId="6">#REF!</definedName>
    <definedName name="TOWH">#REF!</definedName>
    <definedName name="tr" localSheetId="6" hidden="1">#REF!</definedName>
    <definedName name="tr" hidden="1">#REF!</definedName>
    <definedName name="Tra" localSheetId="6">#REF!</definedName>
    <definedName name="Tra">#REF!</definedName>
    <definedName name="TRETETT" localSheetId="6">#REF!</definedName>
    <definedName name="TRETETT">#REF!</definedName>
    <definedName name="TRZA" localSheetId="6">#REF!</definedName>
    <definedName name="TRZA">#REF!</definedName>
    <definedName name="TRZB" localSheetId="6">#REF!</definedName>
    <definedName name="TRZB">#REF!</definedName>
    <definedName name="TRZD" localSheetId="6">#REF!</definedName>
    <definedName name="TRZD">#REF!</definedName>
    <definedName name="TS" localSheetId="6">#REF!</definedName>
    <definedName name="TS">#REF!</definedName>
    <definedName name="Tsa" localSheetId="6">#REF!</definedName>
    <definedName name="Tsa">#REF!</definedName>
    <definedName name="TSN" localSheetId="6">#REF!</definedName>
    <definedName name="TSN">#REF!</definedName>
    <definedName name="TSS">[84]우각부보강!#REF!</definedName>
    <definedName name="tsup" localSheetId="6">#REF!</definedName>
    <definedName name="tsup">#REF!</definedName>
    <definedName name="tsup1" localSheetId="6">#REF!</definedName>
    <definedName name="tsup1">#REF!</definedName>
    <definedName name="TTT" localSheetId="6">#REF!</definedName>
    <definedName name="TTT">#REF!</definedName>
    <definedName name="TU" localSheetId="6">#REF!</definedName>
    <definedName name="TU">#REF!</definedName>
    <definedName name="TV" localSheetId="6">#REF!</definedName>
    <definedName name="TV">#REF!</definedName>
    <definedName name="TVN" localSheetId="6">#REF!</definedName>
    <definedName name="TVN">#REF!</definedName>
    <definedName name="TV공량" localSheetId="6">#REF!</definedName>
    <definedName name="TV공량">#REF!</definedName>
    <definedName name="TW" localSheetId="6">#REF!</definedName>
    <definedName name="TW">#REF!</definedName>
    <definedName name="TWEB" localSheetId="6">#REF!</definedName>
    <definedName name="TWEB">#REF!</definedName>
    <definedName name="TWI" localSheetId="6">#REF!</definedName>
    <definedName name="TWI">#REF!</definedName>
    <definedName name="TWL" localSheetId="6">#REF!</definedName>
    <definedName name="TWL">#REF!</definedName>
    <definedName name="TWN" localSheetId="6">#REF!</definedName>
    <definedName name="TWN">#REF!</definedName>
    <definedName name="TWR" localSheetId="6">#REF!</definedName>
    <definedName name="TWR">#REF!</definedName>
    <definedName name="TWW" localSheetId="6">#REF!</definedName>
    <definedName name="TWW">#REF!</definedName>
    <definedName name="Ty1H1" localSheetId="6">#REF!</definedName>
    <definedName name="Ty1H1">#REF!</definedName>
    <definedName name="Ty1H2" localSheetId="6">#REF!</definedName>
    <definedName name="Ty1H2">#REF!</definedName>
    <definedName name="Ty1H3" localSheetId="6">#REF!</definedName>
    <definedName name="Ty1H3">#REF!</definedName>
    <definedName name="Ty1Hun1" localSheetId="6">#REF!</definedName>
    <definedName name="Ty1Hun1">#REF!</definedName>
    <definedName name="Ty1Hun2" localSheetId="6">#REF!</definedName>
    <definedName name="Ty1Hun2">#REF!</definedName>
    <definedName name="Ty1K1" localSheetId="6">#REF!</definedName>
    <definedName name="Ty1K1">#REF!</definedName>
    <definedName name="Ty1K2" localSheetId="6">#REF!</definedName>
    <definedName name="Ty1K2">#REF!</definedName>
    <definedName name="Ty1L1" localSheetId="6">#REF!</definedName>
    <definedName name="Ty1L1">#REF!</definedName>
    <definedName name="Ty1L2" localSheetId="6">#REF!</definedName>
    <definedName name="Ty1L2">#REF!</definedName>
    <definedName name="Ty1L3" localSheetId="6">#REF!</definedName>
    <definedName name="Ty1L3">#REF!</definedName>
    <definedName name="Ty1L4" localSheetId="6">#REF!</definedName>
    <definedName name="Ty1L4">#REF!</definedName>
    <definedName name="Ty1L5" localSheetId="6">#REF!</definedName>
    <definedName name="Ty1L5">#REF!</definedName>
    <definedName name="Ty1L6" localSheetId="6">#REF!</definedName>
    <definedName name="Ty1L6">#REF!</definedName>
    <definedName name="TY1L8" localSheetId="6">#REF!</definedName>
    <definedName name="TY1L8">#REF!</definedName>
    <definedName name="Ty1TH" localSheetId="6">#REF!</definedName>
    <definedName name="Ty1TH">#REF!</definedName>
    <definedName name="Ty1TL" localSheetId="6">#REF!</definedName>
    <definedName name="Ty1TL">#REF!</definedName>
    <definedName name="Ty2H1" localSheetId="6">#REF!</definedName>
    <definedName name="Ty2H1">#REF!</definedName>
    <definedName name="Ty2H2" localSheetId="6">#REF!</definedName>
    <definedName name="Ty2H2">#REF!</definedName>
    <definedName name="Ty2H3" localSheetId="6">#REF!</definedName>
    <definedName name="Ty2H3">#REF!</definedName>
    <definedName name="Ty2Hun1" localSheetId="6">#REF!</definedName>
    <definedName name="Ty2Hun1">#REF!</definedName>
    <definedName name="Ty2Hun2" localSheetId="6">#REF!</definedName>
    <definedName name="Ty2Hun2">#REF!</definedName>
    <definedName name="Ty2K1" localSheetId="6">#REF!</definedName>
    <definedName name="Ty2K1">#REF!</definedName>
    <definedName name="Ty2K2" localSheetId="6">#REF!</definedName>
    <definedName name="Ty2K2">#REF!</definedName>
    <definedName name="Ty2L1" localSheetId="6">#REF!</definedName>
    <definedName name="Ty2L1">#REF!</definedName>
    <definedName name="Ty2L2" localSheetId="6">#REF!</definedName>
    <definedName name="Ty2L2">#REF!</definedName>
    <definedName name="Ty2L3" localSheetId="6">#REF!</definedName>
    <definedName name="Ty2L3">#REF!</definedName>
    <definedName name="Ty2L4" localSheetId="6">#REF!</definedName>
    <definedName name="Ty2L4">#REF!</definedName>
    <definedName name="Ty2L5" localSheetId="6">#REF!</definedName>
    <definedName name="Ty2L5">#REF!</definedName>
    <definedName name="Ty2L6" localSheetId="6">#REF!</definedName>
    <definedName name="Ty2L6">#REF!</definedName>
    <definedName name="Ty2TH" localSheetId="6">#REF!</definedName>
    <definedName name="Ty2TH">#REF!</definedName>
    <definedName name="Ty2TL" localSheetId="6">#REF!</definedName>
    <definedName name="Ty2TL">#REF!</definedName>
    <definedName name="TYB">'[80]3련 BOX'!#REF!</definedName>
    <definedName name="TYHFDGFD" localSheetId="6" hidden="1">{#N/A,#N/A,FALSE,"배수2"}</definedName>
    <definedName name="TYHFDGFD" hidden="1">{#N/A,#N/A,FALSE,"배수2"}</definedName>
    <definedName name="TYPE" localSheetId="6">#REF!</definedName>
    <definedName name="TYPE">#REF!</definedName>
    <definedName name="TYTY" localSheetId="6">#REF!</definedName>
    <definedName name="TYTY">#REF!</definedName>
    <definedName name="U_RIB" localSheetId="6">#REF!</definedName>
    <definedName name="U_RIB">#REF!</definedName>
    <definedName name="UFB" localSheetId="6">#REF!</definedName>
    <definedName name="UFB">#REF!</definedName>
    <definedName name="UFT" localSheetId="6">#REF!</definedName>
    <definedName name="UFT">#REF!</definedName>
    <definedName name="ul">[1]설계조건!#REF!</definedName>
    <definedName name="ULB" localSheetId="6">#REF!</definedName>
    <definedName name="ULB">#REF!</definedName>
    <definedName name="um">[1]설계조건!#REF!</definedName>
    <definedName name="UNIT">'[16]#REF'!$A$1:$I$65536</definedName>
    <definedName name="UNITA">[24]부하계산서!#REF!</definedName>
    <definedName name="UNITAA">[24]부하계산서!#REF!</definedName>
    <definedName name="UNITB">[24]부하계산서!#REF!</definedName>
    <definedName name="UNITBB">[24]부하계산서!#REF!</definedName>
    <definedName name="UNITC">[24]부하계산서!#REF!</definedName>
    <definedName name="UNITC1">[24]부하계산서!#REF!</definedName>
    <definedName name="UNITCA">[24]부하계산서!#REF!</definedName>
    <definedName name="UNITD">[24]부하계산서!#REF!</definedName>
    <definedName name="UNITDA">[24]부하계산서!#REF!</definedName>
    <definedName name="Unix_Sum94" localSheetId="6">#REF!</definedName>
    <definedName name="Unix_Sum94">#REF!</definedName>
    <definedName name="UPSR" localSheetId="6">[24]부하계산서!#REF!</definedName>
    <definedName name="UPSR">[24]부하계산서!#REF!</definedName>
    <definedName name="uu">[100]DATA!$B$4:$F$495</definedName>
    <definedName name="uuu">'[101]기둥(원형)'!#REF!</definedName>
    <definedName name="uw">[1]설계조건!#REF!</definedName>
    <definedName name="uy89ihbn" localSheetId="6" hidden="1">{#N/A,#N/A,FALSE,"2~8번"}</definedName>
    <definedName name="uy89ihbn" hidden="1">{#N/A,#N/A,FALSE,"2~8번"}</definedName>
    <definedName name="U측구" localSheetId="6">#REF!</definedName>
    <definedName name="U측구">#REF!</definedName>
    <definedName name="U형시가지측구수량집계" localSheetId="6">#REF!</definedName>
    <definedName name="U형시가지측구수량집계">#REF!</definedName>
    <definedName name="U형측구수량집계" localSheetId="6">#REF!</definedName>
    <definedName name="U형측구수량집계">#REF!</definedName>
    <definedName name="U형측구임" localSheetId="6">물량산출근거서!수압1</definedName>
    <definedName name="U형측구임">[0]!수압1</definedName>
    <definedName name="V" localSheetId="6">#REF!</definedName>
    <definedName name="V">#REF!</definedName>
    <definedName name="vbbb" localSheetId="6">BLCH</definedName>
    <definedName name="vbbb">BLCH</definedName>
    <definedName name="VMAX">#N/A</definedName>
    <definedName name="VVV" localSheetId="6">#REF!</definedName>
    <definedName name="VVV">#REF!</definedName>
    <definedName name="vvvv" localSheetId="6">{"Book1","부대-(표지판,데리,가드).xls","부대-(낙,차,중분대).xls"}</definedName>
    <definedName name="vvvv">{"Book1","부대-(표지판,데리,가드).xls","부대-(낙,차,중분대).xls"}</definedName>
    <definedName name="VVVVVV" localSheetId="6">물량산출근거서!BLN</definedName>
    <definedName name="VVVVVV">BLN</definedName>
    <definedName name="V형측구수량집계" localSheetId="6">#REF!</definedName>
    <definedName name="V형측구수량집계">#REF!</definedName>
    <definedName name="W" localSheetId="6">#REF!</definedName>
    <definedName name="W">#REF!</definedName>
    <definedName name="w_m" localSheetId="6">#REF!</definedName>
    <definedName name="w_m">#REF!</definedName>
    <definedName name="w_m1" localSheetId="6">#REF!</definedName>
    <definedName name="w_m1">#REF!</definedName>
    <definedName name="w_m2" localSheetId="6">#REF!</definedName>
    <definedName name="w_m2">#REF!</definedName>
    <definedName name="WA">[41]교각1!#REF!</definedName>
    <definedName name="WALL">[1]설계조건!#REF!</definedName>
    <definedName name="WALLHP" localSheetId="6">#REF!</definedName>
    <definedName name="WALLHP">#REF!</definedName>
    <definedName name="WB" localSheetId="6">#REF!</definedName>
    <definedName name="WB">#REF!</definedName>
    <definedName name="WB.1" localSheetId="6">#REF!</definedName>
    <definedName name="WB.1">#REF!</definedName>
    <definedName name="WB.2" localSheetId="6">#REF!</definedName>
    <definedName name="WB.2">#REF!</definedName>
    <definedName name="WB.3" localSheetId="6">#REF!</definedName>
    <definedName name="WB.3">#REF!</definedName>
    <definedName name="WBB" localSheetId="6">#REF!</definedName>
    <definedName name="WBB">#REF!</definedName>
    <definedName name="WC" localSheetId="6">#REF!</definedName>
    <definedName name="WC">#REF!</definedName>
    <definedName name="Wcon" localSheetId="6">#REF!</definedName>
    <definedName name="Wcon">#REF!</definedName>
    <definedName name="WD" localSheetId="6">#REF!</definedName>
    <definedName name="WD">#REF!</definedName>
    <definedName name="WD_P" localSheetId="6">#REF!</definedName>
    <definedName name="WD_P">#REF!</definedName>
    <definedName name="WD_W" localSheetId="6">#REF!</definedName>
    <definedName name="WD_W">#REF!</definedName>
    <definedName name="wer"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wert" localSheetId="6"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(1)";#N/A,#N/A,TRUE,"토압계수계산";#N/A,#N/A,FALSE,"횡토압계산";#N/A,#N/A,FALSE,"전도에 대한 안정";#N/A,#N/A,FALSE,"활동에 대한 안정";#N/A,#N/A,FALSE,"지지력 검토";#N/A,#N/A,FALSE,"PILE 계산";#N/A,#N/A,FALSE,"PILE계산결과";#N/A,#N/A,FALSE,"PILE검토";#N/A,#N/A,FALSE,"벽체의 설계"}</definedName>
    <definedName name="wew" localSheetId="6">{"Book1","부대-(표지판,데리,가드).xls","부대-(낙,차,중분대).xls"}</definedName>
    <definedName name="wew">{"Book1","부대-(표지판,데리,가드).xls","부대-(낙,차,중분대).xls"}</definedName>
    <definedName name="WF" localSheetId="6">#REF!</definedName>
    <definedName name="WF">#REF!</definedName>
    <definedName name="WfpCon" localSheetId="6">#REF!</definedName>
    <definedName name="WfpCon">#REF!</definedName>
    <definedName name="WH" localSheetId="6">#REF!</definedName>
    <definedName name="WH">#REF!</definedName>
    <definedName name="WH.1" localSheetId="6">#REF!</definedName>
    <definedName name="WH.1">#REF!</definedName>
    <definedName name="WH.2" localSheetId="6">#REF!</definedName>
    <definedName name="WH.2">#REF!</definedName>
    <definedName name="WH.3" localSheetId="6">#REF!</definedName>
    <definedName name="WH.3">#REF!</definedName>
    <definedName name="WIDTH" localSheetId="6">#REF!</definedName>
    <definedName name="WIDTH">#REF!</definedName>
    <definedName name="WING" localSheetId="6">#REF!</definedName>
    <definedName name="WING">#REF!</definedName>
    <definedName name="wing_l" localSheetId="6">#REF!</definedName>
    <definedName name="wing_l">#REF!</definedName>
    <definedName name="WING_T" localSheetId="6">#REF!</definedName>
    <definedName name="WING_T">#REF!</definedName>
    <definedName name="WINGB" localSheetId="6">#REF!</definedName>
    <definedName name="WINGB">#REF!</definedName>
    <definedName name="WINGD" localSheetId="6">#REF!</definedName>
    <definedName name="WINGD">#REF!</definedName>
    <definedName name="WINGT" localSheetId="6">#REF!</definedName>
    <definedName name="WINGT">#REF!</definedName>
    <definedName name="wir__d_2" localSheetId="6">#REF!</definedName>
    <definedName name="wir__d_2">#REF!</definedName>
    <definedName name="WL" localSheetId="6">#REF!</definedName>
    <definedName name="WL">#REF!</definedName>
    <definedName name="wla">[1]설계조건!#REF!</definedName>
    <definedName name="Wm">[1]설계조건!#REF!</definedName>
    <definedName name="wm.조골재1" localSheetId="6" hidden="1">{#N/A,#N/A,FALSE,"조골재"}</definedName>
    <definedName name="wm.조골재1" hidden="1">{#N/A,#N/A,FALSE,"조골재"}</definedName>
    <definedName name="wn">[1]설계조건!#REF!</definedName>
    <definedName name="won.er1">1</definedName>
    <definedName name="WOOGAK" localSheetId="6">#REF!</definedName>
    <definedName name="WOOGAK">#REF!</definedName>
    <definedName name="wrn.2번." localSheetId="6" hidden="1">{#N/A,#N/A,FALSE,"2~8번"}</definedName>
    <definedName name="wrn.2번." hidden="1">{#N/A,#N/A,FALSE,"2~8번"}</definedName>
    <definedName name="wrn.97년._.사업계획._.및._.예산지침." localSheetId="6" hidden="1">{#N/A,#N/A,TRUE,"1";#N/A,#N/A,TRUE,"2";#N/A,#N/A,TRUE,"3";#N/A,#N/A,TRUE,"4";#N/A,#N/A,TRUE,"5";#N/A,#N/A,TRUE,"6";#N/A,#N/A,TRUE,"7"}</definedName>
    <definedName name="wrn.97년._.사업계획._.및._.예산지침." hidden="1">{#N/A,#N/A,TRUE,"1";#N/A,#N/A,TRUE,"2";#N/A,#N/A,TRUE,"3";#N/A,#N/A,TRUE,"4";#N/A,#N/A,TRUE,"5";#N/A,#N/A,TRUE,"6";#N/A,#N/A,TRUE,"7"}</definedName>
    <definedName name="wrn.골재소요량." localSheetId="6" hidden="1">{#N/A,#N/A,FALSE,"골재소요량";#N/A,#N/A,FALSE,"골재소요량"}</definedName>
    <definedName name="wrn.골재소요량." hidden="1">{#N/A,#N/A,FALSE,"골재소요량";#N/A,#N/A,FALSE,"골재소요량"}</definedName>
    <definedName name="wrn.교대." localSheetId="6" hidden="1">{#N/A,#N/A,FALSE,"type1";#N/A,#N/A,TRUE,"지지력";#N/A,#N/A,TRUE,"PILE계산";#N/A,#N/A,FALSE,"PILE ";#N/A,#N/A,FALSE,"철근량";#N/A,#N/A,TRUE,"균열검토";#N/A,#N/A,FALSE,"날개벽";#N/A,#N/A,FALSE,"주철근조립도";#N/A,#N/A,TRUE,"교좌"}</definedName>
    <definedName name="wrn.교대." hidden="1">{#N/A,#N/A,FALSE,"type1";#N/A,#N/A,TRUE,"지지력";#N/A,#N/A,TRUE,"PILE계산";#N/A,#N/A,FALSE,"PILE ";#N/A,#N/A,FALSE,"철근량";#N/A,#N/A,TRUE,"균열검토";#N/A,#N/A,FALSE,"날개벽";#N/A,#N/A,FALSE,"주철근조립도";#N/A,#N/A,TRUE,"교좌"}</definedName>
    <definedName name="wrn.교대구조계산." localSheetId="6" hidden="1">{#N/A,#N/A,FALSE,"하중 계산 (1)";#N/A,#N/A,TRUE,"토압계수계산";#N/A,#N/A,TRUE,"횡토압계산";#N/A,#N/A,TRUE,"전도에 대한 안정";#N/A,#N/A,FALSE,"활동에 대한 안정";#N/A,#N/A,FALSE,"지지력 검토";#N/A,#N/A,FALSE,"PILE 계산";#N/A,#N/A,TRUE,"PILE계산결과";#N/A,#N/A,FALSE,"PILE검토";#N/A,#N/A,FALSE,"벽체의 설계"}</definedName>
    <definedName name="wrn.교대구조계산." hidden="1">{#N/A,#N/A,FALSE,"하중 계산 (1)";#N/A,#N/A,TRUE,"토압계수계산";#N/A,#N/A,TRUE,"횡토압계산";#N/A,#N/A,TRUE,"전도에 대한 안정";#N/A,#N/A,FALSE,"활동에 대한 안정";#N/A,#N/A,FALSE,"지지력 검토";#N/A,#N/A,FALSE,"PILE 계산";#N/A,#N/A,TRUE,"PILE계산결과";#N/A,#N/A,FALSE,"PILE검토";#N/A,#N/A,FALSE,"벽체의 설계"}</definedName>
    <definedName name="wrn.교육청." localSheetId="6" hidden="1">{#N/A,#N/A,FALSE,"전력간선"}</definedName>
    <definedName name="wrn.교육청." hidden="1">{#N/A,#N/A,FALSE,"전력간선"}</definedName>
    <definedName name="wrn.구조2." localSheetId="6" hidden="1">{#N/A,#N/A,FALSE,"구조2"}</definedName>
    <definedName name="wrn.구조2." hidden="1">{#N/A,#N/A,FALSE,"구조2"}</definedName>
    <definedName name="wrn.단가표지." localSheetId="6" hidden="1">{#N/A,#N/A,FALSE,"단가표지"}</definedName>
    <definedName name="wrn.단가표지." hidden="1">{#N/A,#N/A,FALSE,"단가표지"}</definedName>
    <definedName name="wrn.배수1." localSheetId="6" hidden="1">{#N/A,#N/A,FALSE,"배수1"}</definedName>
    <definedName name="wrn.배수1." hidden="1">{#N/A,#N/A,FALSE,"배수1"}</definedName>
    <definedName name="wrn.배수2." localSheetId="6" hidden="1">{#N/A,#N/A,FALSE,"배수2"}</definedName>
    <definedName name="wrn.배수2." hidden="1">{#N/A,#N/A,FALSE,"배수2"}</definedName>
    <definedName name="wrn.부대1." localSheetId="6" hidden="1">{#N/A,#N/A,FALSE,"부대1"}</definedName>
    <definedName name="wrn.부대1." hidden="1">{#N/A,#N/A,FALSE,"부대1"}</definedName>
    <definedName name="wrn.부대2." localSheetId="6" hidden="1">{#N/A,#N/A,FALSE,"부대2"}</definedName>
    <definedName name="wrn.부대2." hidden="1">{#N/A,#N/A,FALSE,"부대2"}</definedName>
    <definedName name="wrn.속도." localSheetId="6" hidden="1">{#N/A,#N/A,FALSE,"속도"}</definedName>
    <definedName name="wrn.속도." hidden="1">{#N/A,#N/A,FALSE,"속도"}</definedName>
    <definedName name="wrn.연동제." localSheetId="6" hidden="1">{#N/A,#N/A,TRUE,"총괄"}</definedName>
    <definedName name="wrn.연동제." hidden="1">{#N/A,#N/A,TRUE,"총괄"}</definedName>
    <definedName name="wrn.운반시간." localSheetId="6" hidden="1">{#N/A,#N/A,FALSE,"운반시간"}</definedName>
    <definedName name="wrn.운반시간." hidden="1">{#N/A,#N/A,FALSE,"운반시간"}</definedName>
    <definedName name="wrn.이정표." localSheetId="6" hidden="1">{#N/A,#N/A,FALSE,"이정표"}</definedName>
    <definedName name="wrn.이정표." hidden="1">{#N/A,#N/A,FALSE,"이정표"}</definedName>
    <definedName name="wrn.조골재." localSheetId="6" hidden="1">{#N/A,#N/A,FALSE,"조골재"}</definedName>
    <definedName name="wrn.조골재." hidden="1">{#N/A,#N/A,FALSE,"조골재"}</definedName>
    <definedName name="wrn.토공1." localSheetId="6" hidden="1">{#N/A,#N/A,FALSE,"구조1"}</definedName>
    <definedName name="wrn.토공1." hidden="1">{#N/A,#N/A,FALSE,"구조1"}</definedName>
    <definedName name="wrn.토공2." localSheetId="6" hidden="1">{#N/A,#N/A,FALSE,"토공2"}</definedName>
    <definedName name="wrn.토공2." hidden="1">{#N/A,#N/A,FALSE,"토공2"}</definedName>
    <definedName name="wrn.포장1." localSheetId="6" hidden="1">{#N/A,#N/A,FALSE,"포장1";#N/A,#N/A,FALSE,"포장1"}</definedName>
    <definedName name="wrn.포장1." hidden="1">{#N/A,#N/A,FALSE,"포장1";#N/A,#N/A,FALSE,"포장1"}</definedName>
    <definedName name="wrn.포장2." localSheetId="6" hidden="1">{#N/A,#N/A,FALSE,"포장2"}</definedName>
    <definedName name="wrn.포장2." hidden="1">{#N/A,#N/A,FALSE,"포장2"}</definedName>
    <definedName name="wrn.표지." localSheetId="6" hidden="1">{#N/A,#N/A,FALSE,"표지"}</definedName>
    <definedName name="wrn.표지." hidden="1">{#N/A,#N/A,FALSE,"표지"}</definedName>
    <definedName name="wrn.표지목차." localSheetId="6" hidden="1">{#N/A,#N/A,FALSE,"표지목차"}</definedName>
    <definedName name="wrn.표지목차." hidden="1">{#N/A,#N/A,FALSE,"표지목차"}</definedName>
    <definedName name="wrn.현장._.NCR._.분석." localSheetId="6"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6" hidden="1">{#N/A,#N/A,FALSE,"혼합골재"}</definedName>
    <definedName name="wrn.혼합골재." hidden="1">{#N/A,#N/A,FALSE,"혼합골재"}</definedName>
    <definedName name="WSO" localSheetId="6">#REF!</definedName>
    <definedName name="WSO">#REF!</definedName>
    <definedName name="Ws삼" localSheetId="6">#REF!</definedName>
    <definedName name="Ws삼">#REF!</definedName>
    <definedName name="Ws이" localSheetId="6">#REF!</definedName>
    <definedName name="Ws이">#REF!</definedName>
    <definedName name="Ws일" localSheetId="6">#REF!</definedName>
    <definedName name="Ws일">#REF!</definedName>
    <definedName name="WT" localSheetId="6">#REF!</definedName>
    <definedName name="WT">#REF!</definedName>
    <definedName name="WT1B" localSheetId="6">#REF!</definedName>
    <definedName name="WT1B">#REF!</definedName>
    <definedName name="WT1BA" localSheetId="6">#REF!</definedName>
    <definedName name="WT1BA">#REF!</definedName>
    <definedName name="WT1BB" localSheetId="6">#REF!</definedName>
    <definedName name="WT1BB">#REF!</definedName>
    <definedName name="WT1H" localSheetId="6">#REF!</definedName>
    <definedName name="WT1H">#REF!</definedName>
    <definedName name="WT1HA" localSheetId="6">#REF!</definedName>
    <definedName name="WT1HA">#REF!</definedName>
    <definedName name="WT1HB" localSheetId="6">#REF!</definedName>
    <definedName name="WT1HB">#REF!</definedName>
    <definedName name="WT1HC" localSheetId="6">#REF!</definedName>
    <definedName name="WT1HC">#REF!</definedName>
    <definedName name="WT1T" localSheetId="6">#REF!</definedName>
    <definedName name="WT1T">#REF!</definedName>
    <definedName name="ww">[1]설계조건!#REF!</definedName>
    <definedName name="www">'[35]ABUT수량-A1'!$T$25</definedName>
    <definedName name="wwww" localSheetId="6">물량산출근거서!BLN</definedName>
    <definedName name="wwww">BLN</definedName>
    <definedName name="X" localSheetId="6">BlankMacro1</definedName>
    <definedName name="X">BlankMacro1</definedName>
    <definedName name="X48호선_1_구조물철거집계표_국도48__List" localSheetId="6">[14]Sheet1!#REF!</definedName>
    <definedName name="X48호선_1_구조물철거집계표_국도48__List">[14]Sheet1!#REF!</definedName>
    <definedName name="X9701D_일위대가_List" localSheetId="6">#REF!</definedName>
    <definedName name="X9701D_일위대가_List">#REF!</definedName>
    <definedName name="XBAL" localSheetId="6">#REF!</definedName>
    <definedName name="XBAL">#REF!</definedName>
    <definedName name="XX" localSheetId="6">#REF!</definedName>
    <definedName name="XX">#REF!</definedName>
    <definedName name="xxx" localSheetId="6">#REF!</definedName>
    <definedName name="xxx">#REF!</definedName>
    <definedName name="XXXXXX" localSheetId="6" hidden="1">{"'공사부문'!$A$6:$A$32"}</definedName>
    <definedName name="XXXXXX" hidden="1">{"'공사부문'!$A$6:$A$32"}</definedName>
    <definedName name="y" localSheetId="6">#REF!</definedName>
    <definedName name="y">#REF!</definedName>
    <definedName name="YA" localSheetId="6">#REF!</definedName>
    <definedName name="YA">#REF!</definedName>
    <definedName name="YC" localSheetId="6">#REF!</definedName>
    <definedName name="YC">#REF!</definedName>
    <definedName name="YCSU1" localSheetId="6">#REF!</definedName>
    <definedName name="YCSU1">#REF!</definedName>
    <definedName name="YFRL" localSheetId="6">#REF!</definedName>
    <definedName name="YFRL">#REF!</definedName>
    <definedName name="YFRU" localSheetId="6">#REF!</definedName>
    <definedName name="YFRU">#REF!</definedName>
    <definedName name="YFSL" localSheetId="6">#REF!</definedName>
    <definedName name="YFSL">#REF!</definedName>
    <definedName name="YFSU" localSheetId="6">#REF!</definedName>
    <definedName name="YFSU">#REF!</definedName>
    <definedName name="YH">'[80]3련 BOX'!#REF!</definedName>
    <definedName name="YHJ" localSheetId="6">#REF!</definedName>
    <definedName name="YHJ">#REF!</definedName>
    <definedName name="YSL" localSheetId="6">#REF!</definedName>
    <definedName name="YSL">#REF!</definedName>
    <definedName name="YUSU" localSheetId="6">#REF!</definedName>
    <definedName name="YUSU">#REF!</definedName>
    <definedName name="YUSU1" localSheetId="6">#REF!</definedName>
    <definedName name="YUSU1">#REF!</definedName>
    <definedName name="YUYUY" localSheetId="6" hidden="1">{#N/A,#N/A,TRUE,"혼합골재"}</definedName>
    <definedName name="YUYUY" hidden="1">{#N/A,#N/A,TRUE,"혼합골재"}</definedName>
    <definedName name="YVCL" localSheetId="6">#REF!</definedName>
    <definedName name="YVCL">#REF!</definedName>
    <definedName name="YVCL1" localSheetId="6">#REF!</definedName>
    <definedName name="YVCL1">#REF!</definedName>
    <definedName name="YVCL2" localSheetId="6">#REF!</definedName>
    <definedName name="YVCL2">#REF!</definedName>
    <definedName name="YVCU" localSheetId="6">#REF!</definedName>
    <definedName name="YVCU">#REF!</definedName>
    <definedName name="YVCU1" localSheetId="6">#REF!</definedName>
    <definedName name="YVCU1">#REF!</definedName>
    <definedName name="YVCU2" localSheetId="6">#REF!</definedName>
    <definedName name="YVCU2">#REF!</definedName>
    <definedName name="YVSL" localSheetId="6">#REF!</definedName>
    <definedName name="YVSL">#REF!</definedName>
    <definedName name="YVSL1" localSheetId="6">#REF!</definedName>
    <definedName name="YVSL1">#REF!</definedName>
    <definedName name="YVSL2" localSheetId="6">#REF!</definedName>
    <definedName name="YVSL2">#REF!</definedName>
    <definedName name="YVSU" localSheetId="6">#REF!</definedName>
    <definedName name="YVSU">#REF!</definedName>
    <definedName name="YVSU1" localSheetId="6">#REF!</definedName>
    <definedName name="YVSU1">#REF!</definedName>
    <definedName name="YVSU2" localSheetId="6">#REF!</definedName>
    <definedName name="YVSU2">#REF!</definedName>
    <definedName name="yyy">[102]DATE!$I$24:$I$85</definedName>
    <definedName name="yyyy" localSheetId="6">#REF!</definedName>
    <definedName name="yyyy">#REF!</definedName>
    <definedName name="Z" localSheetId="6">BlankMacro1</definedName>
    <definedName name="Z">BlankMacro1</definedName>
    <definedName name="ZP" localSheetId="6">#REF!</definedName>
    <definedName name="ZP">#REF!</definedName>
    <definedName name="ZR" localSheetId="6">#REF!</definedName>
    <definedName name="ZR">#REF!</definedName>
    <definedName name="zz" localSheetId="6">#REF!</definedName>
    <definedName name="zz">#REF!</definedName>
    <definedName name="zzz" localSheetId="6">물량산출근거서!BLN</definedName>
    <definedName name="zzz">BLN</definedName>
    <definedName name="ㄱ" localSheetId="6">#REF!</definedName>
    <definedName name="ㄱ">#REF!</definedName>
    <definedName name="ㄱ1" localSheetId="6">#REF!</definedName>
    <definedName name="ㄱ1">#REF!</definedName>
    <definedName name="ㄱ2" localSheetId="6">#REF!</definedName>
    <definedName name="ㄱ2">#REF!</definedName>
    <definedName name="ㄱ25x25x3t_단중" localSheetId="6">#REF!</definedName>
    <definedName name="ㄱ25x25x3t_단중">#REF!</definedName>
    <definedName name="ㄱ30x30x5t_단중" localSheetId="6">#REF!</definedName>
    <definedName name="ㄱ30x30x5t_단중">#REF!</definedName>
    <definedName name="ㄱ40x40x5t_단중" localSheetId="6">#REF!</definedName>
    <definedName name="ㄱ40x40x5t_단중">#REF!</definedName>
    <definedName name="ㄱ50x50x6t_단중" localSheetId="6">#REF!</definedName>
    <definedName name="ㄱ50x50x6t_단중">#REF!</definedName>
    <definedName name="ㄱ60x60x6t_단중" localSheetId="6">#REF!</definedName>
    <definedName name="ㄱ60x60x6t_단중">#REF!</definedName>
    <definedName name="ㄱ65x65x6t_단중" localSheetId="6">#REF!</definedName>
    <definedName name="ㄱ65x65x6t_단중">#REF!</definedName>
    <definedName name="ㄱ75x75x9t_단중" localSheetId="6">#REF!</definedName>
    <definedName name="ㄱ75x75x9t_단중">#REF!</definedName>
    <definedName name="ㄱㄱ" localSheetId="6" hidden="1">{#N/A,#N/A,TRUE,"운반시간"}</definedName>
    <definedName name="ㄱㄱ" hidden="1">{#N/A,#N/A,TRUE,"운반시간"}</definedName>
    <definedName name="ㄱㄱㄱ" localSheetId="6">#REF!</definedName>
    <definedName name="ㄱㄱㄱ">#REF!</definedName>
    <definedName name="ㄱㄱㄱㄱㄱ" localSheetId="6">{"'Sheet1'!$A$4","'Sheet1'!$A$9:$G$28"}</definedName>
    <definedName name="ㄱㄱㄱㄱㄱ">{"'Sheet1'!$A$4","'Sheet1'!$A$9:$G$28"}</definedName>
    <definedName name="ㄱㄷㄱ" localSheetId="6">물량산출근거서!BLN</definedName>
    <definedName name="ㄱㄷㄱ">BLN</definedName>
    <definedName name="ㄱㄷㅂㄱㅈ" localSheetId="6" hidden="1">{#N/A,#N/A,FALSE,"2~8번"}</definedName>
    <definedName name="ㄱㄷㅂㄱㅈ" hidden="1">{#N/A,#N/A,FALSE,"2~8번"}</definedName>
    <definedName name="ㄱㅇㄴ" localSheetId="6">물량산출근거서!BLN</definedName>
    <definedName name="ㄱㅇㄴ">BLN</definedName>
    <definedName name="ㄱㅈㄱㅈㄷㄱ" localSheetId="6">물량산출근거서!BLN</definedName>
    <definedName name="ㄱㅈㄱㅈㄷㄱ">BLN</definedName>
    <definedName name="ㄱㅈㄷㄱ" localSheetId="6">물량산출근거서!BLN</definedName>
    <definedName name="ㄱㅈㄷㄱ">BLN</definedName>
    <definedName name="ㄱㅈㅎ" localSheetId="6" hidden="1">#REF!</definedName>
    <definedName name="ㄱㅈㅎ" hidden="1">#REF!</definedName>
    <definedName name="가" localSheetId="6">BlankMacro1</definedName>
    <definedName name="가">BlankMacro1</definedName>
    <definedName name="가각" localSheetId="6">물량산출근거서!가각</definedName>
    <definedName name="가각">[0]!가각</definedName>
    <definedName name="가공조립" localSheetId="6">#REF!</definedName>
    <definedName name="가공조립">#REF!</definedName>
    <definedName name="가나다람ㅁㅁㅁ" localSheetId="6">#REF!</definedName>
    <definedName name="가나다람ㅁㅁㅁ">#REF!</definedName>
    <definedName name="가덕항P3" localSheetId="6">'[103]Sheet1 (2)'!#REF!</definedName>
    <definedName name="가덕항P3">'[103]Sheet1 (2)'!#REF!</definedName>
    <definedName name="가도" localSheetId="6">[104]터파기및재료!#REF!</definedName>
    <definedName name="가도">[104]터파기및재료!#REF!</definedName>
    <definedName name="가도설치" localSheetId="6">[105]터파기및재료!#REF!</definedName>
    <definedName name="가도설치">[105]터파기및재료!#REF!</definedName>
    <definedName name="가라" localSheetId="6">#REF!</definedName>
    <definedName name="가라">#REF!</definedName>
    <definedName name="가락지">[94]단가표!$E$240</definedName>
    <definedName name="가로" localSheetId="6">#REF!</definedName>
    <definedName name="가로">#REF!</definedName>
    <definedName name="가로등" localSheetId="6">[0]!가로등내역</definedName>
    <definedName name="가로등">[0]!가로등내역</definedName>
    <definedName name="가로등내역">[106]수량산출서!$A$1:$IV$2</definedName>
    <definedName name="가로등부표2" localSheetId="6">#REF!,#REF!</definedName>
    <definedName name="가로등부표2">#REF!,#REF!</definedName>
    <definedName name="가로등입력" localSheetId="6">물량산출근거서!가로등주</definedName>
    <definedName name="가로등입력">[0]!가로등주</definedName>
    <definedName name="가로등주" localSheetId="6">#REF!</definedName>
    <definedName name="가로등주">#REF!</definedName>
    <definedName name="가마니">[94]단가표!$E$232</definedName>
    <definedName name="가명" localSheetId="6">#REF!</definedName>
    <definedName name="가명">#REF!</definedName>
    <definedName name="가명2" localSheetId="6">#REF!</definedName>
    <definedName name="가명2">#REF!</definedName>
    <definedName name="가명3" localSheetId="6">#REF!</definedName>
    <definedName name="가명3">#REF!</definedName>
    <definedName name="가설경비" localSheetId="6">#REF!</definedName>
    <definedName name="가설경비">#REF!</definedName>
    <definedName name="가설공사" localSheetId="6">#REF!</definedName>
    <definedName name="가설공사">#REF!</definedName>
    <definedName name="가설공사비" localSheetId="6">#REF!</definedName>
    <definedName name="가설공사비">#REF!</definedName>
    <definedName name="가설노무비" localSheetId="6">#REF!</definedName>
    <definedName name="가설노무비">#REF!</definedName>
    <definedName name="가설재료비" localSheetId="6">#REF!</definedName>
    <definedName name="가설재료비">#REF!</definedName>
    <definedName name="가시나무R4">[107]데이타!$E$2</definedName>
    <definedName name="가시나무R5">[107]데이타!$E$3</definedName>
    <definedName name="가시나무R6">[107]데이타!$E$4</definedName>
    <definedName name="가시나무R8">[107]데이타!$E$5</definedName>
    <definedName name="가시설" localSheetId="6">물량산출근거서!BLN</definedName>
    <definedName name="가시설">BLN</definedName>
    <definedName name="가요" localSheetId="6">#REF!</definedName>
    <definedName name="가요">#REF!</definedName>
    <definedName name="가이즈까향1204">[107]데이타!$E$6</definedName>
    <definedName name="가이즈까향1505">[107]데이타!$E$7</definedName>
    <definedName name="가이즈까향2006">[107]데이타!$E$8</definedName>
    <definedName name="가이즈까향2008">[107]데이타!$E$9</definedName>
    <definedName name="가이즈까향2510">[107]데이타!$E$10</definedName>
    <definedName name="가제당경비" localSheetId="6">#REF!</definedName>
    <definedName name="가제당경비">#REF!</definedName>
    <definedName name="가제당노무비" localSheetId="6">#REF!</definedName>
    <definedName name="가제당노무비">#REF!</definedName>
    <definedName name="가제당재료비" localSheetId="6">#REF!</definedName>
    <definedName name="가제당재료비">#REF!</definedName>
    <definedName name="가중나무B10">[107]데이타!$E$19</definedName>
    <definedName name="가중나무B4">[107]데이타!$E$15</definedName>
    <definedName name="가중나무B5">[107]데이타!$E$16</definedName>
    <definedName name="가중나무B6">[107]데이타!$E$17</definedName>
    <definedName name="가중나무B8">[107]데이타!$E$18</definedName>
    <definedName name="가합" localSheetId="6">#REF!</definedName>
    <definedName name="가합">#REF!</definedName>
    <definedName name="각도" localSheetId="6">#REF!</definedName>
    <definedName name="각도">#REF!</definedName>
    <definedName name="각재육송">[94]단가표!$E$159</definedName>
    <definedName name="각정">[27]단가표!$E$109</definedName>
    <definedName name="각종함" localSheetId="6">#REF!</definedName>
    <definedName name="각종함">#REF!</definedName>
    <definedName name="간" localSheetId="6">#REF!</definedName>
    <definedName name="간">#REF!</definedName>
    <definedName name="간노" localSheetId="6">#REF!</definedName>
    <definedName name="간노">#REF!</definedName>
    <definedName name="간노비" localSheetId="6">#REF!</definedName>
    <definedName name="간노비">#REF!</definedName>
    <definedName name="간노율">#N/A</definedName>
    <definedName name="간보비" localSheetId="6">#REF!</definedName>
    <definedName name="간보비">#REF!</definedName>
    <definedName name="간접노무" localSheetId="6">#REF!</definedName>
    <definedName name="간접노무">#REF!</definedName>
    <definedName name="간접노무비" localSheetId="6">#REF!</definedName>
    <definedName name="간접노무비">#REF!</definedName>
    <definedName name="간접노무비율" localSheetId="6">#REF!</definedName>
    <definedName name="간접노무비율">#REF!</definedName>
    <definedName name="간접재료비" localSheetId="6">#REF!</definedName>
    <definedName name="간접재료비">#REF!</definedName>
    <definedName name="간지">'[16]#REF'!$A$1:$M$794</definedName>
    <definedName name="간지1" localSheetId="6">[0]!감R10</definedName>
    <definedName name="간지1">[0]!감R10</definedName>
    <definedName name="감R10">[107]데이타!$E$24</definedName>
    <definedName name="감R12">[107]데이타!$E$25</definedName>
    <definedName name="감R15">[107]데이타!$E$26</definedName>
    <definedName name="감R5">[107]데이타!$E$20</definedName>
    <definedName name="감R6">[107]데이타!$E$21</definedName>
    <definedName name="감R7">[107]데이타!$E$22</definedName>
    <definedName name="감R8">[107]데이타!$E$23</definedName>
    <definedName name="감나무" localSheetId="6">#REF!</definedName>
    <definedName name="감나무">#REF!</definedName>
    <definedName name="감독2" localSheetId="6" hidden="1">{#N/A,#N/A,FALSE,"단가표지"}</definedName>
    <definedName name="감독2" hidden="1">{#N/A,#N/A,FALSE,"단가표지"}</definedName>
    <definedName name="감독3" localSheetId="6" hidden="1">{#N/A,#N/A,FALSE,"단가표지"}</definedName>
    <definedName name="감독3" hidden="1">{#N/A,#N/A,FALSE,"단가표지"}</definedName>
    <definedName name="감리조서" localSheetId="6">물량산출근거서!BLN</definedName>
    <definedName name="감리조서">BLN</definedName>
    <definedName name="갑" localSheetId="6">#REF!</definedName>
    <definedName name="갑">#REF!</definedName>
    <definedName name="갑지">[108]소방!$A$2:$G$47</definedName>
    <definedName name="강">[109]수량산출!$R$87</definedName>
    <definedName name="강_동바리">[110]수량산출!#REF!</definedName>
    <definedName name="강_비계">[110]수량산출!#REF!</definedName>
    <definedName name="강가딘" localSheetId="6">#REF!</definedName>
    <definedName name="강가딘">#REF!</definedName>
    <definedName name="강강">[109]수량산출!$R$78</definedName>
    <definedName name="강강남제비비" localSheetId="6">#REF!</definedName>
    <definedName name="강강남제비비">#REF!</definedName>
    <definedName name="강관말뚝공" localSheetId="6">#REF!</definedName>
    <definedName name="강관말뚝공">#REF!</definedName>
    <definedName name="강관철근221" localSheetId="6">#REF!</definedName>
    <definedName name="강관철근221">#REF!</definedName>
    <definedName name="강교스치로폴_채움" localSheetId="6">#REF!</definedName>
    <definedName name="강교스치로폴_채움">#REF!</definedName>
    <definedName name="강병창" localSheetId="6">BlankMacro1</definedName>
    <definedName name="강병창">BlankMacro1</definedName>
    <definedName name="강신성" localSheetId="6">#REF!</definedName>
    <definedName name="강신성">#REF!</definedName>
    <definedName name="강아" localSheetId="6">[109]수량산출!#REF!</definedName>
    <definedName name="강아">[109]수량산출!#REF!</definedName>
    <definedName name="강아지" localSheetId="6">[109]수량산출!#REF!</definedName>
    <definedName name="강아지">[109]수량산출!#REF!</definedName>
    <definedName name="강재거푸집" localSheetId="6">#REF!</definedName>
    <definedName name="강재거푸집">#REF!</definedName>
    <definedName name="강탄성계수" localSheetId="6">#REF!</definedName>
    <definedName name="강탄성계수">#REF!</definedName>
    <definedName name="강해옥" localSheetId="6">물량산출근거서!개</definedName>
    <definedName name="강해옥">[0]!개</definedName>
    <definedName name="개" localSheetId="6">#REF!</definedName>
    <definedName name="개">#REF!</definedName>
    <definedName name="개나리" localSheetId="6">#REF!</definedName>
    <definedName name="개나리">#REF!</definedName>
    <definedName name="개나리12">[107]데이타!$E$31</definedName>
    <definedName name="개나리3">[107]데이타!$E$27</definedName>
    <definedName name="개나리5">[107]데이타!$E$28</definedName>
    <definedName name="개나리7">[107]데이타!$E$29</definedName>
    <definedName name="개나리9">[107]데이타!$E$30</definedName>
    <definedName name="개수" localSheetId="6">#REF!</definedName>
    <definedName name="개수">#REF!</definedName>
    <definedName name="개쉬땅1204">[107]데이타!$E$32</definedName>
    <definedName name="개쉬땅1506">[107]데이타!$E$33</definedName>
    <definedName name="개요" localSheetId="6">#REF!</definedName>
    <definedName name="개요">#REF!</definedName>
    <definedName name="개요부분" localSheetId="6">#REF!</definedName>
    <definedName name="개요부분">#REF!</definedName>
    <definedName name="갱부" localSheetId="6">#REF!</definedName>
    <definedName name="갱부">#REF!</definedName>
    <definedName name="거" localSheetId="6">#REF!</definedName>
    <definedName name="거">#REF!</definedName>
    <definedName name="거_3">[110]수량산출!#REF!</definedName>
    <definedName name="거_4" localSheetId="6">#REF!</definedName>
    <definedName name="거_4">#REF!</definedName>
    <definedName name="거_44">[110]수량산출!$R$20</definedName>
    <definedName name="거_5" localSheetId="6">#REF!</definedName>
    <definedName name="거_5">#REF!</definedName>
    <definedName name="거_6" localSheetId="6">#REF!</definedName>
    <definedName name="거_6">#REF!</definedName>
    <definedName name="거걱" localSheetId="6">물량산출근거서!거걱</definedName>
    <definedName name="거걱">[0]!거걱</definedName>
    <definedName name="거더" localSheetId="6">#REF!</definedName>
    <definedName name="거더">#REF!</definedName>
    <definedName name="거더임" localSheetId="6">#REF!</definedName>
    <definedName name="거더임">#REF!</definedName>
    <definedName name="거더임2" localSheetId="6">#REF!</definedName>
    <definedName name="거더임2">#REF!</definedName>
    <definedName name="거리11" localSheetId="6">#REF!</definedName>
    <definedName name="거리11">#REF!</definedName>
    <definedName name="거친마감" localSheetId="6">#REF!</definedName>
    <definedName name="거친마감">#REF!</definedName>
    <definedName name="거푸집" localSheetId="6">#REF!</definedName>
    <definedName name="거푸집">#REF!</definedName>
    <definedName name="건물부수시설">[111]말뚝지지력산정!$F$116</definedName>
    <definedName name="건설기계운전기사" localSheetId="6">#REF!</definedName>
    <definedName name="건설기계운전기사">#REF!</definedName>
    <definedName name="건설기계운전조수" localSheetId="6">#REF!</definedName>
    <definedName name="건설기계운전조수">#REF!</definedName>
    <definedName name="건설기계조장" localSheetId="6">#REF!</definedName>
    <definedName name="건설기계조장">#REF!</definedName>
    <definedName name="건설운전" localSheetId="6">#REF!</definedName>
    <definedName name="건설운전">#REF!</definedName>
    <definedName name="건축1" localSheetId="6">#REF!</definedName>
    <definedName name="건축1">#REF!</definedName>
    <definedName name="건축10" localSheetId="6">#REF!</definedName>
    <definedName name="건축10">#REF!</definedName>
    <definedName name="건축11" localSheetId="6">#REF!</definedName>
    <definedName name="건축11">#REF!</definedName>
    <definedName name="건축12" localSheetId="6">#REF!</definedName>
    <definedName name="건축12">#REF!</definedName>
    <definedName name="건축13" localSheetId="6">#REF!</definedName>
    <definedName name="건축13">#REF!</definedName>
    <definedName name="건축14" localSheetId="6">#REF!</definedName>
    <definedName name="건축14">#REF!</definedName>
    <definedName name="건축15" localSheetId="6">#REF!</definedName>
    <definedName name="건축15">#REF!</definedName>
    <definedName name="건축16" localSheetId="6">#REF!</definedName>
    <definedName name="건축16">#REF!</definedName>
    <definedName name="건축17" localSheetId="6">#REF!</definedName>
    <definedName name="건축17">#REF!</definedName>
    <definedName name="건축2" localSheetId="6">#REF!</definedName>
    <definedName name="건축2">#REF!</definedName>
    <definedName name="건축3" localSheetId="6">#REF!</definedName>
    <definedName name="건축3">#REF!</definedName>
    <definedName name="건축4" localSheetId="6">#REF!</definedName>
    <definedName name="건축4">#REF!</definedName>
    <definedName name="건축5" localSheetId="6">#REF!</definedName>
    <definedName name="건축5">#REF!</definedName>
    <definedName name="건축6" localSheetId="6">#REF!</definedName>
    <definedName name="건축6">#REF!</definedName>
    <definedName name="건축7" localSheetId="6">#REF!</definedName>
    <definedName name="건축7">#REF!</definedName>
    <definedName name="건축8" localSheetId="6">#REF!</definedName>
    <definedName name="건축8">#REF!</definedName>
    <definedName name="건축9" localSheetId="6">#REF!</definedName>
    <definedName name="건축9">#REF!</definedName>
    <definedName name="건축목공" localSheetId="6">#REF!</definedName>
    <definedName name="건축목공">#REF!</definedName>
    <definedName name="검사내역" localSheetId="6" hidden="1">{"'Sheet1'!$A$1:$H$49"}</definedName>
    <definedName name="검사내역" hidden="1">{"'Sheet1'!$A$1:$H$49"}</definedName>
    <definedName name="게비온수량집계" localSheetId="6">#REF!</definedName>
    <definedName name="게비온수량집계">#REF!</definedName>
    <definedName name="겨울" localSheetId="6">#REF!</definedName>
    <definedName name="겨울">#REF!</definedName>
    <definedName name="견" localSheetId="6">#REF!,#REF!</definedName>
    <definedName name="견">#REF!,#REF!</definedName>
    <definedName name="견적">'[112]수량-가로등'!$A$1:$IV$2</definedName>
    <definedName name="견적금액">#N/A</definedName>
    <definedName name="견적서갑지">[113]DATA!$F$17:$G$26</definedName>
    <definedName name="견출공" localSheetId="6">#REF!</definedName>
    <definedName name="견출공">#REF!</definedName>
    <definedName name="결속선">[94]단가표!$E$218</definedName>
    <definedName name="결정치" localSheetId="6">#REF!</definedName>
    <definedName name="결정치">#REF!</definedName>
    <definedName name="결제">#N/A</definedName>
    <definedName name="결제금액">#N/A</definedName>
    <definedName name="겹동백1002">[107]데이타!$E$145</definedName>
    <definedName name="겹동백1204">[107]데이타!$E$146</definedName>
    <definedName name="겹동백1506">[107]데이타!$E$147</definedName>
    <definedName name="겹벗R6">[107]데이타!$E$34</definedName>
    <definedName name="겹벗R8">[107]데이타!$E$35</definedName>
    <definedName name="겹철쭉0304">[107]데이타!$E$36</definedName>
    <definedName name="겹철쭉0506">[107]데이타!$E$37</definedName>
    <definedName name="겹철쭉0608">[107]데이타!$E$38</definedName>
    <definedName name="겹철쭉0810">[107]데이타!$E$39</definedName>
    <definedName name="겹철쭉0812">[107]데이타!$E$40</definedName>
    <definedName name="경" localSheetId="6">#REF!</definedName>
    <definedName name="경">#REF!</definedName>
    <definedName name="경계">[114]우수받이!$A$63604</definedName>
    <definedName name="경비" localSheetId="6">물량산출근거서!BLN</definedName>
    <definedName name="경비">BLN</definedName>
    <definedName name="經費">'[16]#REF'!$E$20</definedName>
    <definedName name="경비배부율">'[16]#REF'!$AH$8:$AV$42</definedName>
    <definedName name="경비비율" localSheetId="6">#REF!</definedName>
    <definedName name="경비비율">#REF!</definedName>
    <definedName name="경비율" localSheetId="6">물량산출근거서!BLN</definedName>
    <definedName name="경비율">BLN</definedName>
    <definedName name="경비율2" localSheetId="6">#REF!</definedName>
    <definedName name="경비율2">#REF!</definedName>
    <definedName name="경비율산종" localSheetId="6">#REF!</definedName>
    <definedName name="경비율산종">#REF!</definedName>
    <definedName name="경비율산출" localSheetId="6">#REF!</definedName>
    <definedName name="경비율산출">#REF!</definedName>
    <definedName name="경영2000" localSheetId="6">#REF!</definedName>
    <definedName name="경영2000">#REF!</definedName>
    <definedName name="경영99" localSheetId="6">#REF!</definedName>
    <definedName name="경영99">#REF!</definedName>
    <definedName name="경유">[115]기초단가!$I$25</definedName>
    <definedName name="계" localSheetId="6">#REF!</definedName>
    <definedName name="계">#REF!</definedName>
    <definedName name="계_①___⑦" localSheetId="6">#REF!</definedName>
    <definedName name="계_①___⑦">#REF!</definedName>
    <definedName name="계_장_공" localSheetId="6">#REF!</definedName>
    <definedName name="계_장_공">#REF!</definedName>
    <definedName name="계산서2" localSheetId="6">물량산출근거서!계산조건</definedName>
    <definedName name="계산서2">[0]!계산조건</definedName>
    <definedName name="계산조건" localSheetId="6">#REF!,#REF!</definedName>
    <definedName name="계산조건">#REF!,#REF!</definedName>
    <definedName name="계수" localSheetId="6">#REF!</definedName>
    <definedName name="계수">#REF!</definedName>
    <definedName name="계수B5">[107]데이타!$E$41</definedName>
    <definedName name="계수B6">[107]데이타!$E$42</definedName>
    <definedName name="계수B8">[107]데이타!$E$43</definedName>
    <definedName name="계약방법" localSheetId="6">#REF!</definedName>
    <definedName name="계약방법">#REF!</definedName>
    <definedName name="계장공" localSheetId="6">#REF!</definedName>
    <definedName name="계장공">#REF!</definedName>
    <definedName name="계전">[116]토목검측서!$FR$7</definedName>
    <definedName name="계정분류" localSheetId="6">OFFSET(#REF!,0,0,COUNTA(#REF!),1)</definedName>
    <definedName name="계정분류">OFFSET(#REF!,0,0,COUNTA(#REF!),1)</definedName>
    <definedName name="계획고" localSheetId="6">#REF!</definedName>
    <definedName name="계획고">#REF!</definedName>
    <definedName name="계획고1" localSheetId="6">#REF!</definedName>
    <definedName name="계획고1">#REF!</definedName>
    <definedName name="계획고2" localSheetId="6">#REF!</definedName>
    <definedName name="계획고2">#REF!</definedName>
    <definedName name="계획표">[117]!일위코드입력매크로</definedName>
    <definedName name="계획표1">[118]!일위코드입력매크로</definedName>
    <definedName name="고_압_호_스">[75]장비집계!#REF!</definedName>
    <definedName name="고강직경D13" localSheetId="6">#REF!</definedName>
    <definedName name="고강직경D13">#REF!</definedName>
    <definedName name="고강직경D16_25" localSheetId="6">#REF!</definedName>
    <definedName name="고강직경D16_25">#REF!</definedName>
    <definedName name="고강직경D29_35" localSheetId="6">#REF!</definedName>
    <definedName name="고강직경D29_35">#REF!</definedName>
    <definedName name="고광3">[107]데이타!$E$44</definedName>
    <definedName name="고광5">[107]데이타!$E$45</definedName>
    <definedName name="고급선원" localSheetId="6">#REF!</definedName>
    <definedName name="고급선원">#REF!</definedName>
    <definedName name="고보" localSheetId="6">#REF!</definedName>
    <definedName name="고보">#REF!</definedName>
    <definedName name="고압" localSheetId="6">#REF!</definedName>
    <definedName name="고압">#REF!</definedName>
    <definedName name="고압1" localSheetId="6">#REF!</definedName>
    <definedName name="고압1">#REF!</definedName>
    <definedName name="고압2" localSheetId="6">#REF!</definedName>
    <definedName name="고압2">#REF!</definedName>
    <definedName name="고압케이블전공" localSheetId="6">#REF!</definedName>
    <definedName name="고압케이블전공">#REF!</definedName>
    <definedName name="고온에폭" localSheetId="6">#REF!</definedName>
    <definedName name="고온에폭">#REF!</definedName>
    <definedName name="고재" localSheetId="6">#REF!</definedName>
    <definedName name="고재">#REF!</definedName>
    <definedName name="고케" localSheetId="6">#REF!</definedName>
    <definedName name="고케">#REF!</definedName>
    <definedName name="곰솔2508">[119]데이타!$E$46</definedName>
    <definedName name="곰솔3010">[107]데이타!$E$47</definedName>
    <definedName name="곰솔R10">[107]데이타!$E$48</definedName>
    <definedName name="곰솔R12">[107]데이타!$E$49</definedName>
    <definedName name="곰솔R15">[107]데이타!$E$50</definedName>
    <definedName name="곱">[87]DATE!$I$24:$I$85</definedName>
    <definedName name="공" localSheetId="6">#REF!</definedName>
    <definedName name="공">#REF!</definedName>
    <definedName name="공_기_압_축_기" localSheetId="6">[75]장비집계!#REF!</definedName>
    <definedName name="공_기_압_축_기">[75]장비집계!#REF!</definedName>
    <definedName name="공간노">#N/A</definedName>
    <definedName name="공구" localSheetId="6">물량산출근거서!공구손료</definedName>
    <definedName name="공구">[0]!공구손료</definedName>
    <definedName name="공구손료" localSheetId="6">#REF!</definedName>
    <definedName name="공구손료">#REF!</definedName>
    <definedName name="공기" localSheetId="6">#REF!</definedName>
    <definedName name="공기">#REF!</definedName>
    <definedName name="공기_압축기" localSheetId="6">[75]장비집계!#REF!</definedName>
    <definedName name="공기_압축기">[75]장비집계!#REF!</definedName>
    <definedName name="공기_압축기__주간" localSheetId="6">[75]장비집계!#REF!</definedName>
    <definedName name="공기_압축기__주간">[75]장비집계!#REF!</definedName>
    <definedName name="공문" localSheetId="6">#REF!</definedName>
    <definedName name="공문">#REF!</definedName>
    <definedName name="공비" localSheetId="6">#REF!</definedName>
    <definedName name="공비">#REF!</definedName>
    <definedName name="공사감독자" localSheetId="6">#REF!</definedName>
    <definedName name="공사감독자">#REF!</definedName>
    <definedName name="공사개요">#N/A</definedName>
    <definedName name="공사구분">#N/A</definedName>
    <definedName name="공사금액">#N/A</definedName>
    <definedName name="공사기간">#N/A</definedName>
    <definedName name="공사명" localSheetId="6">OFFSET(#REF!,0,0,COUNTA(#REF!),1)</definedName>
    <definedName name="공사명">OFFSET(#REF!,0,0,COUNTA(#REF!),1)</definedName>
    <definedName name="공사비내애역" localSheetId="6">#REF!</definedName>
    <definedName name="공사비내애역">#REF!</definedName>
    <definedName name="공사비내에역" localSheetId="6">#REF!</definedName>
    <definedName name="공사비내에역">#REF!</definedName>
    <definedName name="공사비산출근거" localSheetId="6">물량산출근거서!공사설며엉서</definedName>
    <definedName name="공사비산출근거">[0]!공사설며엉서</definedName>
    <definedName name="공사설며엉서" localSheetId="6">#REF!</definedName>
    <definedName name="공사설며엉서">#REF!</definedName>
    <definedName name="공사자료" localSheetId="6">물량산출근거서!공사책임자</definedName>
    <definedName name="공사자료">[0]!공사책임자</definedName>
    <definedName name="공사잔금">#N/A</definedName>
    <definedName name="공사책임자" localSheetId="6">#REF!</definedName>
    <definedName name="공사책임자">#REF!</definedName>
    <definedName name="공수1" localSheetId="6">BLCH</definedName>
    <definedName name="공수1">BLCH</definedName>
    <definedName name="공수5" localSheetId="6">#REF!</definedName>
    <definedName name="공수5">#REF!</definedName>
    <definedName name="공정" localSheetId="6">#REF!</definedName>
    <definedName name="공정">#REF!</definedName>
    <definedName name="공정1" localSheetId="6">#REF!</definedName>
    <definedName name="공정1">#REF!</definedName>
    <definedName name="공정2" localSheetId="6">#REF!</definedName>
    <definedName name="공정2">#REF!</definedName>
    <definedName name="공정3" localSheetId="6">#REF!</definedName>
    <definedName name="공정3">#REF!</definedName>
    <definedName name="공정4" localSheetId="6">#REF!</definedName>
    <definedName name="공정4">#REF!</definedName>
    <definedName name="공정5" localSheetId="6">#REF!</definedName>
    <definedName name="공정5">#REF!</definedName>
    <definedName name="공정6" localSheetId="6">#REF!</definedName>
    <definedName name="공정6">#REF!</definedName>
    <definedName name="공정증감">[120]현장소운반!#REF!</definedName>
    <definedName name="공정증감대">[120]현장소운반!#REF!</definedName>
    <definedName name="공정증감대조">[120]현장소운반!#REF!</definedName>
    <definedName name="공정증감대조표">[120]현장소운반!#REF!</definedName>
    <definedName name="공정표" localSheetId="6" hidden="1">{#N/A,#N/A,FALSE,"현장 NCR 분석";#N/A,#N/A,FALSE,"현장품질감사";#N/A,#N/A,FALSE,"현장품질감사"}</definedName>
    <definedName name="공정표" hidden="1">{#N/A,#N/A,FALSE,"현장 NCR 분석";#N/A,#N/A,FALSE,"현장품질감사";#N/A,#N/A,FALSE,"현장품질감사"}</definedName>
    <definedName name="공제" localSheetId="6">#REF!</definedName>
    <definedName name="공제">#REF!</definedName>
    <definedName name="공종">#N/A</definedName>
    <definedName name="공종분류">OFFSET([121]파일의이용!$P$2,0,0,COUNTA([121]파일의이용!$P$2:$P$34),1)</definedName>
    <definedName name="공토공단위당">[122]공토공단위당!$A$4:$M$54</definedName>
    <definedName name="공통일위" localSheetId="6">#REF!</definedName>
    <definedName name="공통일위">#REF!</definedName>
    <definedName name="관_상접" localSheetId="6">#REF!</definedName>
    <definedName name="관_상접">#REF!</definedName>
    <definedName name="관_상직" localSheetId="6">#REF!</definedName>
    <definedName name="관_상직">#REF!</definedName>
    <definedName name="관_주접" localSheetId="6">#REF!</definedName>
    <definedName name="관_주접">#REF!</definedName>
    <definedName name="관_지" localSheetId="6">#REF!</definedName>
    <definedName name="관_지">#REF!</definedName>
    <definedName name="관_직주" localSheetId="6">#REF!</definedName>
    <definedName name="관_직주">#REF!</definedName>
    <definedName name="관100" localSheetId="6">#REF!</definedName>
    <definedName name="관100">#REF!</definedName>
    <definedName name="관50" localSheetId="6">#REF!</definedName>
    <definedName name="관50">#REF!</definedName>
    <definedName name="관T" localSheetId="6">#REF!</definedName>
    <definedName name="관T">#REF!</definedName>
    <definedName name="관갉" localSheetId="6">#REF!,#REF!,#REF!</definedName>
    <definedName name="관갉">#REF!,#REF!,#REF!</definedName>
    <definedName name="관경" localSheetId="6">#REF!</definedName>
    <definedName name="관경">#REF!</definedName>
    <definedName name="관경1" localSheetId="6">#REF!</definedName>
    <definedName name="관경1">#REF!</definedName>
    <definedName name="관급" localSheetId="6">#REF!,#REF!,#REF!</definedName>
    <definedName name="관급">#REF!,#REF!,#REF!</definedName>
    <definedName name="관급1" localSheetId="6">#REF!,#REF!,#REF!</definedName>
    <definedName name="관급1">#REF!,#REF!,#REF!</definedName>
    <definedName name="관급자재" localSheetId="6">#REF!,#REF!,#REF!</definedName>
    <definedName name="관급자재">#REF!,#REF!,#REF!</definedName>
    <definedName name="관급자재비" localSheetId="6">#REF!</definedName>
    <definedName name="관급자재비">#REF!</definedName>
    <definedName name="관로조서" localSheetId="6">#REF!</definedName>
    <definedName name="관로조서">#REF!</definedName>
    <definedName name="관리" localSheetId="6">#REF!</definedName>
    <definedName name="관리">#REF!</definedName>
    <definedName name="관목계" localSheetId="6">#REF!</definedName>
    <definedName name="관목계">#REF!</definedName>
    <definedName name="관악IC교">[123]Sheet1!#REF!</definedName>
    <definedName name="관지수판" localSheetId="6">#REF!</definedName>
    <definedName name="관지수판">#REF!</definedName>
    <definedName name="괄" localSheetId="6">#REF!</definedName>
    <definedName name="괄">#REF!</definedName>
    <definedName name="광나무1003">[107]데이타!$E$51</definedName>
    <definedName name="광나무1203">[107]데이타!$E$52</definedName>
    <definedName name="광나무1506">[107]데이타!$E$53</definedName>
    <definedName name="광케이블기사" localSheetId="6">#REF!</definedName>
    <definedName name="광케이블기사">#REF!</definedName>
    <definedName name="광케입블" localSheetId="6">#REF!</definedName>
    <definedName name="광케입블">#REF!</definedName>
    <definedName name="광통신기사" localSheetId="6">#REF!</definedName>
    <definedName name="광통신기사">#REF!</definedName>
    <definedName name="광편백0405">[107]데이타!$E$153</definedName>
    <definedName name="광편백0507">[107]데이타!$E$154</definedName>
    <definedName name="광편백0509">[107]데이타!$E$155</definedName>
    <definedName name="교1" localSheetId="6">#REF!</definedName>
    <definedName name="교1">#REF!</definedName>
    <definedName name="교각" localSheetId="6">#REF!</definedName>
    <definedName name="교각">#REF!</definedName>
    <definedName name="교각1">[124]석축설면!$V$2:$AG$22</definedName>
    <definedName name="교각2">[124]석축설면!$V$22:$AG$47</definedName>
    <definedName name="교각토공" localSheetId="6">#REF!</definedName>
    <definedName name="교각토공">#REF!</definedName>
    <definedName name="교각토공1" localSheetId="6">#REF!</definedName>
    <definedName name="교각토공1">#REF!</definedName>
    <definedName name="교대">[124]석축설면!$A$52:$K$66</definedName>
    <definedName name="교대2">[124]석축설면!$V$52:$AG$67</definedName>
    <definedName name="교대21">'[5]Sheet1 (2)'!#REF!</definedName>
    <definedName name="교대22" localSheetId="6">#REF!</definedName>
    <definedName name="교대22">#REF!</definedName>
    <definedName name="교대구조계산" localSheetId="6" hidden="1">{#N/A,#N/A,FALSE,"하중 계산 (1)";#N/A,#N/A,TRUE,"토압계수계산";#N/A,#N/A,TRUE,"횡토압계산";#N/A,#N/A,TRUE,"전도에 대한 안정";#N/A,#N/A,FALSE,"활동에 대한 안정";#N/A,#N/A,FALSE,"지지력 검토";#N/A,#N/A,FALSE,"PILE 계산";#N/A,#N/A,TRUE,"PILE계산결과";#N/A,#N/A,FALSE,"PILE검토";#N/A,#N/A,FALSE,"벽체의 설계"}</definedName>
    <definedName name="교대구조계산" hidden="1">{#N/A,#N/A,FALSE,"하중 계산 (1)";#N/A,#N/A,TRUE,"토압계수계산";#N/A,#N/A,TRUE,"횡토압계산";#N/A,#N/A,TRUE,"전도에 대한 안정";#N/A,#N/A,FALSE,"활동에 대한 안정";#N/A,#N/A,FALSE,"지지력 검토";#N/A,#N/A,FALSE,"PILE 계산";#N/A,#N/A,TRUE,"PILE계산결과";#N/A,#N/A,FALSE,"PILE검토";#N/A,#N/A,FALSE,"벽체의 설계"}</definedName>
    <definedName name="교대보호블럭_설치" localSheetId="6">#REF!</definedName>
    <definedName name="교대보호블럭_설치">#REF!</definedName>
    <definedName name="교대펄근집계" localSheetId="6" hidden="1">{#N/A,#N/A,FALSE,"배수1"}</definedName>
    <definedName name="교대펄근집계" hidden="1">{#N/A,#N/A,FALSE,"배수1"}</definedName>
    <definedName name="교량배수시설공" localSheetId="6">#REF!</definedName>
    <definedName name="교량배수시설공">#REF!</definedName>
    <definedName name="교량보강거푸집">[125]관구보호몰탈!#REF!</definedName>
    <definedName name="교량보강콘크리트">[125]관구보호몰탈!#REF!</definedName>
    <definedName name="교목계" localSheetId="6">#REF!</definedName>
    <definedName name="교목계">#REF!</definedName>
    <definedName name="교폭" localSheetId="6">#REF!</definedName>
    <definedName name="교폭">#REF!</definedName>
    <definedName name="구" localSheetId="6">#REF!</definedName>
    <definedName name="구">#REF!</definedName>
    <definedName name="구룡" localSheetId="6">[0]!구배</definedName>
    <definedName name="구룡">[0]!구배</definedName>
    <definedName name="구배">'[126]3연box'!$E$67</definedName>
    <definedName name="구배1" localSheetId="6">#REF!</definedName>
    <definedName name="구배1">#REF!</definedName>
    <definedName name="구배2" localSheetId="6">#REF!</definedName>
    <definedName name="구배2">#REF!</definedName>
    <definedName name="구분" localSheetId="6">BLCH</definedName>
    <definedName name="구분">BLCH</definedName>
    <definedName name="구분1" localSheetId="6">BLCH</definedName>
    <definedName name="구분1">BLCH</definedName>
    <definedName name="구분12" localSheetId="6">BLCH</definedName>
    <definedName name="구분12">BLCH</definedName>
    <definedName name="구분2" localSheetId="6">BLCH</definedName>
    <definedName name="구분2">BLCH</definedName>
    <definedName name="구산갑지" localSheetId="6" hidden="1">#REF!</definedName>
    <definedName name="구산갑지" hidden="1">#REF!</definedName>
    <definedName name="구상나무1505">[107]데이타!$E$69</definedName>
    <definedName name="구상나무2008">[107]데이타!$E$70</definedName>
    <definedName name="구상나무2510">[107]데이타!$E$71</definedName>
    <definedName name="구상나무3012">[107]데이타!$E$72</definedName>
    <definedName name="구역화물">OFFSET([127]구역화물!$B$3,0,0,COUNTA([127]구역화물!$B$3:$B$35),1)</definedName>
    <definedName name="구조">#N/A</definedName>
    <definedName name="구조1" localSheetId="6" hidden="1">{#N/A,#N/A,FALSE,"부대1"}</definedName>
    <definedName name="구조1" hidden="1">{#N/A,#N/A,FALSE,"부대1"}</definedName>
    <definedName name="구조11" localSheetId="6" hidden="1">{#N/A,#N/A,FALSE,"부대1"}</definedName>
    <definedName name="구조11" hidden="1">{#N/A,#N/A,FALSE,"부대1"}</definedName>
    <definedName name="구조견적" localSheetId="6" hidden="1">{#N/A,#N/A,FALSE,"단가표지"}</definedName>
    <definedName name="구조견적" hidden="1">{#N/A,#N/A,FALSE,"단가표지"}</definedName>
    <definedName name="구조물">'[128]내역서(교량)전체'!$A$3:$G$192</definedName>
    <definedName name="구조물공" localSheetId="6">물량산출근거서!구조물공집계표</definedName>
    <definedName name="구조물공">[0]!구조물공집계표</definedName>
    <definedName name="구조물공집계표" localSheetId="6">#REF!</definedName>
    <definedName name="구조물공집계표">#REF!</definedName>
    <definedName name="구조물저면" localSheetId="6">#REF!</definedName>
    <definedName name="구조물저면">#REF!</definedName>
    <definedName name="구조물집계" localSheetId="6">[129]터파기및재료!#REF!</definedName>
    <definedName name="구조물집계">[129]터파기및재료!#REF!</definedName>
    <definedName name="구조물집계2" localSheetId="6">[130]터파기및재료!#REF!</definedName>
    <definedName name="구조물집계2">[130]터파기및재료!#REF!</definedName>
    <definedName name="구조용강">[94]단가표!$E$572</definedName>
    <definedName name="구조토적1">[16]기본일위!$A:$IV</definedName>
    <definedName name="굴림" localSheetId="6">#REF!</definedName>
    <definedName name="굴림">#REF!</definedName>
    <definedName name="권현우" localSheetId="6">#REF!</definedName>
    <definedName name="권현우">#REF!</definedName>
    <definedName name="궤도공" localSheetId="6">#REF!</definedName>
    <definedName name="궤도공">#REF!</definedName>
    <definedName name="규격">#N/A</definedName>
    <definedName name="그라우팅_펌프" localSheetId="6">[75]장비집계!#REF!</definedName>
    <definedName name="그라우팅_펌프">[75]장비집계!#REF!</definedName>
    <definedName name="그라우팅수량" localSheetId="6">#REF!</definedName>
    <definedName name="그라우팅수량">#REF!</definedName>
    <definedName name="그만해" localSheetId="6">[120]현장소운반!#REF!</definedName>
    <definedName name="그만해">[120]현장소운반!#REF!</definedName>
    <definedName name="글" localSheetId="6">#REF!</definedName>
    <definedName name="글">#REF!</definedName>
    <definedName name="금년계" localSheetId="6">#REF!</definedName>
    <definedName name="금년계">#REF!</definedName>
    <definedName name="금마타리" localSheetId="6">#REF!</definedName>
    <definedName name="금마타리">#REF!</definedName>
    <definedName name="금송1006">[107]데이타!$E$73</definedName>
    <definedName name="금송1208">[107]데이타!$E$74</definedName>
    <definedName name="금송1510">[107]데이타!$E$75</definedName>
    <definedName name="금액합계" localSheetId="6">#REF!</definedName>
    <definedName name="금액합계">#REF!</definedName>
    <definedName name="급탕매수">#N/A</definedName>
    <definedName name="급탕용량">#N/A</definedName>
    <definedName name="기" localSheetId="6">[16]집계!#REF!</definedName>
    <definedName name="기">[16]집계!#REF!</definedName>
    <definedName name="기Q">"기성세부내역서!$B$89"</definedName>
    <definedName name="기계3" localSheetId="6">BLCH</definedName>
    <definedName name="기계3">BLCH</definedName>
    <definedName name="기계4" localSheetId="6">BLCH</definedName>
    <definedName name="기계4">BLCH</definedName>
    <definedName name="기계경비1">[16]기본일위!$A:$IV</definedName>
    <definedName name="기계공" localSheetId="6">#REF!</definedName>
    <definedName name="기계공">#REF!</definedName>
    <definedName name="기계설치" localSheetId="6">#REF!</definedName>
    <definedName name="기계설치">#REF!</definedName>
    <definedName name="기계설치공" localSheetId="6">#REF!</definedName>
    <definedName name="기계설치공">#REF!</definedName>
    <definedName name="기계실번호">#N/A</definedName>
    <definedName name="기계운전" localSheetId="6">#REF!</definedName>
    <definedName name="기계운전">#REF!</definedName>
    <definedName name="기계운전사" localSheetId="6">#REF!</definedName>
    <definedName name="기계운전사">#REF!</definedName>
    <definedName name="기기" localSheetId="6">#REF!</definedName>
    <definedName name="기기">#REF!</definedName>
    <definedName name="기기신설" localSheetId="6">#REF!</definedName>
    <definedName name="기기신설">#REF!</definedName>
    <definedName name="기기철거" localSheetId="6">#REF!</definedName>
    <definedName name="기기철거">#REF!</definedName>
    <definedName name="기본" localSheetId="6">#REF!</definedName>
    <definedName name="기본">#REF!</definedName>
    <definedName name="기성집계">[131]집계표!#REF!</definedName>
    <definedName name="기성차수" localSheetId="6">#REF!</definedName>
    <definedName name="기성차수">#REF!</definedName>
    <definedName name="기자재수량" localSheetId="6">#REF!</definedName>
    <definedName name="기자재수량">#REF!</definedName>
    <definedName name="기종" localSheetId="6">#REF!</definedName>
    <definedName name="기종">#REF!</definedName>
    <definedName name="기초높이" localSheetId="6">#REF!</definedName>
    <definedName name="기초높이">#REF!</definedName>
    <definedName name="기초처리경비" localSheetId="6">#REF!</definedName>
    <definedName name="기초처리경비">#REF!</definedName>
    <definedName name="기초처리노무비" localSheetId="6">#REF!</definedName>
    <definedName name="기초처리노무비">#REF!</definedName>
    <definedName name="기초처리재료비" localSheetId="6">#REF!</definedName>
    <definedName name="기초처리재료비">#REF!</definedName>
    <definedName name="기초폭300">[17]대로근거!#REF!</definedName>
    <definedName name="기초폭350">[17]대로근거!#REF!</definedName>
    <definedName name="기타" localSheetId="6">#REF!</definedName>
    <definedName name="기타">#REF!</definedName>
    <definedName name="기타경비" localSheetId="6">#REF!</definedName>
    <definedName name="기타경비">#REF!</definedName>
    <definedName name="기타자재" localSheetId="6">[0]!기타자재집계</definedName>
    <definedName name="기타자재">[0]!기타자재집계</definedName>
    <definedName name="기타자재집계">[132]날개벽!$AB$25</definedName>
    <definedName name="김" localSheetId="6">#REF!</definedName>
    <definedName name="김">#REF!</definedName>
    <definedName name="김범수" localSheetId="6">#REF!</definedName>
    <definedName name="김범수">#REF!</definedName>
    <definedName name="김용화" localSheetId="6">#REF!</definedName>
    <definedName name="김용화">#REF!</definedName>
    <definedName name="김재유" localSheetId="6">물량산출근거서!BLN</definedName>
    <definedName name="김재유">BLN</definedName>
    <definedName name="김재유이사님" localSheetId="6">물량산출근거서!BLN</definedName>
    <definedName name="김재유이사님">BLN</definedName>
    <definedName name="김종두" localSheetId="6">#REF!</definedName>
    <definedName name="김종두">#REF!</definedName>
    <definedName name="김종주" localSheetId="6">#REF!</definedName>
    <definedName name="김종주">#REF!</definedName>
    <definedName name="김종현">[14]Sheet1!$G$48</definedName>
    <definedName name="깊이">'[133]우,오수'!#REF!</definedName>
    <definedName name="깡통로보트" localSheetId="6">#REF!</definedName>
    <definedName name="깡통로보트">#REF!</definedName>
    <definedName name="깨기" localSheetId="6">#REF!</definedName>
    <definedName name="깨기">#REF!</definedName>
    <definedName name="깨기총괄." localSheetId="6">#REF!</definedName>
    <definedName name="깨기총괄.">#REF!</definedName>
    <definedName name="꺼벙이" localSheetId="6">#REF!</definedName>
    <definedName name="꺼벙이">#REF!</definedName>
    <definedName name="꽃복숭아R3">[107]데이타!$E$58</definedName>
    <definedName name="꽃복숭아R4">[107]데이타!$E$59</definedName>
    <definedName name="꽃복숭아R5">[107]데이타!$E$60</definedName>
    <definedName name="꽃사과R10">[107]데이타!$E$64</definedName>
    <definedName name="꽃사과R4">[107]데이타!$E$61</definedName>
    <definedName name="꽃사과R6">[107]데이타!$E$62</definedName>
    <definedName name="꽃사과R8">[107]데이타!$E$63</definedName>
    <definedName name="꽃아그배R10">[107]데이타!$E$68</definedName>
    <definedName name="꽃아그배R4">[107]데이타!$E$65</definedName>
    <definedName name="꽃아그배R6">[107]데이타!$E$66</definedName>
    <definedName name="꽃아그배R8">[107]데이타!$E$67</definedName>
    <definedName name="꽃창포" localSheetId="6">#REF!</definedName>
    <definedName name="꽃창포">#REF!</definedName>
    <definedName name="꽃향유" localSheetId="6">#REF!</definedName>
    <definedName name="꽃향유">#REF!</definedName>
    <definedName name="꽝꽝0304">[107]데이타!$E$54</definedName>
    <definedName name="꽝꽝0406">[107]데이타!$E$55</definedName>
    <definedName name="꽝꽝0508">[107]데이타!$E$56</definedName>
    <definedName name="꽝꽝0610">[107]데이타!$E$57</definedName>
    <definedName name="끌기철물">[94]단가표!$E$241</definedName>
    <definedName name="끝" localSheetId="6">#REF!</definedName>
    <definedName name="끝">#REF!</definedName>
    <definedName name="끝머리" localSheetId="6">#REF!</definedName>
    <definedName name="끝머리">#REF!</definedName>
    <definedName name="ㄴ" localSheetId="6">#REF!</definedName>
    <definedName name="ㄴ">#REF!</definedName>
    <definedName name="ㄴ1" localSheetId="6">#REF!</definedName>
    <definedName name="ㄴ1">#REF!</definedName>
    <definedName name="ㄴ2" localSheetId="6">#REF!</definedName>
    <definedName name="ㄴ2">#REF!</definedName>
    <definedName name="ㄴㄱㄹ" localSheetId="6" hidden="1">#REF!</definedName>
    <definedName name="ㄴㄱㄹ" hidden="1">#REF!</definedName>
    <definedName name="ㄴㄴ" localSheetId="6">#REF!</definedName>
    <definedName name="ㄴㄴ">#REF!</definedName>
    <definedName name="ㄴㄴㄴ" localSheetId="6" hidden="1">{#N/A,#N/A,FALSE,"배수1"}</definedName>
    <definedName name="ㄴㄴㄴ" hidden="1">{#N/A,#N/A,FALSE,"배수1"}</definedName>
    <definedName name="ㄴㄴㄴㄴㄴ" localSheetId="6" hidden="1">#REF!</definedName>
    <definedName name="ㄴㄴㄴㄴㄴ" hidden="1">#REF!</definedName>
    <definedName name="ㄴㄴㄴㄴㄴㄴ" localSheetId="6">BLCH</definedName>
    <definedName name="ㄴㄴㄴㄴㄴㄴ">BLCH</definedName>
    <definedName name="ㄴㄴㄴㄴㄴㄴㄴㄴ" localSheetId="6">{"'Sheet1'!$A$4","'Sheet1'!$A$9:$G$28"}</definedName>
    <definedName name="ㄴㄴㄴㄴㄴㄴㄴㄴ">{"'Sheet1'!$A$4","'Sheet1'!$A$9:$G$28"}</definedName>
    <definedName name="ㄴㄴㄴㄴㄴㄴㄴㄴㄴㄴ" localSheetId="6">{"'Sheet1'!$A$4","'Sheet1'!$A$9:$G$28"}</definedName>
    <definedName name="ㄴㄴㄴㄴㄴㄴㄴㄴㄴㄴ">{"'Sheet1'!$A$4","'Sheet1'!$A$9:$G$28"}</definedName>
    <definedName name="ㄴㄴㅀㅇㅇㅀ" localSheetId="6" hidden="1">{#N/A,#N/A,FALSE,"부대1"}</definedName>
    <definedName name="ㄴㄴㅀㅇㅇㅀ" hidden="1">{#N/A,#N/A,FALSE,"부대1"}</definedName>
    <definedName name="ㄴㄷㅇ" localSheetId="6">물량산출근거서!BLN</definedName>
    <definedName name="ㄴㄷㅇ">BLN</definedName>
    <definedName name="ㄴㄹㄴ" localSheetId="6" hidden="1">{#N/A,#N/A,FALSE,"단가표지"}</definedName>
    <definedName name="ㄴㄹㄴ" hidden="1">{#N/A,#N/A,FALSE,"단가표지"}</definedName>
    <definedName name="ㄴㄹㅇ" localSheetId="6" hidden="1">{#N/A,#N/A,FALSE,"포장2"}</definedName>
    <definedName name="ㄴㄹㅇ" hidden="1">{#N/A,#N/A,FALSE,"포장2"}</definedName>
    <definedName name="ㄴㅁ" localSheetId="6" hidden="1">#REF!</definedName>
    <definedName name="ㄴㅁ" hidden="1">#REF!</definedName>
    <definedName name="ㄴㅁㅇㄴㅁㅇ" localSheetId="6" hidden="1">{#N/A,#N/A,FALSE,"배수1"}</definedName>
    <definedName name="ㄴㅁㅇㄴㅁㅇ" hidden="1">{#N/A,#N/A,FALSE,"배수1"}</definedName>
    <definedName name="ㄴㅅㅎㅇㅎㄹㅇ" localSheetId="6" hidden="1">{#N/A,#N/A,FALSE,"배수2"}</definedName>
    <definedName name="ㄴㅅㅎㅇㅎㄹㅇ" hidden="1">{#N/A,#N/A,FALSE,"배수2"}</definedName>
    <definedName name="ㄴㅇㄴㅇ" localSheetId="6">물량산출근거서!BLN</definedName>
    <definedName name="ㄴㅇㄴㅇ">BLN</definedName>
    <definedName name="ㄴㅇㄹㅇㄴ" localSheetId="6">물량산출근거서!BLN</definedName>
    <definedName name="ㄴㅇㄹㅇㄴ">BLN</definedName>
    <definedName name="ㄴㅇㅍ">#N/A</definedName>
    <definedName name="나" localSheetId="6">BlankMacro1</definedName>
    <definedName name="나">BlankMacro1</definedName>
    <definedName name="나나나" localSheetId="6">물량산출근거서!나나나나나</definedName>
    <definedName name="나나나">[0]!나나나나나</definedName>
    <definedName name="나나나나나" localSheetId="6">물량산출근거서!나라</definedName>
    <definedName name="나나나나나">[0]!나라</definedName>
    <definedName name="나라" localSheetId="6">#REF!</definedName>
    <definedName name="나라">#REF!</definedName>
    <definedName name="나라문비">[134]!일위코드입력매크로</definedName>
    <definedName name="나사못">[94]단가표!$E$249</definedName>
    <definedName name="나사식_이음" localSheetId="6">#REF!</definedName>
    <definedName name="나사식_이음">#REF!</definedName>
    <definedName name="나우누리" localSheetId="6">{"'Sheet1'!$A$4","'Sheet1'!$A$9:$G$28"}</definedName>
    <definedName name="나우누리">{"'Sheet1'!$A$4","'Sheet1'!$A$9:$G$28"}</definedName>
    <definedName name="낙상홍1004">[107]데이타!$E$76</definedName>
    <definedName name="낙상홍1506">[107]데이타!$E$77</definedName>
    <definedName name="낙상홍1808">[107]데이타!$E$78</definedName>
    <definedName name="낙상홍2010">[107]데이타!$E$79</definedName>
    <definedName name="낙상홍2515">[107]데이타!$E$80</definedName>
    <definedName name="낙우송R10">[107]데이타!$E$84</definedName>
    <definedName name="낙우송R12">[107]데이타!$E$85</definedName>
    <definedName name="낙우송R5">[107]데이타!$E$81</definedName>
    <definedName name="낙우송R6">[107]데이타!$E$82</definedName>
    <definedName name="낙우송R8">[107]데이타!$E$83</definedName>
    <definedName name="낙찰가">#N/A</definedName>
    <definedName name="낙책" localSheetId="6">{"Book1","부대-(표지판,데리,가드).xls","부대-(낙,차,중분대).xls"}</definedName>
    <definedName name="낙책">{"Book1","부대-(표지판,데리,가드).xls","부대-(낙,차,중분대).xls"}</definedName>
    <definedName name="난_경">[110]수량산출!#REF!</definedName>
    <definedName name="난_수">[110]수량산출!$R$39</definedName>
    <definedName name="난나나" localSheetId="6">{"'Sheet1'!$A$4","'Sheet1'!$A$9:$G$28"}</definedName>
    <definedName name="난나나">{"'Sheet1'!$A$4","'Sheet1'!$A$9:$G$28"}</definedName>
    <definedName name="난방매수">#N/A</definedName>
    <definedName name="난방용량">#N/A</definedName>
    <definedName name="날개벽두께">'[135]DATA 입력부'!$C$20</definedName>
    <definedName name="날개벽전단철근간격">'[135]DATA 입력부'!$E$29</definedName>
    <definedName name="날개벽피복">'[135]DATA 입력부'!$C$29</definedName>
    <definedName name="날짜">[136]자료!$G$3</definedName>
    <definedName name="남" localSheetId="6">#REF!</definedName>
    <definedName name="남">#REF!</definedName>
    <definedName name="남남" localSheetId="6" hidden="1">#REF!</definedName>
    <definedName name="남남" hidden="1">#REF!</definedName>
    <definedName name="남덕" localSheetId="6">BlankMacro1</definedName>
    <definedName name="남덕">BlankMacro1</definedName>
    <definedName name="남산" localSheetId="6">[0]!내</definedName>
    <definedName name="남산">[0]!내</definedName>
    <definedName name="남원연화총괄표" localSheetId="6" hidden="1">{"'건축내역'!$A$1:$L$413"}</definedName>
    <definedName name="남원연화총괄표" hidden="1">{"'건축내역'!$A$1:$L$413"}</definedName>
    <definedName name="내">#N/A</definedName>
    <definedName name="내공H" localSheetId="6">#REF!</definedName>
    <definedName name="내공H">#REF!</definedName>
    <definedName name="내공V" localSheetId="6">#REF!</definedName>
    <definedName name="내공V">#REF!</definedName>
    <definedName name="내공넓이" localSheetId="6">#REF!</definedName>
    <definedName name="내공넓이">#REF!</definedName>
    <definedName name="내공높이" localSheetId="6">#REF!</definedName>
    <definedName name="내공높이">#REF!</definedName>
    <definedName name="내벽" localSheetId="6">#REF!</definedName>
    <definedName name="내벽">#REF!</definedName>
    <definedName name="내벽2">'[137]ⴭⴭⴭⴭⴭ'!#REF!</definedName>
    <definedName name="내선전공" localSheetId="6">#REF!</definedName>
    <definedName name="내선전공">#REF!</definedName>
    <definedName name="내역" localSheetId="6">#REF!</definedName>
    <definedName name="내역">#REF!</definedName>
    <definedName name="내역00년" localSheetId="6">#REF!</definedName>
    <definedName name="내역00년">#REF!</definedName>
    <definedName name="내역1" localSheetId="6">#REF!</definedName>
    <definedName name="내역1">#REF!</definedName>
    <definedName name="내역2" localSheetId="6">물량산출근거서!내역2</definedName>
    <definedName name="내역2">[0]!내역2</definedName>
    <definedName name="내역서" localSheetId="6">#REF!</definedName>
    <definedName name="내역서">#REF!</definedName>
    <definedName name="내역서1" localSheetId="6">#REF!</definedName>
    <definedName name="내역서1">#REF!</definedName>
    <definedName name="내역서1차">'[138]단가 '!$B$3:$N$69</definedName>
    <definedName name="내역적용" localSheetId="6">#REF!</definedName>
    <definedName name="내역적용">#REF!</definedName>
    <definedName name="내장공" localSheetId="6">#REF!</definedName>
    <definedName name="내장공">#REF!</definedName>
    <definedName name="내전" localSheetId="6">#REF!</definedName>
    <definedName name="내전">#REF!</definedName>
    <definedName name="내진" localSheetId="6">#REF!</definedName>
    <definedName name="내진">#REF!</definedName>
    <definedName name="낵역4" localSheetId="6">#REF!</definedName>
    <definedName name="낵역4">#REF!</definedName>
    <definedName name="널" localSheetId="6">#REF!</definedName>
    <definedName name="널">#REF!</definedName>
    <definedName name="년도구분" localSheetId="6">[139]산출기준자료!#REF!:'[139]산출기준자료'!$G$8:$G$19</definedName>
    <definedName name="년도구분">[139]산출기준자료!#REF!:'[139]산출기준자료'!$G$8:$G$19</definedName>
    <definedName name="노1" localSheetId="6">#REF!</definedName>
    <definedName name="노1">#REF!</definedName>
    <definedName name="노2" localSheetId="6">#REF!</definedName>
    <definedName name="노2">#REF!</definedName>
    <definedName name="노3" localSheetId="6">#REF!</definedName>
    <definedName name="노3">#REF!</definedName>
    <definedName name="노4" localSheetId="6">#REF!</definedName>
    <definedName name="노4">#REF!</definedName>
    <definedName name="노5" localSheetId="6">#REF!</definedName>
    <definedName name="노5">#REF!</definedName>
    <definedName name="노6" localSheetId="6">#REF!</definedName>
    <definedName name="노6">#REF!</definedName>
    <definedName name="노계1" localSheetId="6">BLCH</definedName>
    <definedName name="노계1">BLCH</definedName>
    <definedName name="노공조정율" localSheetId="6">#REF!</definedName>
    <definedName name="노공조정율">#REF!</definedName>
    <definedName name="노공품셈" localSheetId="6">#REF!</definedName>
    <definedName name="노공품셈">#REF!</definedName>
    <definedName name="노르웨이R12">[107]데이타!$E$90</definedName>
    <definedName name="노르웨이R15">[107]데이타!$E$91</definedName>
    <definedName name="노르웨이R4">[107]데이타!$E$86</definedName>
    <definedName name="노르웨이R5">[107]데이타!$E$87</definedName>
    <definedName name="노르웨이R6">[107]데이타!$E$88</definedName>
    <definedName name="노르웨이R8">[107]데이타!$E$89</definedName>
    <definedName name="노무비">[140]코드표!#REF!</definedName>
    <definedName name="勞務費">'[16]#REF'!$E$13</definedName>
    <definedName name="노무비1">[141]코드표!#REF!</definedName>
    <definedName name="노무집" localSheetId="6">물량산출근거서!BLN</definedName>
    <definedName name="노무집">BLN</definedName>
    <definedName name="노부비" localSheetId="6">#REF!</definedName>
    <definedName name="노부비">#REF!</definedName>
    <definedName name="노산3교집계표" localSheetId="6">#REF!</definedName>
    <definedName name="노산3교집계표">#REF!</definedName>
    <definedName name="노상공제" localSheetId="6">#REF!</definedName>
    <definedName name="노상공제">#REF!</definedName>
    <definedName name="노상공제1" localSheetId="6">#REF!</definedName>
    <definedName name="노상공제1">#REF!</definedName>
    <definedName name="노상공제2">'[142]단 box'!$G$99</definedName>
    <definedName name="노임">[143]노임!$A$3:$B$39</definedName>
    <definedName name="노임1" localSheetId="6">BLCH</definedName>
    <definedName name="노임1">BLCH</definedName>
    <definedName name="노임2" localSheetId="6">BLCH</definedName>
    <definedName name="노임2">BLCH</definedName>
    <definedName name="노임3" localSheetId="6">BLCH</definedName>
    <definedName name="노임3">BLCH</definedName>
    <definedName name="노임단가" localSheetId="6">#REF!</definedName>
    <definedName name="노임단가">#REF!</definedName>
    <definedName name="노임단가수정완료" localSheetId="6">물량산출근거서!노즐공</definedName>
    <definedName name="노임단가수정완료">[0]!노즐공</definedName>
    <definedName name="노즐공" localSheetId="6">#REF!</definedName>
    <definedName name="노즐공">#REF!</definedName>
    <definedName name="노집1" localSheetId="6">BLCH</definedName>
    <definedName name="노집1">BLCH</definedName>
    <definedName name="노체공제">'[126]단 box'!$G$95</definedName>
    <definedName name="노체공제1" localSheetId="6">#REF!</definedName>
    <definedName name="노체공제1">#REF!</definedName>
    <definedName name="노체높이" localSheetId="6">#REF!</definedName>
    <definedName name="노체높이">#REF!</definedName>
    <definedName name="노체높이1" localSheetId="6">#REF!</definedName>
    <definedName name="노체높이1">#REF!</definedName>
    <definedName name="노출형">[63]DATA!$E$50:$F$59</definedName>
    <definedName name="녹막이페">[94]단가표!$E$571</definedName>
    <definedName name="녹음기" localSheetId="6">BlankMacro1</definedName>
    <definedName name="녹음기">BlankMacro1</definedName>
    <definedName name="높" localSheetId="6">#REF!</definedName>
    <definedName name="높">#REF!</definedName>
    <definedName name="높1" localSheetId="6">#REF!</definedName>
    <definedName name="높1">#REF!</definedName>
    <definedName name="높2" localSheetId="6">#REF!</definedName>
    <definedName name="높2">#REF!</definedName>
    <definedName name="높이" localSheetId="6">#REF!</definedName>
    <definedName name="높이">#REF!</definedName>
    <definedName name="높이300">[17]대로근거!#REF!</definedName>
    <definedName name="높이350">[17]대로근거!#REF!</definedName>
    <definedName name="뇨ㅕ" localSheetId="6">#REF!</definedName>
    <definedName name="뇨ㅕ">#REF!</definedName>
    <definedName name="눈주목" localSheetId="6">#REF!</definedName>
    <definedName name="눈주목">#REF!</definedName>
    <definedName name="눈향L06">[107]데이타!$E$92</definedName>
    <definedName name="눈향L08">[107]데이타!$E$93</definedName>
    <definedName name="눈향L10">[107]데이타!$E$94</definedName>
    <definedName name="눈향L14">[107]데이타!$E$95</definedName>
    <definedName name="눈향L20">[107]데이타!$E$96</definedName>
    <definedName name="눔" localSheetId="6">#REF!</definedName>
    <definedName name="눔">#REF!</definedName>
    <definedName name="느릅R10">[107]데이타!$E$100</definedName>
    <definedName name="느릅R4">[107]데이타!$E$97</definedName>
    <definedName name="느릅R5">[107]데이타!$E$98</definedName>
    <definedName name="느릅R8">[119]데이타!$E$99</definedName>
    <definedName name="느티R10">[119]데이타!$E$104</definedName>
    <definedName name="느티R12">[107]데이타!$E$105</definedName>
    <definedName name="느티R15">[107]데이타!$E$106</definedName>
    <definedName name="느티R18">[107]데이타!$E$107</definedName>
    <definedName name="느티R20">[107]데이타!$E$108</definedName>
    <definedName name="느티R25">[107]데이타!$E$109</definedName>
    <definedName name="느티R30">[107]데이타!$E$110</definedName>
    <definedName name="느티R5">[107]데이타!$E$101</definedName>
    <definedName name="느티R6">[107]데이타!$E$102</definedName>
    <definedName name="느티R8">[107]데이타!$E$103</definedName>
    <definedName name="느티나무" localSheetId="6">#REF!</definedName>
    <definedName name="느티나무">#REF!</definedName>
    <definedName name="능소화R2">[107]데이타!$E$111</definedName>
    <definedName name="능소화R4">[107]데이타!$E$112</definedName>
    <definedName name="능소화R6">[107]데이타!$E$113</definedName>
    <definedName name="능형망철거" localSheetId="6">물량산출근거서!능형망철거1</definedName>
    <definedName name="능형망철거">[0]!능형망철거1</definedName>
    <definedName name="능형망철거1" localSheetId="6">물량산출근거서!ㄵㄹ</definedName>
    <definedName name="능형망철거1">[0]!ㄵㄹ</definedName>
    <definedName name="ㄵㄹ" localSheetId="6">#REF!</definedName>
    <definedName name="ㄵㄹ">#REF!</definedName>
    <definedName name="ㄷ" localSheetId="6">#REF!</definedName>
    <definedName name="ㄷ">#REF!</definedName>
    <definedName name="ㄷ1" localSheetId="6">#REF!</definedName>
    <definedName name="ㄷ1">#REF!</definedName>
    <definedName name="ㄷ100x50x5x7.5t_단중" localSheetId="6">#REF!</definedName>
    <definedName name="ㄷ100x50x5x7.5t_단중">#REF!</definedName>
    <definedName name="ㄷ125x65x6x8t_단중" localSheetId="6">#REF!</definedName>
    <definedName name="ㄷ125x65x6x8t_단중">#REF!</definedName>
    <definedName name="ㄷ2" localSheetId="6">#REF!</definedName>
    <definedName name="ㄷ2">#REF!</definedName>
    <definedName name="ㄷ249" localSheetId="6">#REF!</definedName>
    <definedName name="ㄷ249">#REF!</definedName>
    <definedName name="ㄷ43" localSheetId="6">#REF!</definedName>
    <definedName name="ㄷ43">#REF!</definedName>
    <definedName name="ㄷ75x40x5x7t_단중" localSheetId="6">#REF!</definedName>
    <definedName name="ㄷ75x40x5x7t_단중">#REF!</definedName>
    <definedName name="ㄷㄱ" localSheetId="6">물량산출근거서!BLN</definedName>
    <definedName name="ㄷㄱ">BLN</definedName>
    <definedName name="ㄷㄱㄷㄱ" localSheetId="6">[0]!BLCH</definedName>
    <definedName name="ㄷㄱㄷㄱ">[0]!BLCH</definedName>
    <definedName name="ㄷㄱㄷㄱㄷㄱ" localSheetId="6">물량산출근거서!ㄷㄱㄷㄱㄷㄱ</definedName>
    <definedName name="ㄷㄱㄷㄱㄷㄱ">[0]!ㄷㄱㄷㄱㄷㄱ</definedName>
    <definedName name="ㄷㄱ듀ㅜㅠㅗ" localSheetId="6">#REF!</definedName>
    <definedName name="ㄷㄱ듀ㅜㅠㅗ">#REF!</definedName>
    <definedName name="ㄷㄳ">#N/A</definedName>
    <definedName name="ㄷㄳㅅㄷㄱ" localSheetId="6" hidden="1">{#N/A,#N/A,FALSE,"2~8번"}</definedName>
    <definedName name="ㄷㄳㅅㄷㄱ" hidden="1">{#N/A,#N/A,FALSE,"2~8번"}</definedName>
    <definedName name="ㄷㄷ" localSheetId="6">BLCH</definedName>
    <definedName name="ㄷㄷ">BLCH</definedName>
    <definedName name="ㄷㄷㄱㄷㄱ" localSheetId="6">물량산출근거서!ㄷㄷㄱㄷㄱ</definedName>
    <definedName name="ㄷㄷㄱㄷㄱ">[0]!ㄷㄷㄱㄷㄱ</definedName>
    <definedName name="ㄷㄷㄷ" localSheetId="6" hidden="1">#REF!</definedName>
    <definedName name="ㄷㄷㄷ" hidden="1">#REF!</definedName>
    <definedName name="ㄷㅅㅅㄱ" localSheetId="6">물량산출근거서!BLN</definedName>
    <definedName name="ㄷㅅㅅㄱ">BLN</definedName>
    <definedName name="ㄷㅈㄱㄷㅈ" localSheetId="6" hidden="1">{#N/A,#N/A,FALSE,"혼합골재"}</definedName>
    <definedName name="ㄷㅈㄱㄷㅈ" hidden="1">{#N/A,#N/A,FALSE,"혼합골재"}</definedName>
    <definedName name="ㄷㅈㅂㄱㅈㅂㄷㄱ" localSheetId="6" hidden="1">{#N/A,#N/A,FALSE,"골재소요량";#N/A,#N/A,TRUE,"골재소요량"}</definedName>
    <definedName name="ㄷㅈㅂㄱㅈㅂㄷㄱ" hidden="1">{#N/A,#N/A,FALSE,"골재소요량";#N/A,#N/A,TRUE,"골재소요량"}</definedName>
    <definedName name="ㄷㅎㄹㅇ" localSheetId="6" hidden="1">#REF!</definedName>
    <definedName name="ㄷㅎㄹㅇ" hidden="1">#REF!</definedName>
    <definedName name="다" localSheetId="6">BlankMacro1</definedName>
    <definedName name="다">BlankMacro1</definedName>
    <definedName name="다우웰바설치공" localSheetId="6">#REF!</definedName>
    <definedName name="다우웰바설치공">#REF!</definedName>
    <definedName name="다짐계수">0.875</definedName>
    <definedName name="다짐되메우기" localSheetId="6">#REF!</definedName>
    <definedName name="다짐되메우기">#REF!</definedName>
    <definedName name="닥트공" localSheetId="6">#REF!</definedName>
    <definedName name="닥트공">#REF!</definedName>
    <definedName name="단_가" localSheetId="6">#REF!</definedName>
    <definedName name="단_가">#REF!</definedName>
    <definedName name="단_가2" localSheetId="6">#REF!</definedName>
    <definedName name="단_가2">#REF!</definedName>
    <definedName name="단_가3" localSheetId="6">#REF!</definedName>
    <definedName name="단_가3">#REF!</definedName>
    <definedName name="단_가4" localSheetId="6">#REF!</definedName>
    <definedName name="단_가4">#REF!</definedName>
    <definedName name="단_가5" localSheetId="6">#REF!</definedName>
    <definedName name="단_가5">#REF!</definedName>
    <definedName name="단_가6" localSheetId="6">#REF!</definedName>
    <definedName name="단_가6">#REF!</definedName>
    <definedName name="단1">[144]단!$A$5:$I$52</definedName>
    <definedName name="단가" localSheetId="6">#REF!</definedName>
    <definedName name="단가">#REF!</definedName>
    <definedName name="단가_1" localSheetId="6">#REF!</definedName>
    <definedName name="단가_1">#REF!</definedName>
    <definedName name="단가2" localSheetId="6">#REF!,#REF!</definedName>
    <definedName name="단가2">#REF!,#REF!</definedName>
    <definedName name="단가비교표" localSheetId="6">#REF!,#REF!</definedName>
    <definedName name="단가비교표">#REF!,#REF!</definedName>
    <definedName name="단가산출">[145]단가산출!$A$1:$G$53</definedName>
    <definedName name="단가산출서총체" localSheetId="6" hidden="1">{#N/A,#N/A,TRUE,"총괄"}</definedName>
    <definedName name="단가산출서총체" hidden="1">{#N/A,#N/A,TRUE,"총괄"}</definedName>
    <definedName name="단가산출선내부세로선" localSheetId="6">[146]Macro1!#REF!</definedName>
    <definedName name="단가산출선내부세로선">[146]Macro1!#REF!</definedName>
    <definedName name="단가산출참고" localSheetId="6">#REF!</definedName>
    <definedName name="단가산출참고">#REF!</definedName>
    <definedName name="단가조사">[147]단가산출!$A$1:$G$318</definedName>
    <definedName name="단가표">[148]내역서2안!#REF!</definedName>
    <definedName name="단같">#N/A</definedName>
    <definedName name="단같1">#N/A</definedName>
    <definedName name="단같2">#N/A</definedName>
    <definedName name="단같3">#N/A</definedName>
    <definedName name="단같4">#N/A</definedName>
    <definedName name="단관M">[87]DATE!$H$24:$H$85</definedName>
    <definedName name="단면특성" localSheetId="6">#REF!</definedName>
    <definedName name="단면특성">#REF!</definedName>
    <definedName name="단면특성1" localSheetId="6" hidden="1">{#N/A,#N/A,FALSE,"하중 계산 (1)";#N/A,#N/A,TRUE,"토압계수계산";#N/A,#N/A,TRUE,"횡토압계산";#N/A,#N/A,TRUE,"전도에 대한 안정";#N/A,#N/A,FALSE,"활동에 대한 안정";#N/A,#N/A,FALSE,"지지력 검토";#N/A,#N/A,FALSE,"PILE 계산";#N/A,#N/A,TRUE,"PILE계산결과";#N/A,#N/A,FALSE,"PILE검토";#N/A,#N/A,FALSE,"벽체의 설계"}</definedName>
    <definedName name="단면특성1" hidden="1">{#N/A,#N/A,FALSE,"하중 계산 (1)";#N/A,#N/A,TRUE,"토압계수계산";#N/A,#N/A,TRUE,"횡토압계산";#N/A,#N/A,TRUE,"전도에 대한 안정";#N/A,#N/A,FALSE,"활동에 대한 안정";#N/A,#N/A,FALSE,"지지력 검토";#N/A,#N/A,FALSE,"PILE 계산";#N/A,#N/A,TRUE,"PILE계산결과";#N/A,#N/A,FALSE,"PILE검토";#N/A,#N/A,FALSE,"벽체의 설계"}</definedName>
    <definedName name="단빔플랜지" localSheetId="6">#REF!</definedName>
    <definedName name="단빔플랜지">#REF!</definedName>
    <definedName name="단수" localSheetId="6">#REF!</definedName>
    <definedName name="단수">#REF!</definedName>
    <definedName name="단위">#N/A</definedName>
    <definedName name="단위공량10">'[149]일위대가(4층원격)'!#REF!</definedName>
    <definedName name="단위공량11">'[149]일위대가(4층원격)'!#REF!</definedName>
    <definedName name="단위공량12">'[149]일위대가(4층원격)'!#REF!</definedName>
    <definedName name="단위공량13">'[149]일위대가(4층원격)'!#REF!</definedName>
    <definedName name="단위공량14">'[149]일위대가(4층원격)'!#REF!</definedName>
    <definedName name="단위공량15">'[149]일위대가(4층원격)'!#REF!</definedName>
    <definedName name="단위공량16">'[149]일위대가(4층원격)'!#REF!</definedName>
    <definedName name="단위공량17">'[149]일위대가(4층원격)'!#REF!</definedName>
    <definedName name="단위공량2">[150]일위대가!#REF!</definedName>
    <definedName name="단위공량3">[150]일위대가!#REF!</definedName>
    <definedName name="단위공량4">'[149]일위대가(4층원격)'!#REF!</definedName>
    <definedName name="단위공량5">'[149]일위대가(4층원격)'!#REF!</definedName>
    <definedName name="단위공량6">'[149]일위대가(4층원격)'!#REF!</definedName>
    <definedName name="단위공량7">'[149]일위대가(4층원격)'!#REF!</definedName>
    <definedName name="단위공량8">'[149]일위대가(4층원격)'!#REF!</definedName>
    <definedName name="단위공량9" localSheetId="6">#REF!</definedName>
    <definedName name="단위공량9">#REF!</definedName>
    <definedName name="단위수량">OFFSET([127]단위목록!$F$2,0,0,COUNTA([127]단위목록!$F$2:$F$140),1)</definedName>
    <definedName name="달러환율" localSheetId="6">#REF!</definedName>
    <definedName name="달러환율">#REF!</definedName>
    <definedName name="담쟁이L03">[107]데이타!$E$114</definedName>
    <definedName name="대">[72]일위대가목록!#REF!</definedName>
    <definedName name="대가" localSheetId="6">#REF!</definedName>
    <definedName name="대가">#REF!</definedName>
    <definedName name="대개소" localSheetId="6">#REF!</definedName>
    <definedName name="대개소">#REF!</definedName>
    <definedName name="대관경" localSheetId="6">#REF!</definedName>
    <definedName name="대관경">#REF!</definedName>
    <definedName name="대관경1" localSheetId="6">#REF!</definedName>
    <definedName name="대관경1">#REF!</definedName>
    <definedName name="대나무" localSheetId="6">#REF!</definedName>
    <definedName name="대나무">#REF!</definedName>
    <definedName name="대왕참R10">[107]데이타!$E$118</definedName>
    <definedName name="대왕참R4">[107]데이타!$E$115</definedName>
    <definedName name="대왕참R6">[107]데이타!$E$116</definedName>
    <definedName name="대왕참R8">[107]데이타!$E$117</definedName>
    <definedName name="대장1">[151]직노!#REF!</definedName>
    <definedName name="대전" localSheetId="6">#REF!</definedName>
    <definedName name="대전">#REF!</definedName>
    <definedName name="대추R10">[107]데이타!$E$123</definedName>
    <definedName name="대추R4">[107]데이타!$E$119</definedName>
    <definedName name="대추R5">[107]데이타!$E$120</definedName>
    <definedName name="대추R6">[107]데이타!$E$121</definedName>
    <definedName name="대추R8">[107]데이타!$E$122</definedName>
    <definedName name="댈타5" localSheetId="6">#REF!</definedName>
    <definedName name="댈타5">#REF!</definedName>
    <definedName name="더">'[152]000000'!$AD$25</definedName>
    <definedName name="더하기">[87]DATE!$J$24:$J$85</definedName>
    <definedName name="덕_트_공" localSheetId="6">#REF!</definedName>
    <definedName name="덕_트_공">#REF!</definedName>
    <definedName name="덤프8경">[153]단가표!$N$17</definedName>
    <definedName name="덤프8노">[153]단가표!$M$17</definedName>
    <definedName name="덤프8재">[153]단가표!$L$17</definedName>
    <definedName name="덩굴장미3">[107]데이타!$E$128</definedName>
    <definedName name="덩굴장미4">[107]데이타!$E$129</definedName>
    <definedName name="덩굴장미5">[107]데이타!$E$130</definedName>
    <definedName name="데크휘니샤면고르기" localSheetId="6">#REF!</definedName>
    <definedName name="데크휘니샤면고르기">#REF!</definedName>
    <definedName name="도" localSheetId="6">#REF!</definedName>
    <definedName name="도">#REF!</definedName>
    <definedName name="도_장_공" localSheetId="6">#REF!</definedName>
    <definedName name="도_장_공">#REF!</definedName>
    <definedName name="도급경비" localSheetId="6">#REF!</definedName>
    <definedName name="도급경비">#REF!</definedName>
    <definedName name="도급분류">OFFSET([121]파일의이용!$O$2,0,0,COUNTA([121]파일의이용!$O$2:$O$3),1)</definedName>
    <definedName name="도로우측" localSheetId="6">#REF!</definedName>
    <definedName name="도로우측">#REF!</definedName>
    <definedName name="도로좌측" localSheetId="6">#REF!</definedName>
    <definedName name="도로좌측">#REF!</definedName>
    <definedName name="도로중심" localSheetId="6">#REF!</definedName>
    <definedName name="도로중심">#REF!</definedName>
    <definedName name="도로포장" localSheetId="6">물량산출근거서!도로폭</definedName>
    <definedName name="도로포장">[0]!도로폭</definedName>
    <definedName name="도로폭" localSheetId="6">#REF!</definedName>
    <definedName name="도로폭">#REF!</definedName>
    <definedName name="도배공" localSheetId="6">#REF!</definedName>
    <definedName name="도배공">#REF!</definedName>
    <definedName name="도수로수량집계" localSheetId="6">#REF!</definedName>
    <definedName name="도수로수량집계">#REF!</definedName>
    <definedName name="도시">#N/A</definedName>
    <definedName name="도장" localSheetId="6">#REF!</definedName>
    <definedName name="도장">#REF!</definedName>
    <definedName name="도장2">[154]Sheet3!#REF!</definedName>
    <definedName name="도장공" localSheetId="6">#REF!</definedName>
    <definedName name="도장공">#REF!</definedName>
    <definedName name="도장수량2" localSheetId="6">[154]Sheet3!#REF!</definedName>
    <definedName name="도장수량2">[154]Sheet3!#REF!</definedName>
    <definedName name="독일가문비1206">[107]데이타!$E$131</definedName>
    <definedName name="독일가문비1508">[107]데이타!$E$132</definedName>
    <definedName name="독일가문비2010">[107]데이타!$E$133</definedName>
    <definedName name="독일가문비2512">[107]데이타!$E$134</definedName>
    <definedName name="독일가문비3015">[107]데이타!$E$135</definedName>
    <definedName name="독일가문비3518">[107]데이타!$E$136</definedName>
    <definedName name="돈나무0504">[107]데이타!$E$137</definedName>
    <definedName name="돈나무0805">[107]데이타!$E$138</definedName>
    <definedName name="돈나무1007">[107]데이타!$E$139</definedName>
    <definedName name="돈나무1210">[107]데이타!$E$140</definedName>
    <definedName name="돋움체" localSheetId="6">#REF!</definedName>
    <definedName name="돋움체">#REF!</definedName>
    <definedName name="돌단풍" localSheetId="6">#REF!</definedName>
    <definedName name="돌단풍">#REF!</definedName>
    <definedName name="돌망태개소별명세" localSheetId="6">#REF!</definedName>
    <definedName name="돌망태개소별명세">#REF!</definedName>
    <definedName name="돌망태수량집계" localSheetId="6">#REF!</definedName>
    <definedName name="돌망태수량집계">#REF!</definedName>
    <definedName name="돌붙임개소별명세" localSheetId="6">#REF!</definedName>
    <definedName name="돌붙임개소별명세">#REF!</definedName>
    <definedName name="돌붙임단위수량" localSheetId="6">#REF!</definedName>
    <definedName name="돌붙임단위수량">#REF!</definedName>
    <definedName name="돌붙임수량집계" localSheetId="6">#REF!</definedName>
    <definedName name="돌붙임수량집계">#REF!</definedName>
    <definedName name="동바리" localSheetId="6">#REF!</definedName>
    <definedName name="동바리">#REF!</definedName>
    <definedName name="동바리목재" localSheetId="6">#REF!</definedName>
    <definedName name="동바리목재">#REF!</definedName>
    <definedName name="동발공" localSheetId="6">#REF!</definedName>
    <definedName name="동발공">#REF!</definedName>
    <definedName name="동방층" localSheetId="6">#REF!</definedName>
    <definedName name="동방층">#REF!</definedName>
    <definedName name="동백1002">[107]데이타!$E$141</definedName>
    <definedName name="동백1204">[107]데이타!$E$142</definedName>
    <definedName name="동백1506">[107]데이타!$E$143</definedName>
    <definedName name="동백1808">[107]데이타!$E$144</definedName>
    <definedName name="동상" localSheetId="6">#REF!</definedName>
    <definedName name="동상">#REF!</definedName>
    <definedName name="동상1" localSheetId="6">#REF!</definedName>
    <definedName name="동상1">#REF!</definedName>
    <definedName name="동상2" localSheetId="6">#REF!</definedName>
    <definedName name="동상2">#REF!</definedName>
    <definedName name="동원" localSheetId="6">#REF!</definedName>
    <definedName name="동원">#REF!</definedName>
    <definedName name="동원1" localSheetId="6">#REF!</definedName>
    <definedName name="동원1">#REF!</definedName>
    <definedName name="되" localSheetId="6">#REF!</definedName>
    <definedName name="되">#REF!</definedName>
    <definedName name="되메우기" localSheetId="6">물량산출근거서!되메우기1</definedName>
    <definedName name="되메우기">[0]!되메우기1</definedName>
    <definedName name="되메우기1" localSheetId="6">#REF!</definedName>
    <definedName name="되메우기1">#REF!</definedName>
    <definedName name="되메우기2" localSheetId="6">물량산출근거서!되메우기및잔토처리</definedName>
    <definedName name="되메우기2">[0]!되메우기및잔토처리</definedName>
    <definedName name="되메우기및잔토처리" localSheetId="6">[155]토목검측서!#REF!</definedName>
    <definedName name="되메우기및잔토처리">[155]토목검측서!#REF!</definedName>
    <definedName name="둔산중외3교총사업비확정" localSheetId="6" hidden="1">{"'건축내역'!$A$1:$L$413"}</definedName>
    <definedName name="둔산중외3교총사업비확정" hidden="1">{"'건축내역'!$A$1:$L$413"}</definedName>
    <definedName name="둔산중외3교총사업비확정안" localSheetId="6" hidden="1">{"'건축내역'!$A$1:$L$413"}</definedName>
    <definedName name="둔산중외3교총사업비확정안" hidden="1">{"'건축내역'!$A$1:$L$413"}</definedName>
    <definedName name="뒷굽" localSheetId="6">#REF!</definedName>
    <definedName name="뒷굽">#REF!</definedName>
    <definedName name="뒷채움">'[126]단 box'!$G$84</definedName>
    <definedName name="뒷채움1" localSheetId="6">#REF!</definedName>
    <definedName name="뒷채움1">#REF!</definedName>
    <definedName name="들어가" localSheetId="6">[151]직노!#REF!</definedName>
    <definedName name="들어가">[151]직노!#REF!</definedName>
    <definedName name="등R2">[107]데이타!$E$156</definedName>
    <definedName name="등R4">[107]데이타!$E$157</definedName>
    <definedName name="등R6">[107]데이타!$E$158</definedName>
    <definedName name="등R8">[107]데이타!$E$159</definedName>
    <definedName name="디" localSheetId="6">#REF!</definedName>
    <definedName name="디">#REF!</definedName>
    <definedName name="디다시" localSheetId="6">#REF!</definedName>
    <definedName name="디다시">#REF!</definedName>
    <definedName name="디디디">[156]날개벽!$AB$25</definedName>
    <definedName name="때죽R10">[107]데이타!$E$127</definedName>
    <definedName name="때죽R4">[107]데이타!$E$124</definedName>
    <definedName name="때죽R6">[107]데이타!$E$125</definedName>
    <definedName name="때죽R8">[107]데이타!$E$126</definedName>
    <definedName name="ㄹ" localSheetId="6">#REF!</definedName>
    <definedName name="ㄹ">#REF!</definedName>
    <definedName name="ㄹ1" localSheetId="6">#REF!</definedName>
    <definedName name="ㄹ1">#REF!</definedName>
    <definedName name="ㄹ120" localSheetId="6">[16]패널!#REF!</definedName>
    <definedName name="ㄹ120">[16]패널!#REF!</definedName>
    <definedName name="ㄹ1339" localSheetId="6">[157]단가!#REF!</definedName>
    <definedName name="ㄹ1339">[157]단가!#REF!</definedName>
    <definedName name="ㄹ2" localSheetId="6">#REF!</definedName>
    <definedName name="ㄹ2">#REF!</definedName>
    <definedName name="ㄹ62" localSheetId="6">#REF!</definedName>
    <definedName name="ㄹ62">#REF!</definedName>
    <definedName name="ㄹㄴㅇㄹㅋㅌㅊ" localSheetId="6">물량산출근거서!BLN</definedName>
    <definedName name="ㄹㄴㅇㄹㅋㅌㅊ">BLN</definedName>
    <definedName name="ㄹㄹ">[158]INPUT!$B$4</definedName>
    <definedName name="ㄹㄹㄹ" localSheetId="6" hidden="1">#REF!</definedName>
    <definedName name="ㄹㄹㄹ" hidden="1">#REF!</definedName>
    <definedName name="ㄹㄹㄹㄹㄹㄹㄹㄹㄹ" localSheetId="6">물량산출근거서!BLN</definedName>
    <definedName name="ㄹㄹㄹㄹㄹㄹㄹㄹㄹ">BLN</definedName>
    <definedName name="ㄹㅇㅁㄴㄹ" localSheetId="6" hidden="1">{#N/A,#N/A,FALSE,"혼합골재"}</definedName>
    <definedName name="ㄹㅇㅁㄴㄹ" hidden="1">{#N/A,#N/A,FALSE,"혼합골재"}</definedName>
    <definedName name="ㄹㅇㅅㄱㄷ" localSheetId="6">#REF!</definedName>
    <definedName name="ㄹㅇㅅㄱㄷ">#REF!</definedName>
    <definedName name="ㄹㅇㅇㅎㅇ" localSheetId="6">[0]!BLCH</definedName>
    <definedName name="ㄹㅇㅇㅎㅇ">[0]!BLCH</definedName>
    <definedName name="ㄹㅇ퓨ㅓㅜㅏㅗㅜㅠㅅ퐇휴ㅗㅎ" localSheetId="6" hidden="1">{#N/A,#N/A,FALSE,"조골재"}</definedName>
    <definedName name="ㄹㅇ퓨ㅓㅜㅏㅗㅜㅠㅅ퐇휴ㅗㅎ" hidden="1">{#N/A,#N/A,FALSE,"조골재"}</definedName>
    <definedName name="ㄹㅇㅎㅇㅀ" localSheetId="6" hidden="1">{#N/A,#N/A,FALSE,"부대2"}</definedName>
    <definedName name="ㄹㅇㅎㅇㅀ" hidden="1">{#N/A,#N/A,FALSE,"부대2"}</definedName>
    <definedName name="ㄹ허ㅗ" localSheetId="6" hidden="1">{#N/A,#N/A,FALSE,"이정표"}</definedName>
    <definedName name="ㄹ허ㅗ" hidden="1">{#N/A,#N/A,FALSE,"이정표"}</definedName>
    <definedName name="ㄹ호" localSheetId="6" hidden="1">#REF!</definedName>
    <definedName name="ㄹ호" hidden="1">#REF!</definedName>
    <definedName name="ㄹ홓ㄹ" localSheetId="6" hidden="1">{#N/A,#N/A,FALSE,"조골재"}</definedName>
    <definedName name="ㄹ홓ㄹ" hidden="1">{#N/A,#N/A,FALSE,"조골재"}</definedName>
    <definedName name="라" localSheetId="6">BlankMacro1</definedName>
    <definedName name="라">BlankMacro1</definedName>
    <definedName name="라__인__마__카" localSheetId="6">[75]장비집계!#REF!</definedName>
    <definedName name="라__인__마__카">[75]장비집계!#REF!</definedName>
    <definedName name="라바콘" localSheetId="6">#REF!</definedName>
    <definedName name="라바콘">#REF!</definedName>
    <definedName name="램__________머" localSheetId="6">[75]장비집계!#REF!</definedName>
    <definedName name="램__________머">[75]장비집계!#REF!</definedName>
    <definedName name="램프A" localSheetId="6">[123]Sheet1!#REF!</definedName>
    <definedName name="램프A">[123]Sheet1!#REF!</definedName>
    <definedName name="램프B" localSheetId="6">[123]Sheet1!#REF!</definedName>
    <definedName name="램프B">[123]Sheet1!#REF!</definedName>
    <definedName name="램프D" localSheetId="6">[123]Sheet1!#REF!</definedName>
    <definedName name="램프D">[123]Sheet1!#REF!</definedName>
    <definedName name="램픙">[123]Sheet1!#REF!</definedName>
    <definedName name="럇ㄱ" localSheetId="6">물량산출근거서!BLN</definedName>
    <definedName name="럇ㄱ">BLN</definedName>
    <definedName name="러">'[152]000000'!$U$25</definedName>
    <definedName name="레_무근" localSheetId="6">#REF!</definedName>
    <definedName name="레_무근">#REF!</definedName>
    <definedName name="레_무근1">[110]수량산출!$R$9</definedName>
    <definedName name="레_철근" localSheetId="6">#REF!</definedName>
    <definedName name="레_철근">#REF!</definedName>
    <definedName name="레미4012">[27]단가표!$E$94</definedName>
    <definedName name="레미콘" localSheetId="6">#REF!</definedName>
    <definedName name="레미콘">#REF!</definedName>
    <definedName name="레미콘수운반DT" localSheetId="6">물량산출근거서!ㅀㅀㄱ</definedName>
    <definedName name="레미콘수운반DT">[0]!ㅀㅀㄱ</definedName>
    <definedName name="로">#N/A</definedName>
    <definedName name="ㄽㅁㄷ">#N/A</definedName>
    <definedName name="ㅀㅀㄱ" localSheetId="6">[0]!BLCH</definedName>
    <definedName name="ㅀㅀㄱ">[0]!BLCH</definedName>
    <definedName name="ㅀㅀㄹ" localSheetId="6">[0]!BLCH</definedName>
    <definedName name="ㅀㅀㄹ">[0]!BLCH</definedName>
    <definedName name="ㅁ" localSheetId="6">BLCH</definedName>
    <definedName name="ㅁ">BLCH</definedName>
    <definedName name="ㅁ1" localSheetId="6">#REF!</definedName>
    <definedName name="ㅁ1">#REF!</definedName>
    <definedName name="ㅁ100" localSheetId="6">#REF!</definedName>
    <definedName name="ㅁ100">#REF!</definedName>
    <definedName name="ㅁ15" localSheetId="6">[159]연결관암거!#REF!</definedName>
    <definedName name="ㅁ15">[159]연결관암거!#REF!</definedName>
    <definedName name="ㅁ2" localSheetId="6">#REF!</definedName>
    <definedName name="ㅁ2">#REF!</definedName>
    <definedName name="ㅁ331" localSheetId="6">#REF!</definedName>
    <definedName name="ㅁ331">#REF!</definedName>
    <definedName name="ㅁ38" localSheetId="6">[160]목록!#REF!</definedName>
    <definedName name="ㅁ38">[160]목록!#REF!</definedName>
    <definedName name="ㅁ384K5" localSheetId="6">[16]집계!#REF!</definedName>
    <definedName name="ㅁ384K5">[16]집계!#REF!</definedName>
    <definedName name="ㅁ40" localSheetId="6">[160]목록!#REF!</definedName>
    <definedName name="ㅁ40">[160]목록!#REF!</definedName>
    <definedName name="ㅁ545" localSheetId="6">#REF!</definedName>
    <definedName name="ㅁ545">#REF!</definedName>
    <definedName name="ㅁ60" localSheetId="6">[161]직노!#REF!</definedName>
    <definedName name="ㅁ60">[161]직노!#REF!</definedName>
    <definedName name="ㅁ63" localSheetId="6">#REF!</definedName>
    <definedName name="ㅁ63">#REF!</definedName>
    <definedName name="ㅁ636" localSheetId="6">#REF!</definedName>
    <definedName name="ㅁ636">#REF!</definedName>
    <definedName name="ㅁㄱ31" localSheetId="6">#REF!</definedName>
    <definedName name="ㅁㄱ31">#REF!</definedName>
    <definedName name="ㅁㄱㅂ" localSheetId="6" hidden="1">{#N/A,#N/A,FALSE,"단가표지"}</definedName>
    <definedName name="ㅁㄱㅂ" hidden="1">{#N/A,#N/A,FALSE,"단가표지"}</definedName>
    <definedName name="ㅁㄴ" localSheetId="6" hidden="1">{#N/A,#N/A,FALSE,"2~8번"}</definedName>
    <definedName name="ㅁㄴ" hidden="1">{#N/A,#N/A,FALSE,"2~8번"}</definedName>
    <definedName name="ㅁㄴㄹㅇㄴㄹ">'[162]날개벽(시점좌측)'!#REF!</definedName>
    <definedName name="ㅁㄴㅇ" localSheetId="6" hidden="1">{#N/A,#N/A,FALSE,"배수1"}</definedName>
    <definedName name="ㅁㄴㅇ" hidden="1">{#N/A,#N/A,FALSE,"배수1"}</definedName>
    <definedName name="ㅁㄴㅇㄹ" localSheetId="6">#REF!</definedName>
    <definedName name="ㅁㄴㅇㄹ">#REF!</definedName>
    <definedName name="ㅁㄴㅇ류" localSheetId="6" hidden="1">#REF!</definedName>
    <definedName name="ㅁㄴㅇ류" hidden="1">#REF!</definedName>
    <definedName name="ㅁㄴㅇㄻㅁ" localSheetId="6">#REF!</definedName>
    <definedName name="ㅁㄴㅇㄻㅁ">#REF!</definedName>
    <definedName name="ㅁㄴㅇㅁ" localSheetId="6" hidden="1">{#N/A,#N/A,FALSE,"배수1"}</definedName>
    <definedName name="ㅁㄴㅇㅁ" hidden="1">{#N/A,#N/A,FALSE,"배수1"}</definedName>
    <definedName name="ㅁㄷㅂ">#N/A</definedName>
    <definedName name="ㅁㄹㄴㅁ">'[162]날개벽(시점좌측)'!#REF!</definedName>
    <definedName name="ㅁㄹㄷㅈㅂ">'[162]날개벽(시점좌측)'!#REF!</definedName>
    <definedName name="ㅁㄹㄹㄴㅇㄹㅇㄴㄹㄴㅇ" localSheetId="6" hidden="1">{#N/A,#N/A,FALSE,"포장1";#N/A,#N/A,TRUE,"포장1"}</definedName>
    <definedName name="ㅁㄹㄹㄴㅇㄹㅇㄴㄹㄴㅇ" hidden="1">{#N/A,#N/A,FALSE,"포장1";#N/A,#N/A,TRUE,"포장1"}</definedName>
    <definedName name="ㅁㄹㅇ">'[162]날개벽(시점좌측)'!#REF!</definedName>
    <definedName name="ㅁㄻ">#N/A</definedName>
    <definedName name="ㅁㅁ" localSheetId="6">#REF!</definedName>
    <definedName name="ㅁㅁ">#REF!</definedName>
    <definedName name="ㅁㅁ158" localSheetId="6">#REF!</definedName>
    <definedName name="ㅁㅁ158">#REF!</definedName>
    <definedName name="ㅁㅁ185" localSheetId="6">#REF!</definedName>
    <definedName name="ㅁㅁ185">#REF!</definedName>
    <definedName name="ㅁㅁㅁ" localSheetId="6" hidden="1">#REF!</definedName>
    <definedName name="ㅁㅁㅁ" hidden="1">#REF!</definedName>
    <definedName name="ㅁㅁㅁㅁ" localSheetId="6">물량산출근거서!BLN</definedName>
    <definedName name="ㅁㅁㅁㅁ">BLN</definedName>
    <definedName name="ㅁㅁㅁㅁㅁ" localSheetId="6" hidden="1">{"'건축내역'!$A$1:$L$413"}</definedName>
    <definedName name="ㅁㅁㅁㅁㅁ" hidden="1">{"'건축내역'!$A$1:$L$413"}</definedName>
    <definedName name="ㅁㅁㅁㅁㅁㅁ" localSheetId="6" hidden="1">#REF!</definedName>
    <definedName name="ㅁㅁㅁㅁㅁㅁ" hidden="1">#REF!</definedName>
    <definedName name="ㅁㅇ">'[162]날개벽(시점좌측)'!#REF!</definedName>
    <definedName name="ㅁㅇㄴㅁㅇㅁ" localSheetId="6" hidden="1">{#N/A,#N/A,FALSE,"배수1"}</definedName>
    <definedName name="ㅁㅇㄴㅁㅇㅁ" hidden="1">{#N/A,#N/A,FALSE,"배수1"}</definedName>
    <definedName name="ㅁㅇㄹ" localSheetId="6" hidden="1">{#N/A,#N/A,FALSE,"포장2"}</definedName>
    <definedName name="ㅁㅇㄹ" hidden="1">{#N/A,#N/A,FALSE,"포장2"}</definedName>
    <definedName name="ㅁㅊ" localSheetId="6">{"'Sheet1'!$A$4","'Sheet1'!$A$9:$G$28"}</definedName>
    <definedName name="ㅁㅊ">{"'Sheet1'!$A$4","'Sheet1'!$A$9:$G$28"}</definedName>
    <definedName name="ㅁㅊㅊ" localSheetId="6">{"'Sheet1'!$A$4","'Sheet1'!$A$9:$G$28"}</definedName>
    <definedName name="ㅁㅊㅊ">{"'Sheet1'!$A$4","'Sheet1'!$A$9:$G$28"}</definedName>
    <definedName name="ㅁㅊㅊ123" localSheetId="6">{"'Sheet1'!$A$4","'Sheet1'!$A$9:$G$28"}</definedName>
    <definedName name="ㅁㅊㅊ123">{"'Sheet1'!$A$4","'Sheet1'!$A$9:$G$28"}</definedName>
    <definedName name="마" localSheetId="6">BlankMacro1</definedName>
    <definedName name="마">BlankMacro1</definedName>
    <definedName name="마가목R3">[107]데이타!$E$160</definedName>
    <definedName name="마가목R5">[107]데이타!$E$161</definedName>
    <definedName name="마가목R7">[107]데이타!$E$162</definedName>
    <definedName name="마음" localSheetId="6">#REF!,#REF!</definedName>
    <definedName name="마음">#REF!,#REF!</definedName>
    <definedName name="마찰각" localSheetId="6">#REF!</definedName>
    <definedName name="마찰각">#REF!</definedName>
    <definedName name="막모래" localSheetId="6">#REF!</definedName>
    <definedName name="막모래">#REF!</definedName>
    <definedName name="막모래합계" localSheetId="6">#REF!</definedName>
    <definedName name="막모래합계">#REF!</definedName>
    <definedName name="만득이" localSheetId="6" hidden="1">{#N/A,#N/A,FALSE,"2~8번"}</definedName>
    <definedName name="만득이" hidden="1">{#N/A,#N/A,FALSE,"2~8번"}</definedName>
    <definedName name="말" localSheetId="6">BlankMacro1</definedName>
    <definedName name="말">BlankMacro1</definedName>
    <definedName name="말뚝길이" localSheetId="6">#REF!</definedName>
    <definedName name="말뚝길이">#REF!</definedName>
    <definedName name="말뚝속채움" localSheetId="6">#REF!</definedName>
    <definedName name="말뚝속채움">#REF!</definedName>
    <definedName name="말뚝시험비" localSheetId="6">#REF!</definedName>
    <definedName name="말뚝시험비">#REF!</definedName>
    <definedName name="말뚝이" localSheetId="6">#REF!</definedName>
    <definedName name="말뚝이">#REF!</definedName>
    <definedName name="말뚝이음" localSheetId="6">#REF!</definedName>
    <definedName name="말뚝이음">#REF!</definedName>
    <definedName name="말발도리1003">[107]데이타!$E$163</definedName>
    <definedName name="말발도리1204">[107]데이타!$E$164</definedName>
    <definedName name="말발도리1506">[107]데이타!$E$165</definedName>
    <definedName name="매끈한마감" localSheetId="6">#REF!</definedName>
    <definedName name="매끈한마감">#REF!</definedName>
    <definedName name="매입개방">[63]DATA!$E$6:$F$15</definedName>
    <definedName name="매자0804">[107]데이타!$E$166</definedName>
    <definedName name="매자1005">[107]데이타!$E$167</definedName>
    <definedName name="매크로11">[14]!매크로11</definedName>
    <definedName name="매크로2">[163]!매크로2</definedName>
    <definedName name="매크로3">[164]!매크로3</definedName>
    <definedName name="매화R10">[107]데이타!$E$174</definedName>
    <definedName name="매화R4">[107]데이타!$E$171</definedName>
    <definedName name="매화R6">[107]데이타!$E$172</definedName>
    <definedName name="매화R8">[107]데이타!$E$173</definedName>
    <definedName name="맥문동" localSheetId="6">#REF!</definedName>
    <definedName name="맥문동">#REF!</definedName>
    <definedName name="맨_두겅">[110]수량산출!$R$37</definedName>
    <definedName name="맨홍3호" localSheetId="6">#REF!</definedName>
    <definedName name="맨홍3호">#REF!</definedName>
    <definedName name="맹암거수량집계" localSheetId="6">#REF!</definedName>
    <definedName name="맹암거수량집계">#REF!</definedName>
    <definedName name="머캐덤_로울러" localSheetId="6">[75]장비집계!#REF!</definedName>
    <definedName name="머캐덤_로울러">[75]장비집계!#REF!</definedName>
    <definedName name="메1" localSheetId="6">'[165]교대(A1-A2)'!#REF!</definedName>
    <definedName name="메1">'[165]교대(A1-A2)'!#REF!</definedName>
    <definedName name="메타B10">[107]데이타!$E$179</definedName>
    <definedName name="메타B12">[107]데이타!$E$180</definedName>
    <definedName name="메타B15">[107]데이타!$E$181</definedName>
    <definedName name="메타B18">[107]데이타!$E$182</definedName>
    <definedName name="메타B4">[107]데이타!$E$175</definedName>
    <definedName name="메타B5">[107]데이타!$E$176</definedName>
    <definedName name="메타B6">[107]데이타!$E$177</definedName>
    <definedName name="메타B8">[107]데이타!$E$178</definedName>
    <definedName name="면벽높이" localSheetId="6">#REF!</definedName>
    <definedName name="면벽높이">#REF!</definedName>
    <definedName name="면벽두께" localSheetId="6">#REF!</definedName>
    <definedName name="면벽두께">#REF!</definedName>
    <definedName name="면벽집">[117]!일위코드입력매크로</definedName>
    <definedName name="면장" localSheetId="6">물량산출근거서!BLN</definedName>
    <definedName name="면장">BLN</definedName>
    <definedName name="면장2" localSheetId="6">물량산출근거서!BLN</definedName>
    <definedName name="면장2">BLN</definedName>
    <definedName name="면적" localSheetId="6">#REF!</definedName>
    <definedName name="면적">#REF!</definedName>
    <definedName name="명동동동동" localSheetId="6">#REF!</definedName>
    <definedName name="명동동동동">#REF!</definedName>
    <definedName name="명자0604">[107]데이타!$E$183</definedName>
    <definedName name="명자0805">[107]데이타!$E$184</definedName>
    <definedName name="명자1006">[107]데이타!$E$185</definedName>
    <definedName name="명자1208">[107]데이타!$E$186</definedName>
    <definedName name="명진출력" localSheetId="6">물량산출근거서!모</definedName>
    <definedName name="명진출력">[0]!모</definedName>
    <definedName name="명칭" localSheetId="6">[166]내역!#REF!</definedName>
    <definedName name="명칭">[166]내역!#REF!</definedName>
    <definedName name="모" localSheetId="6">#REF!</definedName>
    <definedName name="모">#REF!</definedName>
    <definedName name="모________터" localSheetId="6">[75]장비집계!#REF!</definedName>
    <definedName name="모________터">[75]장비집계!#REF!</definedName>
    <definedName name="모21" localSheetId="6">#REF!</definedName>
    <definedName name="모21">#REF!</definedName>
    <definedName name="모감주R10">[107]데이타!$E$190</definedName>
    <definedName name="모감주R4">[107]데이타!$E$187</definedName>
    <definedName name="모감주R6">[107]데이타!$E$188</definedName>
    <definedName name="모감주R8">[107]데이타!$E$189</definedName>
    <definedName name="모과2005">[107]데이타!$E$191</definedName>
    <definedName name="모과2507">[107]데이타!$E$192</definedName>
    <definedName name="모과R10">[107]데이타!$E$195</definedName>
    <definedName name="모과R12">[107]데이타!$E$196</definedName>
    <definedName name="모과R15">[107]데이타!$E$197</definedName>
    <definedName name="모과R20">[107]데이타!$E$198</definedName>
    <definedName name="모과R25">[107]데이타!$E$199</definedName>
    <definedName name="모과R5">[107]데이타!$E$193</definedName>
    <definedName name="모과R8">[107]데이타!$E$194</definedName>
    <definedName name="모과나무" localSheetId="6">#REF!</definedName>
    <definedName name="모과나무">#REF!</definedName>
    <definedName name="모란5가지">[107]데이타!$E$200</definedName>
    <definedName name="모란6가지">[107]데이타!$E$201</definedName>
    <definedName name="모래" localSheetId="6">#REF!</definedName>
    <definedName name="모래">#REF!</definedName>
    <definedName name="모래300" localSheetId="6">[17]대로근거!#REF!</definedName>
    <definedName name="모래300">[17]대로근거!#REF!</definedName>
    <definedName name="모래350" localSheetId="6">[17]대로근거!#REF!</definedName>
    <definedName name="모래350">[17]대로근거!#REF!</definedName>
    <definedName name="모래값">[153]시작4!$F$4</definedName>
    <definedName name="모래운반" localSheetId="6">[0]!모래운반거리</definedName>
    <definedName name="모래운반">[0]!모래운반거리</definedName>
    <definedName name="모래운반거리">[153]시작4!$C$6</definedName>
    <definedName name="모래합계" localSheetId="6">#REF!</definedName>
    <definedName name="모래합계">#REF!</definedName>
    <definedName name="모빌랙A" localSheetId="6">물량산출근거서!모빌랙A</definedName>
    <definedName name="모빌랙A">[0]!모빌랙A</definedName>
    <definedName name="모형01" localSheetId="6">[167]직노!#REF!</definedName>
    <definedName name="모형01">[167]직노!#REF!</definedName>
    <definedName name="목" localSheetId="6">#REF!</definedName>
    <definedName name="목">#REF!</definedName>
    <definedName name="목____도" localSheetId="6">#REF!</definedName>
    <definedName name="목____도">#REF!</definedName>
    <definedName name="목공" localSheetId="6">#REF!</definedName>
    <definedName name="목공">#REF!</definedName>
    <definedName name="목도" localSheetId="6">#REF!</definedName>
    <definedName name="목도">#REF!</definedName>
    <definedName name="목련R10">[107]데이타!$E$206</definedName>
    <definedName name="목련R12">[107]데이타!$E$207</definedName>
    <definedName name="목련R15">[107]데이타!$E$208</definedName>
    <definedName name="목련R20">[107]데이타!$E$209</definedName>
    <definedName name="목련R4">[107]데이타!$E$202</definedName>
    <definedName name="목련R5">[107]데이타!$E$203</definedName>
    <definedName name="목련R6">[107]데이타!$E$204</definedName>
    <definedName name="목련R8">[107]데이타!$E$205</definedName>
    <definedName name="목백합" localSheetId="6">#REF!</definedName>
    <definedName name="목백합">#REF!</definedName>
    <definedName name="목서1506">[107]데이타!$E$213</definedName>
    <definedName name="목서2012">[107]데이타!$E$214</definedName>
    <definedName name="목서2515">[107]데이타!$E$215</definedName>
    <definedName name="목수국1006">[107]데이타!$E$210</definedName>
    <definedName name="목수국1208">[107]데이타!$E$211</definedName>
    <definedName name="목수국1510">[107]데이타!$E$212</definedName>
    <definedName name="목재료1">[168]재료!$K$7:$P$18</definedName>
    <definedName name="목재료2">[168]재료!$K$19:$P$30</definedName>
    <definedName name="목제남" localSheetId="6">#REF!</definedName>
    <definedName name="목제남">#REF!</definedName>
    <definedName name="목제여" localSheetId="6">#REF!</definedName>
    <definedName name="목제여">#REF!</definedName>
    <definedName name="목제합계" localSheetId="6">#REF!</definedName>
    <definedName name="목제합계">#REF!</definedName>
    <definedName name="목차" localSheetId="6">#REF!</definedName>
    <definedName name="목차">#REF!</definedName>
    <definedName name="목차1">[16]기본일위!$A:$IV</definedName>
    <definedName name="목차2">[16]기본일위!$A:$IV</definedName>
    <definedName name="목차3">[16]기본일위!$A:$IV</definedName>
    <definedName name="몰라">[169]직노!#REF!</definedName>
    <definedName name="몰라2" localSheetId="6">BLCH</definedName>
    <definedName name="몰라2">BLCH</definedName>
    <definedName name="몰탈11" localSheetId="6">#REF!</definedName>
    <definedName name="몰탈11">#REF!</definedName>
    <definedName name="몰탈12" localSheetId="6">#REF!</definedName>
    <definedName name="몰탈12">#REF!</definedName>
    <definedName name="몰탈13" localSheetId="6">#REF!</definedName>
    <definedName name="몰탈13">#REF!</definedName>
    <definedName name="몰탈14" localSheetId="6">#REF!</definedName>
    <definedName name="몰탈14">#REF!</definedName>
    <definedName name="몰탈15" localSheetId="6">#REF!</definedName>
    <definedName name="몰탈15">#REF!</definedName>
    <definedName name="못kg">[94]단가표!$E$163</definedName>
    <definedName name="무궁화" localSheetId="6">#REF!</definedName>
    <definedName name="무궁화">#REF!</definedName>
    <definedName name="무궁화1003">[107]데이타!$E$216</definedName>
    <definedName name="무궁화1203">[107]데이타!$E$217</definedName>
    <definedName name="무궁화1504">[107]데이타!$E$218</definedName>
    <definedName name="무궁화1805">[107]데이타!$E$219</definedName>
    <definedName name="무궁화2006">[107]데이타!$E$220</definedName>
    <definedName name="무근" localSheetId="6">#REF!</definedName>
    <definedName name="무근">#REF!</definedName>
    <definedName name="무늬1" localSheetId="6">#REF!</definedName>
    <definedName name="무늬1">#REF!</definedName>
    <definedName name="무늬2" localSheetId="6">#REF!</definedName>
    <definedName name="무늬2">#REF!</definedName>
    <definedName name="무늬거푸집" localSheetId="6">#REF!</definedName>
    <definedName name="무늬거푸집">#REF!</definedName>
    <definedName name="무선안테나" localSheetId="6">#REF!</definedName>
    <definedName name="무선안테나">#REF!</definedName>
    <definedName name="무선안테나공" localSheetId="6">#REF!</definedName>
    <definedName name="무선안테나공">#REF!</definedName>
    <definedName name="무수축11" localSheetId="6">#REF!</definedName>
    <definedName name="무수축11">#REF!</definedName>
    <definedName name="무수축13" localSheetId="6">#REF!</definedName>
    <definedName name="무수축13">#REF!</definedName>
    <definedName name="무수축콘크리트" localSheetId="6">#REF!</definedName>
    <definedName name="무수축콘크리트">#REF!</definedName>
    <definedName name="문서의_처음" localSheetId="6">#REF!</definedName>
    <definedName name="문서의_처음">#REF!</definedName>
    <definedName name="물" localSheetId="6">#REF!</definedName>
    <definedName name="물">#REF!</definedName>
    <definedName name="물____탱____크">[75]장비집계!#REF!</definedName>
    <definedName name="물가자료" localSheetId="6">#REF!</definedName>
    <definedName name="물가자료">#REF!</definedName>
    <definedName name="물량집계" localSheetId="6">#REF!</definedName>
    <definedName name="물량집계">#REF!</definedName>
    <definedName name="물량집계1" localSheetId="6">#REF!</definedName>
    <definedName name="물량집계1">#REF!</definedName>
    <definedName name="물푸기" localSheetId="6">#REF!</definedName>
    <definedName name="물푸기">#REF!</definedName>
    <definedName name="물푸레R5">[107]데이타!$E$221</definedName>
    <definedName name="물푸레R6">[107]데이타!$E$222</definedName>
    <definedName name="물푸레R8">[107]데이타!$E$223</definedName>
    <definedName name="뭐지" localSheetId="6">{"'Sheet1'!$A$4","'Sheet1'!$A$9:$G$28"}</definedName>
    <definedName name="뭐지">{"'Sheet1'!$A$4","'Sheet1'!$A$9:$G$28"}</definedName>
    <definedName name="뭐지도" localSheetId="6">{"'Sheet1'!$A$4","'Sheet1'!$A$9:$G$28"}</definedName>
    <definedName name="뭐지도">{"'Sheet1'!$A$4","'Sheet1'!$A$9:$G$28"}</definedName>
    <definedName name="뮤" localSheetId="6">#REF!</definedName>
    <definedName name="뮤">#REF!</definedName>
    <definedName name="뮤2" localSheetId="6">#REF!</definedName>
    <definedName name="뮤2">#REF!</definedName>
    <definedName name="미선0804">[107]데이타!$E$224</definedName>
    <definedName name="미선1206">[107]데이타!$E$225</definedName>
    <definedName name="미장" localSheetId="6">#REF!</definedName>
    <definedName name="미장">#REF!</definedName>
    <definedName name="미장공" localSheetId="6">#REF!</definedName>
    <definedName name="미장공">#REF!</definedName>
    <definedName name="미지" localSheetId="6">#REF!</definedName>
    <definedName name="미지">#REF!</definedName>
    <definedName name="밍">[170]!수식입력매크로</definedName>
    <definedName name="ㅂ" localSheetId="6">물량산출근거서!BLN</definedName>
    <definedName name="ㅂ">BLN</definedName>
    <definedName name="ㅂ2" localSheetId="6">#REF!</definedName>
    <definedName name="ㅂ2">#REF!</definedName>
    <definedName name="ㅂㅂ" localSheetId="6" hidden="1">{#N/A,#N/A,FALSE,"표지"}</definedName>
    <definedName name="ㅂㅂ" hidden="1">{#N/A,#N/A,FALSE,"표지"}</definedName>
    <definedName name="ㅂㅂ1" localSheetId="6">{"'Sheet1'!$A$4","'Sheet1'!$A$9:$G$28"}</definedName>
    <definedName name="ㅂㅂ1">{"'Sheet1'!$A$4","'Sheet1'!$A$9:$G$28"}</definedName>
    <definedName name="ㅂㅂㅁ" localSheetId="6">{"'Sheet1'!$A$4","'Sheet1'!$A$9:$G$28"}</definedName>
    <definedName name="ㅂㅂㅁ">{"'Sheet1'!$A$4","'Sheet1'!$A$9:$G$28"}</definedName>
    <definedName name="ㅂㅂㅂ">#N/A</definedName>
    <definedName name="ㅂㅂㅂㅂ" localSheetId="6">[0]!BLCH</definedName>
    <definedName name="ㅂㅂㅂㅂ">[0]!BLCH</definedName>
    <definedName name="ㅂㅂㅂㅂㅂㅂㅂ">#N/A</definedName>
    <definedName name="ㅂㅂㅂㅂㅂㅂㅂㅂ" localSheetId="6">#REF!</definedName>
    <definedName name="ㅂㅂㅂㅂㅂㅂㅂㅂ">#REF!</definedName>
    <definedName name="ㅂㅈ" localSheetId="6" hidden="1">{#N/A,#N/A,FALSE,"2~8번"}</definedName>
    <definedName name="ㅂㅈ" hidden="1">{#N/A,#N/A,FALSE,"2~8번"}</definedName>
    <definedName name="ㅂㅈㄱㄷㅈㅂㄱㅈㄷㅂㄱ" localSheetId="6" hidden="1">{#N/A,#N/A,FALSE,"이정표"}</definedName>
    <definedName name="ㅂㅈㄱㄷㅈㅂㄱㅈㄷㅂㄱ" hidden="1">{#N/A,#N/A,FALSE,"이정표"}</definedName>
    <definedName name="ㅂㅈㄷ" localSheetId="6" hidden="1">{#N/A,#N/A,FALSE,"골재소요량";#N/A,#N/A,FALSE,"골재소요량"}</definedName>
    <definedName name="ㅂㅈㄷ" hidden="1">{#N/A,#N/A,FALSE,"골재소요량";#N/A,#N/A,FALSE,"골재소요량"}</definedName>
    <definedName name="바" localSheetId="6">BlankMacro1</definedName>
    <definedName name="바">BlankMacro1</definedName>
    <definedName name="바리" localSheetId="6">#REF!</definedName>
    <definedName name="바리">#REF!</definedName>
    <definedName name="바보" localSheetId="6">[171]I一般比!#REF!</definedName>
    <definedName name="바보">[171]I一般比!#REF!</definedName>
    <definedName name="바이_브레이트" localSheetId="6">[75]장비집계!#REF!</definedName>
    <definedName name="바이_브레이트">[75]장비집계!#REF!</definedName>
    <definedName name="박리중유">[94]단가표!$E$217</definedName>
    <definedName name="박스">[172]!일위코드입력매크로</definedName>
    <definedName name="박태기" localSheetId="6">#REF!</definedName>
    <definedName name="박태기">#REF!</definedName>
    <definedName name="박한승" localSheetId="6">[0]!반송1012</definedName>
    <definedName name="박한승">[0]!반송1012</definedName>
    <definedName name="반송1012">[107]데이타!$E$148</definedName>
    <definedName name="반송1215">[107]데이타!$E$149</definedName>
    <definedName name="반송1518">[107]데이타!$E$150</definedName>
    <definedName name="반송1520">[107]데이타!$E$151</definedName>
    <definedName name="반송2022">[107]데이타!$E$152</definedName>
    <definedName name="반장" localSheetId="6">#REF!</definedName>
    <definedName name="반장">#REF!</definedName>
    <definedName name="반중력식옹벽개소별명세" localSheetId="6">#REF!</definedName>
    <definedName name="반중력식옹벽개소별명세">#REF!</definedName>
    <definedName name="반중력식옹벽수량집계" localSheetId="6">#REF!</definedName>
    <definedName name="반중력식옹벽수량집계">#REF!</definedName>
    <definedName name="발____전____기" localSheetId="6">[75]장비집계!#REF!</definedName>
    <definedName name="발____전____기">[75]장비집계!#REF!</definedName>
    <definedName name="발주금액">#N/A</definedName>
    <definedName name="방" localSheetId="6">#REF!</definedName>
    <definedName name="방">#REF!</definedName>
    <definedName name="방_모">[110]수량산출!$R$47</definedName>
    <definedName name="방송" localSheetId="6">BlankMacro1</definedName>
    <definedName name="방송">BlankMacro1</definedName>
    <definedName name="방송공량" localSheetId="6">#REF!</definedName>
    <definedName name="방송공량">#REF!</definedName>
    <definedName name="방송설비" localSheetId="6">#REF!</definedName>
    <definedName name="방송설비">#REF!</definedName>
    <definedName name="방수50">[94]단가표!$E$245</definedName>
    <definedName name="방수공" localSheetId="6">#REF!</definedName>
    <definedName name="방수공">#REF!</definedName>
    <definedName name="방수몰탈" localSheetId="6">#REF!</definedName>
    <definedName name="방수몰탈">#REF!</definedName>
    <definedName name="방콘2" localSheetId="6">#REF!</definedName>
    <definedName name="방콘2">#REF!</definedName>
    <definedName name="방호벽" localSheetId="6">#REF!</definedName>
    <definedName name="방호벽">#REF!</definedName>
    <definedName name="배_관_공" localSheetId="6">#REF!</definedName>
    <definedName name="배_관_공">#REF!</definedName>
    <definedName name="배관">[115]기초단가!$C$13</definedName>
    <definedName name="배관공" localSheetId="6">#REF!</definedName>
    <definedName name="배관공">#REF!</definedName>
    <definedName name="배롱나무" localSheetId="6">#REF!</definedName>
    <definedName name="배롱나무">#REF!</definedName>
    <definedName name="배부율" localSheetId="6">#REF!</definedName>
    <definedName name="배부율">#REF!</definedName>
    <definedName name="배수공및터널공사" localSheetId="6">#REF!</definedName>
    <definedName name="배수공및터널공사">#REF!</definedName>
    <definedName name="배수공사" localSheetId="6">#REF!</definedName>
    <definedName name="배수공사">#REF!</definedName>
    <definedName name="배수공집계표" localSheetId="6">#REF!</definedName>
    <definedName name="배수공집계표">#REF!</definedName>
    <definedName name="배수관1">[16]기본일위!$A:$IV</definedName>
    <definedName name="배수깨기" localSheetId="6">물량산출근거서!배수깨기..</definedName>
    <definedName name="배수깨기">[0]!배수깨기..</definedName>
    <definedName name="배수깨기.." localSheetId="6">물량산출근거서!배수총집</definedName>
    <definedName name="배수깨기..">[0]!배수총집</definedName>
    <definedName name="배수총집" localSheetId="6">#REF!</definedName>
    <definedName name="배수총집">#REF!</definedName>
    <definedName name="배수토공계" localSheetId="6">#REF!</definedName>
    <definedName name="배수토공계">#REF!</definedName>
    <definedName name="배전" localSheetId="6">#REF!</definedName>
    <definedName name="배전">#REF!</definedName>
    <definedName name="배전반" localSheetId="6">#REF!</definedName>
    <definedName name="배전반">#REF!</definedName>
    <definedName name="배전반1" localSheetId="6">#REF!</definedName>
    <definedName name="배전반1">#REF!</definedName>
    <definedName name="배전전공" localSheetId="6">#REF!</definedName>
    <definedName name="배전전공">#REF!</definedName>
    <definedName name="배전활선공" localSheetId="6">#REF!</definedName>
    <definedName name="배전활선공">#REF!</definedName>
    <definedName name="배전활선전공" localSheetId="6">#REF!</definedName>
    <definedName name="배전활선전공">#REF!</definedName>
    <definedName name="백강관배관_Sheet2_List">[173]설비단가표!#REF!</definedName>
    <definedName name="버림콘크리트" localSheetId="6">#REF!</definedName>
    <definedName name="버림콘크리트">#REF!</definedName>
    <definedName name="버림콘크리트2" localSheetId="6">#REF!</definedName>
    <definedName name="버림콘크리트2">#REF!</definedName>
    <definedName name="번호" localSheetId="6">#REF!</definedName>
    <definedName name="번호">#REF!</definedName>
    <definedName name="벌목공" localSheetId="6">#REF!</definedName>
    <definedName name="벌목공">#REF!</definedName>
    <definedName name="벌목단가산출" localSheetId="6">#REF!</definedName>
    <definedName name="벌목단가산출">#REF!</definedName>
    <definedName name="베리어블" localSheetId="6">#REF!</definedName>
    <definedName name="베리어블">#REF!</definedName>
    <definedName name="벽높이" localSheetId="6">#REF!</definedName>
    <definedName name="벽높이">#REF!</definedName>
    <definedName name="벽돌제작공" localSheetId="6">#REF!</definedName>
    <definedName name="벽돌제작공">#REF!</definedName>
    <definedName name="벽체" localSheetId="6" hidden="1">{#N/A,#N/A,FALSE,"혼합골재"}</definedName>
    <definedName name="벽체" hidden="1">{#N/A,#N/A,FALSE,"혼합골재"}</definedName>
    <definedName name="벽체1" localSheetId="6" hidden="1">{#N/A,#N/A,FALSE,"혼합골재"}</definedName>
    <definedName name="벽체1" hidden="1">{#N/A,#N/A,FALSE,"혼합골재"}</definedName>
    <definedName name="벽체철근갯수">'[174]DATA 입력부'!$F$27</definedName>
    <definedName name="변경" localSheetId="6">#REF!</definedName>
    <definedName name="변경">#REF!</definedName>
    <definedName name="변압기1" localSheetId="6">#REF!</definedName>
    <definedName name="변압기1">#REF!</definedName>
    <definedName name="보" localSheetId="6">'[16]#REF'!#REF!</definedName>
    <definedName name="보">'[16]#REF'!#REF!</definedName>
    <definedName name="보_온_공" localSheetId="6">#REF!</definedName>
    <definedName name="보_온_공">#REF!</definedName>
    <definedName name="보링공">[175]시중노임!$I$23</definedName>
    <definedName name="보성토공" localSheetId="6">물량산출근거서!보안공</definedName>
    <definedName name="보성토공">[0]!보안공</definedName>
    <definedName name="보안공" localSheetId="6">#REF!</definedName>
    <definedName name="보안공">#REF!</definedName>
    <definedName name="보오링_기계_JSP용" localSheetId="6">[75]장비집계!#REF!</definedName>
    <definedName name="보오링_기계_JSP용">[75]장비집계!#REF!</definedName>
    <definedName name="보온공" localSheetId="6">#REF!</definedName>
    <definedName name="보온공">#REF!</definedName>
    <definedName name="보온재">[27]단가표!$E$213</definedName>
    <definedName name="보온종류" localSheetId="6">#REF!</definedName>
    <definedName name="보온종류">#REF!</definedName>
    <definedName name="보완자료복사" localSheetId="6">#REF!</definedName>
    <definedName name="보완자료복사">#REF!</definedName>
    <definedName name="보인" localSheetId="6">#REF!</definedName>
    <definedName name="보인">#REF!</definedName>
    <definedName name="보일러공" localSheetId="6">#REF!</definedName>
    <definedName name="보일러공">#REF!</definedName>
    <definedName name="보조" localSheetId="6">#REF!</definedName>
    <definedName name="보조">#REF!</definedName>
    <definedName name="보조1" localSheetId="6">#REF!</definedName>
    <definedName name="보조1">#REF!</definedName>
    <definedName name="보조2" localSheetId="6">#REF!</definedName>
    <definedName name="보조2">#REF!</definedName>
    <definedName name="보조기층" localSheetId="6">#REF!</definedName>
    <definedName name="보조기층">#REF!</definedName>
    <definedName name="보조기층두께">0.2</definedName>
    <definedName name="보조연" localSheetId="6">#REF!</definedName>
    <definedName name="보조연">#REF!</definedName>
    <definedName name="보조원" localSheetId="6">#REF!</definedName>
    <definedName name="보조원">#REF!</definedName>
    <definedName name="보차경계석" localSheetId="6">#REF!</definedName>
    <definedName name="보차경계석">#REF!</definedName>
    <definedName name="보차도" localSheetId="6">물량산출근거서!보차도1</definedName>
    <definedName name="보차도">[0]!보차도1</definedName>
    <definedName name="보차도1" localSheetId="6">물량산출근거서!보통</definedName>
    <definedName name="보차도1">[0]!보통</definedName>
    <definedName name="보통" localSheetId="6">#REF!</definedName>
    <definedName name="보통">#REF!</definedName>
    <definedName name="보통마감" localSheetId="6">#REF!</definedName>
    <definedName name="보통마감">#REF!</definedName>
    <definedName name="보통선원" localSheetId="6">#REF!</definedName>
    <definedName name="보통선원">#REF!</definedName>
    <definedName name="보통인부">[175]시중노임!$I$13</definedName>
    <definedName name="보통인부B10">[107]식재인부!$C$24</definedName>
    <definedName name="보통인부B4이하">[107]식재인부!$C$18</definedName>
    <definedName name="보통인부B5">[107]식재인부!$C$19</definedName>
    <definedName name="보통인부B6">[107]식재인부!$C$20</definedName>
    <definedName name="보통인부B8">[107]식재인부!$C$22</definedName>
    <definedName name="보통인부R10">[107]식재인부!$C$54</definedName>
    <definedName name="보통인부R12">[107]식재인부!$C$56</definedName>
    <definedName name="보통인부R15">[107]식재인부!$C$59</definedName>
    <definedName name="보통인부R4이하">[107]식재인부!$C$48</definedName>
    <definedName name="보통인부R5">[107]식재인부!$C$49</definedName>
    <definedName name="보통인부R6">[107]식재인부!$C$50</definedName>
    <definedName name="보통인부R7">[107]식재인부!$C$51</definedName>
    <definedName name="보통인부R8">[107]식재인부!$C$52</definedName>
    <definedName name="보통인부노임" localSheetId="6">#REF!</definedName>
    <definedName name="보통인부노임">#REF!</definedName>
    <definedName name="보호몰탈1" localSheetId="6">#REF!</definedName>
    <definedName name="보호몰탈1">#REF!</definedName>
    <definedName name="보호몰탈2" localSheetId="6">#REF!</definedName>
    <definedName name="보호몰탈2">#REF!</definedName>
    <definedName name="보호몰탈3" localSheetId="6">#REF!</definedName>
    <definedName name="보호몰탈3">#REF!</definedName>
    <definedName name="복토" localSheetId="6">#REF!</definedName>
    <definedName name="복토">#REF!</definedName>
    <definedName name="복통경비" localSheetId="6">#REF!</definedName>
    <definedName name="복통경비">#REF!</definedName>
    <definedName name="복통노무비" localSheetId="6">#REF!</definedName>
    <definedName name="복통노무비">#REF!</definedName>
    <definedName name="복통재료비" localSheetId="6">#REF!</definedName>
    <definedName name="복통재료비">#REF!</definedName>
    <definedName name="본제당경비" localSheetId="6">#REF!</definedName>
    <definedName name="본제당경비">#REF!</definedName>
    <definedName name="본제당노무비" localSheetId="6">#REF!</definedName>
    <definedName name="본제당노무비">#REF!</definedName>
    <definedName name="본제당재료비" localSheetId="6">#REF!</definedName>
    <definedName name="본제당재료비">#REF!</definedName>
    <definedName name="볼라드" localSheetId="6">#REF!</definedName>
    <definedName name="볼라드">#REF!</definedName>
    <definedName name="볼라드수량" localSheetId="6">#REF!</definedName>
    <definedName name="볼라드수량">#REF!</definedName>
    <definedName name="볼밸브설치">[155]토목검측서!#REF!</definedName>
    <definedName name="봄가을" localSheetId="6">#REF!</definedName>
    <definedName name="봄가을">#REF!</definedName>
    <definedName name="부가가치세" localSheetId="6">#REF!</definedName>
    <definedName name="부가가치세">#REF!</definedName>
    <definedName name="附加價値稅">'[16]#REF'!$E$25</definedName>
    <definedName name="부대" localSheetId="6">#REF!</definedName>
    <definedName name="부대">#REF!</definedName>
    <definedName name="부대공1">[176]!일위코드입력매크로</definedName>
    <definedName name="부대공사경비" localSheetId="6">#REF!</definedName>
    <definedName name="부대공사경비">#REF!</definedName>
    <definedName name="부대공사노무비" localSheetId="6">#REF!</definedName>
    <definedName name="부대공사노무비">#REF!</definedName>
    <definedName name="부대공사재료비" localSheetId="6">#REF!</definedName>
    <definedName name="부대공사재료비">#REF!</definedName>
    <definedName name="부대공집계" localSheetId="6">[129]터파기및재료!#REF!</definedName>
    <definedName name="부대공집계">[129]터파기및재료!#REF!</definedName>
    <definedName name="부대공집계2" localSheetId="6">[130]터파기및재료!#REF!</definedName>
    <definedName name="부대공집계2">[130]터파기및재료!#REF!</definedName>
    <definedName name="부대원본" localSheetId="6" hidden="1">{#N/A,#N/A,FALSE,"토공2"}</definedName>
    <definedName name="부대원본" hidden="1">{#N/A,#N/A,FALSE,"토공2"}</definedName>
    <definedName name="부대일위대가" localSheetId="6">#REF!</definedName>
    <definedName name="부대일위대가">#REF!</definedName>
    <definedName name="부산hw">[47]실행내역!#REF!</definedName>
    <definedName name="부서" localSheetId="6">#REF!</definedName>
    <definedName name="부서">#REF!</definedName>
    <definedName name="부손익" localSheetId="6" hidden="1">{#N/A,#N/A,FALSE,"현장 NCR 분석";#N/A,#N/A,FALSE,"현장품질감사";#N/A,#N/A,FALSE,"현장품질감사"}</definedName>
    <definedName name="부손익" hidden="1">{#N/A,#N/A,FALSE,"현장 NCR 분석";#N/A,#N/A,FALSE,"현장품질감사";#N/A,#N/A,FALSE,"현장품질감사"}</definedName>
    <definedName name="분류">#N/A</definedName>
    <definedName name="분전반" localSheetId="6">BlankMacro1</definedName>
    <definedName name="분전반">BlankMacro1</definedName>
    <definedName name="불도우저" localSheetId="6">[75]장비집계!#REF!</definedName>
    <definedName name="불도우저">[75]장비집계!#REF!</definedName>
    <definedName name="브라켓길이1" localSheetId="6">#REF!</definedName>
    <definedName name="브라켓길이1">#REF!</definedName>
    <definedName name="브라켓길이2" localSheetId="6">#REF!</definedName>
    <definedName name="브라켓길이2">#REF!</definedName>
    <definedName name="브라켓높이1" localSheetId="6">#REF!</definedName>
    <definedName name="브라켓높이1">#REF!</definedName>
    <definedName name="브라켓높이2" localSheetId="6">#REF!</definedName>
    <definedName name="브라켓높이2">#REF!</definedName>
    <definedName name="브라켓폭" localSheetId="6">#REF!</definedName>
    <definedName name="브라켓폭">#REF!</definedName>
    <definedName name="브이c" localSheetId="6">#REF!</definedName>
    <definedName name="브이c">#REF!</definedName>
    <definedName name="블록H" localSheetId="6">#REF!</definedName>
    <definedName name="블록H">#REF!</definedName>
    <definedName name="블록V" localSheetId="6">#REF!</definedName>
    <definedName name="블록V">#REF!</definedName>
    <definedName name="비" localSheetId="6">#REF!</definedName>
    <definedName name="비">#REF!</definedName>
    <definedName name="비_계_공" localSheetId="6">#REF!</definedName>
    <definedName name="비_계_공">#REF!</definedName>
    <definedName name="비1" localSheetId="6">#REF!</definedName>
    <definedName name="비1">#REF!</definedName>
    <definedName name="비2" localSheetId="6">#REF!</definedName>
    <definedName name="비2">#REF!</definedName>
    <definedName name="비23">'[177]기초경사,전단키있음'!$C$38</definedName>
    <definedName name="비3" localSheetId="6">#REF!</definedName>
    <definedName name="비3">#REF!</definedName>
    <definedName name="비4" localSheetId="6">#REF!</definedName>
    <definedName name="비4">#REF!</definedName>
    <definedName name="비5" localSheetId="6">#REF!</definedName>
    <definedName name="비5">#REF!</definedName>
    <definedName name="비6" localSheetId="6">#REF!</definedName>
    <definedName name="비6">#REF!</definedName>
    <definedName name="비계">[115]기초단가!$C$11</definedName>
    <definedName name="비계1" localSheetId="6">#REF!</definedName>
    <definedName name="비계1">#REF!</definedName>
    <definedName name="비계2" localSheetId="6">#REF!</definedName>
    <definedName name="비계2">#REF!</definedName>
    <definedName name="비계공" localSheetId="6">#REF!</definedName>
    <definedName name="비계공">#REF!</definedName>
    <definedName name="비고">#N/A</definedName>
    <definedName name="비교표" localSheetId="6">[0]!비교표1</definedName>
    <definedName name="비교표">[0]!비교표1</definedName>
    <definedName name="비교표1">[16]기본일위!$A:$IV</definedName>
    <definedName name="비교표2">[16]기본일위!$A:$IV</definedName>
    <definedName name="비목1" localSheetId="6">#REF!</definedName>
    <definedName name="비목1">#REF!</definedName>
    <definedName name="비목2" localSheetId="6">#REF!</definedName>
    <definedName name="비목2">#REF!</definedName>
    <definedName name="비목3" localSheetId="6">#REF!</definedName>
    <definedName name="비목3">#REF!</definedName>
    <definedName name="비목4" localSheetId="6">#REF!</definedName>
    <definedName name="비목4">#REF!</definedName>
    <definedName name="비비추" localSheetId="6">#REF!</definedName>
    <definedName name="비비추">#REF!</definedName>
    <definedName name="비세척모래" localSheetId="6">#REF!</definedName>
    <definedName name="비세척모래">#REF!</definedName>
    <definedName name="비세척모래합계" localSheetId="6">#REF!</definedName>
    <definedName name="비세척모래합계">#REF!</definedName>
    <definedName name="비오큐" localSheetId="6">물량산출근거서!BLN</definedName>
    <definedName name="비오큐">BLN</definedName>
    <definedName name="비원" localSheetId="6">#REF!</definedName>
    <definedName name="비원">#REF!</definedName>
    <definedName name="비율" localSheetId="6">#REF!</definedName>
    <definedName name="비율">#REF!</definedName>
    <definedName name="비투" localSheetId="6">#REF!</definedName>
    <definedName name="비투">#REF!</definedName>
    <definedName name="비트100">[94]단가표!$E$75</definedName>
    <definedName name="비트50">[94]단가표!$E$77</definedName>
    <definedName name="비트80">[94]단가표!$E$76</definedName>
    <definedName name="빔간격" localSheetId="6">#REF!</definedName>
    <definedName name="빔간격">#REF!</definedName>
    <definedName name="빔높이" localSheetId="6">#REF!</definedName>
    <definedName name="빔높이">#REF!</definedName>
    <definedName name="뽀빠이" localSheetId="6">#REF!</definedName>
    <definedName name="뽀빠이">#REF!</definedName>
    <definedName name="삐1" localSheetId="6">#REF!</definedName>
    <definedName name="삐1">#REF!</definedName>
    <definedName name="삐2" localSheetId="6">#REF!</definedName>
    <definedName name="삐2">#REF!</definedName>
    <definedName name="삐3" localSheetId="6">#REF!</definedName>
    <definedName name="삐3">#REF!</definedName>
    <definedName name="삐4" localSheetId="6">#REF!</definedName>
    <definedName name="삐4">#REF!</definedName>
    <definedName name="ㅅ" localSheetId="6">#REF!</definedName>
    <definedName name="ㅅ">#REF!</definedName>
    <definedName name="ㅅ1" localSheetId="6">#REF!</definedName>
    <definedName name="ㅅ1">#REF!</definedName>
    <definedName name="ㅅ2" localSheetId="6">#REF!</definedName>
    <definedName name="ㅅ2">#REF!</definedName>
    <definedName name="ㅅ3" localSheetId="6">#REF!</definedName>
    <definedName name="ㅅ3">#REF!</definedName>
    <definedName name="ㅅ4" localSheetId="6">#REF!</definedName>
    <definedName name="ㅅ4">#REF!</definedName>
    <definedName name="ㅅㄱㄷㅅㅈㄷ" localSheetId="6">물량산출근거서!BLN</definedName>
    <definedName name="ㅅㄱㄷㅅㅈㄷ">BLN</definedName>
    <definedName name="ㅅㄳ" localSheetId="6">물량산출근거서!BLN</definedName>
    <definedName name="ㅅㄳ">BLN</definedName>
    <definedName name="ㅅㄳ4534" localSheetId="6">물량산출근거서!BLN</definedName>
    <definedName name="ㅅㄳ4534">BLN</definedName>
    <definedName name="ㅅㄷ교ㅛ" localSheetId="6">물량산출근거서!BLN</definedName>
    <definedName name="ㅅㄷ교ㅛ">BLN</definedName>
    <definedName name="ㅅㅅㅅㅅ" localSheetId="6">BLCH</definedName>
    <definedName name="ㅅㅅㅅㅅ">BLCH</definedName>
    <definedName name="ㅅㅅㅅㅅㅅㅅㅅㅅㅅㅅ" localSheetId="6">{"'Sheet1'!$A$4","'Sheet1'!$A$9:$G$28"}</definedName>
    <definedName name="ㅅㅅㅅㅅㅅㅅㅅㅅㅅㅅ">{"'Sheet1'!$A$4","'Sheet1'!$A$9:$G$28"}</definedName>
    <definedName name="ㅅㅎㄱㄷㅅㄷㄱ" localSheetId="6" hidden="1">{#N/A,#N/A,FALSE,"표지목차"}</definedName>
    <definedName name="ㅅㅎㄱㄷㅅㄷㄱ" hidden="1">{#N/A,#N/A,FALSE,"표지목차"}</definedName>
    <definedName name="사" localSheetId="6">BlankMacro1</definedName>
    <definedName name="사">BlankMacro1</definedName>
    <definedName name="사각형">[178]!일위코드입력매크로</definedName>
    <definedName name="사무실규모">#N/A</definedName>
    <definedName name="사무실위치">#N/A</definedName>
    <definedName name="사석01445보경">[153]단가산출서!#REF!</definedName>
    <definedName name="사인">'[16]#REF'!$A$1:$F$25</definedName>
    <definedName name="사인내역" localSheetId="6">#REF!</definedName>
    <definedName name="사인내역">#REF!</definedName>
    <definedName name="사진첩" localSheetId="6" hidden="1">{"'Sheet1'!$A$1:$H$49"}</definedName>
    <definedName name="사진첩" hidden="1">{"'Sheet1'!$A$1:$H$49"}</definedName>
    <definedName name="사하중1" localSheetId="6">#REF!</definedName>
    <definedName name="사하중1">#REF!</definedName>
    <definedName name="사하중2" localSheetId="6">#REF!</definedName>
    <definedName name="사하중2">#REF!</definedName>
    <definedName name="사하중3" localSheetId="6">#REF!</definedName>
    <definedName name="사하중3">#REF!</definedName>
    <definedName name="사하중4" localSheetId="6">#REF!</definedName>
    <definedName name="사하중4">#REF!</definedName>
    <definedName name="산보" localSheetId="6">#REF!</definedName>
    <definedName name="산보">#REF!</definedName>
    <definedName name="산소">[179]단가표!$E$271</definedName>
    <definedName name="산재보험료" localSheetId="6">#REF!</definedName>
    <definedName name="산재보험료">#REF!</definedName>
    <definedName name="산철쭉" localSheetId="6">#REF!</definedName>
    <definedName name="산철쭉">#REF!</definedName>
    <definedName name="산출" localSheetId="6">물량산출근거서!산출1</definedName>
    <definedName name="산출">[0]!산출1</definedName>
    <definedName name="산출1" localSheetId="6">물량산출근거서!산출10</definedName>
    <definedName name="산출1">[0]!산출10</definedName>
    <definedName name="산출10" localSheetId="6">물량산출근거서!산출3</definedName>
    <definedName name="산출10">[0]!산출3</definedName>
    <definedName name="산출3" localSheetId="6">물량산출근거서!산출근거</definedName>
    <definedName name="산출3">[0]!산출근거</definedName>
    <definedName name="산출근거" localSheetId="6">BLCH</definedName>
    <definedName name="산출근거">BLCH</definedName>
    <definedName name="산출근거1" localSheetId="6">#REF!</definedName>
    <definedName name="산출근거1">#REF!</definedName>
    <definedName name="산출근거2" localSheetId="6">BLCH</definedName>
    <definedName name="산출근거2">BLCH</definedName>
    <definedName name="산출내역" localSheetId="6">#REF!</definedName>
    <definedName name="산출내역">#REF!</definedName>
    <definedName name="삼각지_동력부하_List" localSheetId="6">#REF!</definedName>
    <definedName name="삼각지_동력부하_List">#REF!</definedName>
    <definedName name="삼각형">[180]!일위코드입력매크로</definedName>
    <definedName name="상">[96]!일위코드입력매크로</definedName>
    <definedName name="상면폭" localSheetId="6">#REF!</definedName>
    <definedName name="상면폭">#REF!</definedName>
    <definedName name="상면폭1" localSheetId="6">#REF!</definedName>
    <definedName name="상면폭1">#REF!</definedName>
    <definedName name="상면폭2" localSheetId="6">#REF!</definedName>
    <definedName name="상면폭2">#REF!</definedName>
    <definedName name="상부" localSheetId="6">#REF!</definedName>
    <definedName name="상부">#REF!</definedName>
    <definedName name="상부1" localSheetId="6">#REF!</definedName>
    <definedName name="상부1">#REF!</definedName>
    <definedName name="상부2" localSheetId="6">#REF!</definedName>
    <definedName name="상부2">#REF!</definedName>
    <definedName name="상부슬라브" localSheetId="6">#REF!</definedName>
    <definedName name="상부슬라브">#REF!</definedName>
    <definedName name="상부펌프카015" localSheetId="6">#REF!</definedName>
    <definedName name="상부펌프카015">#REF!</definedName>
    <definedName name="상부펌프카15" localSheetId="6">#REF!</definedName>
    <definedName name="상부펌프카15">#REF!</definedName>
    <definedName name="상수집">[181]터파기및재료!#REF!</definedName>
    <definedName name="상수집계">[129]터파기및재료!#REF!</definedName>
    <definedName name="상차비">[153]단가표!$G$124</definedName>
    <definedName name="새끼">[94]단가표!$E$235</definedName>
    <definedName name="새모형" localSheetId="6">#REF!</definedName>
    <definedName name="새모형">#REF!</definedName>
    <definedName name="샤1">[182]산출근거!$J$17</definedName>
    <definedName name="샷시공" localSheetId="6">#REF!</definedName>
    <definedName name="샷시공">#REF!</definedName>
    <definedName name="서">'[152]000000'!$X$25</definedName>
    <definedName name="서카니" localSheetId="6">#REF!</definedName>
    <definedName name="서카니">#REF!</definedName>
    <definedName name="석공">[175]시중노임!$I$16</definedName>
    <definedName name="석축1">[16]기본일위!$A:$IV</definedName>
    <definedName name="석축개소별명세" localSheetId="6">#REF!</definedName>
    <definedName name="석축개소별명세">#REF!</definedName>
    <definedName name="석축단위수량" localSheetId="6">물량산출근거서!수압1</definedName>
    <definedName name="석축단위수량">[0]!수압1</definedName>
    <definedName name="석축단위수량1" localSheetId="6">물량산출근거서!일위대가</definedName>
    <definedName name="석축단위수량1">[0]!일위대가</definedName>
    <definedName name="석축수량집계" localSheetId="6">#REF!</definedName>
    <definedName name="석축수량집계">#REF!</definedName>
    <definedName name="선로신설" localSheetId="6">#REF!</definedName>
    <definedName name="선로신설">#REF!</definedName>
    <definedName name="선로철거" localSheetId="6">#REF!</definedName>
    <definedName name="선로철거">#REF!</definedName>
    <definedName name="선부" localSheetId="6">#REF!</definedName>
    <definedName name="선부">#REF!</definedName>
    <definedName name="선택층두께">0.2</definedName>
    <definedName name="설간접">#N/A</definedName>
    <definedName name="설계" localSheetId="6">#REF!</definedName>
    <definedName name="설계">#REF!</definedName>
    <definedName name="설계가">#N/A</definedName>
    <definedName name="설계검토">411</definedName>
    <definedName name="설계내역" localSheetId="6">#REF!</definedName>
    <definedName name="설계내역">#REF!</definedName>
    <definedName name="설계단면력요약.SAP90Work" localSheetId="6">[0]!설계변경내역</definedName>
    <definedName name="설계단면력요약.SAP90Work">[0]!설계변경내역</definedName>
    <definedName name="설계변경내역">[120]관구보호몰탈!$X$22</definedName>
    <definedName name="설계속도" localSheetId="6">#REF!</definedName>
    <definedName name="설계속도">#REF!</definedName>
    <definedName name="설계요율" localSheetId="6">#REF!</definedName>
    <definedName name="설계요율">#REF!</definedName>
    <definedName name="설명서들" localSheetId="6">#REF!</definedName>
    <definedName name="설명서들">#REF!</definedName>
    <definedName name="설원가2000" localSheetId="6">#REF!</definedName>
    <definedName name="설원가2000">#REF!</definedName>
    <definedName name="설치" localSheetId="6">#REF!</definedName>
    <definedName name="설치">#REF!</definedName>
    <definedName name="설치원가" localSheetId="6">#REF!</definedName>
    <definedName name="설치원가">#REF!</definedName>
    <definedName name="설치자재" localSheetId="6">#REF!</definedName>
    <definedName name="설치자재">#REF!</definedName>
    <definedName name="설치자재2">[168]설치자재!$A$6:$I$72</definedName>
    <definedName name="설치현황" localSheetId="6">{"Book1","부대-(표지판,데리,가드).xls","부대-(낙,차,중분대).xls"}</definedName>
    <definedName name="설치현황">{"Book1","부대-(표지판,데리,가드).xls","부대-(낙,차,중분대).xls"}</definedName>
    <definedName name="섬유1종" localSheetId="6">#REF!</definedName>
    <definedName name="섬유1종">#REF!</definedName>
    <definedName name="성근" localSheetId="6" hidden="1">{#N/A,#N/A,FALSE,"포장2"}</definedName>
    <definedName name="성근" hidden="1">{#N/A,#N/A,FALSE,"포장2"}</definedName>
    <definedName name="성토" localSheetId="6">#REF!</definedName>
    <definedName name="성토">#REF!</definedName>
    <definedName name="성토3" localSheetId="6">물량산출근거서!성토과재</definedName>
    <definedName name="성토3">[0]!성토과재</definedName>
    <definedName name="성토과재" localSheetId="6" hidden="1">{#N/A,#N/A,FALSE,"조골재"}</definedName>
    <definedName name="성토과재" hidden="1">{#N/A,#N/A,FALSE,"조골재"}</definedName>
    <definedName name="성토도쟈" localSheetId="6">물량산출근거서!성토부도수로단위수량산출_1</definedName>
    <definedName name="성토도쟈">[0]!성토부도수로단위수량산출_1</definedName>
    <definedName name="성토부도수로단위수량산출_1" localSheetId="6">#REF!</definedName>
    <definedName name="성토부도수로단위수량산출_1">#REF!</definedName>
    <definedName name="성토부도수로단위수량표" localSheetId="6">#REF!</definedName>
    <definedName name="성토부도수로단위수량표">#REF!</definedName>
    <definedName name="성토부도수로재료수량산출" localSheetId="6">#REF!</definedName>
    <definedName name="성토부도수로재료수량산출">#REF!</definedName>
    <definedName name="성토부도수로토공및공제단위수량산식" localSheetId="6">#REF!</definedName>
    <definedName name="성토부도수로토공및공제단위수량산식">#REF!</definedName>
    <definedName name="성토부도수로토공수량산출" localSheetId="6">#REF!</definedName>
    <definedName name="성토부도수로토공수량산출">#REF!</definedName>
    <definedName name="세금계산서">#N/A</definedName>
    <definedName name="세로1" localSheetId="6">#REF!</definedName>
    <definedName name="세로1">#REF!</definedName>
    <definedName name="세로2" localSheetId="6">#REF!</definedName>
    <definedName name="세로2">#REF!</definedName>
    <definedName name="세로합계" localSheetId="6">#REF!</definedName>
    <definedName name="세로합계">#REF!</definedName>
    <definedName name="세부내역서" localSheetId="6">물량산출근거서!BLN</definedName>
    <definedName name="세부내역서">BLN</definedName>
    <definedName name="세차장" localSheetId="6" hidden="1">{"'여수 청설 아파트&amp;상가 견적서'!$A$1:$J$10"}</definedName>
    <definedName name="세차장" hidden="1">{"'여수 청설 아파트&amp;상가 견적서'!$A$1:$J$10"}</definedName>
    <definedName name="셈겜셈셈셈" localSheetId="6">#REF!</definedName>
    <definedName name="셈겜셈셈셈">#REF!</definedName>
    <definedName name="소" localSheetId="6">#REF!</definedName>
    <definedName name="소">#REF!</definedName>
    <definedName name="소개" localSheetId="6">#REF!</definedName>
    <definedName name="소개">#REF!</definedName>
    <definedName name="소개소" localSheetId="6">#REF!</definedName>
    <definedName name="소개소">#REF!</definedName>
    <definedName name="소계" localSheetId="6">#REF!</definedName>
    <definedName name="소계">#REF!</definedName>
    <definedName name="소계3" localSheetId="6">#REF!</definedName>
    <definedName name="소계3">#REF!</definedName>
    <definedName name="소계4" localSheetId="6">#REF!</definedName>
    <definedName name="소계4">#REF!</definedName>
    <definedName name="소계5" localSheetId="6">#REF!</definedName>
    <definedName name="소계5">#REF!</definedName>
    <definedName name="소관경" localSheetId="6">#REF!</definedName>
    <definedName name="소관경">#REF!</definedName>
    <definedName name="소나무" localSheetId="6">#REF!</definedName>
    <definedName name="소나무">#REF!</definedName>
    <definedName name="소방" localSheetId="6">#REF!</definedName>
    <definedName name="소방">#REF!</definedName>
    <definedName name="소방2">[183]집계!$C$4:$P$1002</definedName>
    <definedName name="소방내역" localSheetId="6">BlankMacro1</definedName>
    <definedName name="소방내역">BlankMacro1</definedName>
    <definedName name="소방내역서" localSheetId="6">BlankMacro1</definedName>
    <definedName name="소방내역서">BlankMacro1</definedName>
    <definedName name="소켓무게">[184]DATE!$G$24:$G$79</definedName>
    <definedName name="소프트">#N/A</definedName>
    <definedName name="손영주" localSheetId="6" hidden="1">{#N/A,#N/A,FALSE,"조골재"}</definedName>
    <definedName name="손영주" hidden="1">{#N/A,#N/A,FALSE,"조골재"}</definedName>
    <definedName name="손해배상보험료" localSheetId="6">#REF!</definedName>
    <definedName name="손해배상보험료">#REF!</definedName>
    <definedName name="송강">[185]업무보고!#REF!</definedName>
    <definedName name="송곡교" localSheetId="6">#REF!</definedName>
    <definedName name="송곡교">#REF!</definedName>
    <definedName name="송전전공" localSheetId="6">#REF!</definedName>
    <definedName name="송전전공">#REF!</definedName>
    <definedName name="송전활선전공" localSheetId="6">#REF!</definedName>
    <definedName name="송전활선전공">#REF!</definedName>
    <definedName name="쇼트변경" localSheetId="6">#REF!</definedName>
    <definedName name="쇼트변경">#REF!</definedName>
    <definedName name="쇼트변경암" localSheetId="6">#REF!</definedName>
    <definedName name="쇼트변경암">#REF!</definedName>
    <definedName name="수" hidden="1">[186]내역서!#REF!</definedName>
    <definedName name="수________조">[75]장비집계!#REF!</definedName>
    <definedName name="수____종" localSheetId="6">#REF!</definedName>
    <definedName name="수____종">#REF!</definedName>
    <definedName name="수급인상호" localSheetId="6">#REF!</definedName>
    <definedName name="수급인상호">#REF!</definedName>
    <definedName name="수급인성명" localSheetId="6">#REF!</definedName>
    <definedName name="수급인성명">#REF!</definedName>
    <definedName name="수급인주소" localSheetId="6">#REF!</definedName>
    <definedName name="수급인주소">#REF!</definedName>
    <definedName name="수량">#N/A</definedName>
    <definedName name="수량검토" localSheetId="6">#REF!</definedName>
    <definedName name="수량검토">#REF!</definedName>
    <definedName name="수량계산" localSheetId="6">#REF!</definedName>
    <definedName name="수량계산">#REF!</definedName>
    <definedName name="수량산출" localSheetId="6">BLCH</definedName>
    <definedName name="수량산출">BLCH</definedName>
    <definedName name="수량산출2" localSheetId="6">BLCH</definedName>
    <definedName name="수량산출2">BLCH</definedName>
    <definedName name="수량산출3" localSheetId="6">BLCH</definedName>
    <definedName name="수량산출3">BLCH</definedName>
    <definedName name="수량산출5" localSheetId="6">BLCH</definedName>
    <definedName name="수량산출5">BLCH</definedName>
    <definedName name="수량산출6" localSheetId="6">BLCH</definedName>
    <definedName name="수량산출6">BLCH</definedName>
    <definedName name="수량산출서2" localSheetId="6">#REF!</definedName>
    <definedName name="수량산출서2">#REF!</definedName>
    <definedName name="수량산출서표지" localSheetId="6">BLCH</definedName>
    <definedName name="수량산출서표지">BLCH</definedName>
    <definedName name="수량산출서표지1" localSheetId="6">BLCH</definedName>
    <definedName name="수량산출서표지1">BLCH</definedName>
    <definedName name="수량율촌" localSheetId="6">#REF!</definedName>
    <definedName name="수량율촌">#REF!</definedName>
    <definedName name="수량집계양" localSheetId="6">#REF!</definedName>
    <definedName name="수량집계양">#REF!</definedName>
    <definedName name="수로암거" localSheetId="6">#REF!</definedName>
    <definedName name="수로암거">#REF!</definedName>
    <definedName name="수로집계" localSheetId="6">'[187]000000'!$AC$25</definedName>
    <definedName name="수로집계">'[188]000000'!$AC$25</definedName>
    <definedName name="수면" localSheetId="6">물량산출근거서!BLN</definedName>
    <definedName name="수면">BLN</definedName>
    <definedName name="수목" localSheetId="6">#REF!</definedName>
    <definedName name="수목">#REF!</definedName>
    <definedName name="수목2" localSheetId="6">#REF!</definedName>
    <definedName name="수목2">#REF!</definedName>
    <definedName name="수목내역서" localSheetId="6">#REF!</definedName>
    <definedName name="수목내역서">#REF!</definedName>
    <definedName name="수목단가" localSheetId="6">#REF!</definedName>
    <definedName name="수목단가">#REF!</definedName>
    <definedName name="수목수량" localSheetId="6">#REF!</definedName>
    <definedName name="수목수량">#REF!</definedName>
    <definedName name="수수꽃다리" localSheetId="6">#REF!</definedName>
    <definedName name="수수꽃다리">#REF!</definedName>
    <definedName name="수식입력매크로">[189]!수식입력매크로</definedName>
    <definedName name="수압1" localSheetId="6">#REF!</definedName>
    <definedName name="수압1">#REF!</definedName>
    <definedName name="수압2" localSheetId="6">#REF!</definedName>
    <definedName name="수압2">#REF!</definedName>
    <definedName name="수압3" localSheetId="6">#REF!</definedName>
    <definedName name="수압3">#REF!</definedName>
    <definedName name="수용가명">#N/A</definedName>
    <definedName name="수입면장2" localSheetId="6">물량산출근거서!BLN</definedName>
    <definedName name="수입면장2">BLN</definedName>
    <definedName name="수중면고르기" localSheetId="6">#REF!</definedName>
    <definedName name="수중면고르기">#REF!</definedName>
    <definedName name="수중면정리및청소" localSheetId="6">#REF!</definedName>
    <definedName name="수중면정리및청소">#REF!</definedName>
    <definedName name="수중발파암06" localSheetId="6">#REF!</definedName>
    <definedName name="수중발파암06">#REF!</definedName>
    <definedName name="수중발파암6" localSheetId="6">#REF!</definedName>
    <definedName name="수중발파암6">#REF!</definedName>
    <definedName name="수중토사06" localSheetId="6">#REF!</definedName>
    <definedName name="수중토사06">#REF!</definedName>
    <definedName name="수중토사6" localSheetId="6">#REF!</definedName>
    <definedName name="수중토사6">#REF!</definedName>
    <definedName name="수중토사p1" localSheetId="6">#REF!</definedName>
    <definedName name="수중토사p1">#REF!</definedName>
    <definedName name="수중풍화암06" localSheetId="6">#REF!</definedName>
    <definedName name="수중풍화암06">#REF!</definedName>
    <definedName name="수중풍화암6" localSheetId="6">#REF!</definedName>
    <definedName name="수중풍화암6">#REF!</definedName>
    <definedName name="수지콘" localSheetId="6">#REF!</definedName>
    <definedName name="수지콘">#REF!</definedName>
    <definedName name="수직" localSheetId="6">#REF!</definedName>
    <definedName name="수직">#REF!</definedName>
    <definedName name="수토1" localSheetId="6">#REF!</definedName>
    <definedName name="수토1">#REF!</definedName>
    <definedName name="수평" localSheetId="6">#REF!</definedName>
    <definedName name="수평">#REF!</definedName>
    <definedName name="순공사비" localSheetId="6">#REF!</definedName>
    <definedName name="순공사비">#REF!</definedName>
    <definedName name="純工事原價">'[16]#REF'!$E$21</definedName>
    <definedName name="순성토" localSheetId="6">물량산출근거서!슈사하중</definedName>
    <definedName name="순성토">[0]!슈사하중</definedName>
    <definedName name="슈사하중" localSheetId="6">#REF!</definedName>
    <definedName name="슈사하중">#REF!</definedName>
    <definedName name="슈활하중" localSheetId="6">#REF!</definedName>
    <definedName name="슈활하중">#REF!</definedName>
    <definedName name="스티로폴" localSheetId="6">#REF!</definedName>
    <definedName name="스티로폴">#REF!</definedName>
    <definedName name="스페이셔_설치" localSheetId="6">#REF!</definedName>
    <definedName name="스페이셔_설치">#REF!</definedName>
    <definedName name="슬" localSheetId="6">#REF!</definedName>
    <definedName name="슬">#REF!</definedName>
    <definedName name="슬라브중심" localSheetId="6">#REF!</definedName>
    <definedName name="슬라브중심">#REF!</definedName>
    <definedName name="슬래브" localSheetId="6">#REF!</definedName>
    <definedName name="슬래브">#REF!</definedName>
    <definedName name="슬래브총괄수량집계표">[190]간지!#REF!</definedName>
    <definedName name="습윤" localSheetId="6">#REF!</definedName>
    <definedName name="습윤">#REF!</definedName>
    <definedName name="승용교" localSheetId="6" hidden="1">{#N/A,#N/A,FALSE,"2~8번"}</definedName>
    <definedName name="승용교" hidden="1">{#N/A,#N/A,FALSE,"2~8번"}</definedName>
    <definedName name="시_이음">[110]수량산출!#REF!</definedName>
    <definedName name="시3" localSheetId="6">BLCH</definedName>
    <definedName name="시3">BLCH</definedName>
    <definedName name="시4" localSheetId="6">BLCH</definedName>
    <definedName name="시4">BLCH</definedName>
    <definedName name="시간당임율" localSheetId="6">#REF!</definedName>
    <definedName name="시간당임율">#REF!</definedName>
    <definedName name="시간외남" localSheetId="6">#REF!</definedName>
    <definedName name="시간외남">#REF!</definedName>
    <definedName name="시간외여" localSheetId="6">#REF!</definedName>
    <definedName name="시간외여">#REF!</definedName>
    <definedName name="시공">#N/A</definedName>
    <definedName name="시공이음" localSheetId="6">#REF!</definedName>
    <definedName name="시공이음">#REF!</definedName>
    <definedName name="시공측량사" localSheetId="6">#REF!</definedName>
    <definedName name="시공측량사">#REF!</definedName>
    <definedName name="시공측량사조수" localSheetId="6">#REF!</definedName>
    <definedName name="시공측량사조수">#REF!</definedName>
    <definedName name="시리" localSheetId="6">BlankMacro1</definedName>
    <definedName name="시리">BlankMacro1</definedName>
    <definedName name="시멘트" localSheetId="6">BLCH</definedName>
    <definedName name="시멘트">BLCH</definedName>
    <definedName name="시멘트6" localSheetId="6">BLCH</definedName>
    <definedName name="시멘트6">BLCH</definedName>
    <definedName name="시멘트벽돌" localSheetId="6">#REF!</definedName>
    <definedName name="시멘트벽돌">#REF!</definedName>
    <definedName name="시멘트블럭" localSheetId="6">#REF!</definedName>
    <definedName name="시멘트블럭">#REF!</definedName>
    <definedName name="시멘트운반" localSheetId="6">물량산출근거서!시멘트합계</definedName>
    <definedName name="시멘트운반">[0]!시멘트합계</definedName>
    <definedName name="시멘트합계" localSheetId="6">#REF!</definedName>
    <definedName name="시멘트합계">#REF!</definedName>
    <definedName name="시발" localSheetId="6">{"'Sheet1'!$A$4","'Sheet1'!$A$9:$G$28"}</definedName>
    <definedName name="시발">{"'Sheet1'!$A$4","'Sheet1'!$A$9:$G$28"}</definedName>
    <definedName name="시방서" localSheetId="6" hidden="1">{"'건축내역'!$A$1:$L$413"}</definedName>
    <definedName name="시방서" hidden="1">{"'건축내역'!$A$1:$L$413"}</definedName>
    <definedName name="시설물수량" localSheetId="6">#REF!</definedName>
    <definedName name="시설물수량">#REF!</definedName>
    <definedName name="시설수량" localSheetId="6">#REF!</definedName>
    <definedName name="시설수량">#REF!</definedName>
    <definedName name="시설일위" localSheetId="6">#REF!</definedName>
    <definedName name="시설일위">#REF!</definedName>
    <definedName name="시설일위1" localSheetId="6">#REF!</definedName>
    <definedName name="시설일위1">#REF!</definedName>
    <definedName name="시작" localSheetId="6">#REF!</definedName>
    <definedName name="시작">#REF!</definedName>
    <definedName name="시중노임1">#N/A</definedName>
    <definedName name="시험경비" localSheetId="6">#REF!</definedName>
    <definedName name="시험경비">#REF!</definedName>
    <definedName name="시험노무비" localSheetId="6">#REF!</definedName>
    <definedName name="시험노무비">#REF!</definedName>
    <definedName name="시험명">OFFSET([127]시험비!$D$2,0,0,COUNTA([127]시험비!$D$2:$D$150),1)</definedName>
    <definedName name="시험보조수" localSheetId="6">#REF!</definedName>
    <definedName name="시험보조수">#REF!</definedName>
    <definedName name="시험사1급" localSheetId="6">#REF!</definedName>
    <definedName name="시험사1급">#REF!</definedName>
    <definedName name="시험사2급" localSheetId="6">#REF!</definedName>
    <definedName name="시험사2급">#REF!</definedName>
    <definedName name="시험재료비" localSheetId="6">#REF!</definedName>
    <definedName name="시험재료비">#REF!</definedName>
    <definedName name="식재">[191]코드표!$A$1:$F$65536</definedName>
    <definedName name="식재단가" localSheetId="6">#REF!</definedName>
    <definedName name="식재단가">#REF!</definedName>
    <definedName name="식재단가1" localSheetId="6">#REF!</definedName>
    <definedName name="식재단가1">#REF!</definedName>
    <definedName name="신" localSheetId="6">#REF!</definedName>
    <definedName name="신">#REF!</definedName>
    <definedName name="신너" localSheetId="6">#REF!</definedName>
    <definedName name="신너">#REF!</definedName>
    <definedName name="신도리코" localSheetId="6">물량산출근거서!신성</definedName>
    <definedName name="신도리코">[0]!신성</definedName>
    <definedName name="신성" localSheetId="6">{"Book1","부대-(표지판,데리,가드).xls","부대-(낙,차,중분대).xls"}</definedName>
    <definedName name="신성">{"Book1","부대-(표지판,데리,가드).xls","부대-(낙,차,중분대).xls"}</definedName>
    <definedName name="신청서출력" localSheetId="6">물량산출근거서!신축이음각도</definedName>
    <definedName name="신청서출력">[0]!신축이음각도</definedName>
    <definedName name="신축이음각도" localSheetId="6">#REF!</definedName>
    <definedName name="신축이음각도">#REF!</definedName>
    <definedName name="신축이음갯수" localSheetId="6">#REF!</definedName>
    <definedName name="신축이음갯수">#REF!</definedName>
    <definedName name="신축장치" localSheetId="6">#REF!</definedName>
    <definedName name="신축장치">#REF!</definedName>
    <definedName name="신호공" localSheetId="6">#REF!</definedName>
    <definedName name="신호공">#REF!</definedName>
    <definedName name="신호기" localSheetId="6">물량산출근거서!신희</definedName>
    <definedName name="신호기">[0]!신희</definedName>
    <definedName name="신희" localSheetId="6">#REF!</definedName>
    <definedName name="신희">#REF!</definedName>
    <definedName name="실리콘">[94]단가표!$E$378</definedName>
    <definedName name="실시설계" localSheetId="6">#REF!</definedName>
    <definedName name="실시설계">#REF!</definedName>
    <definedName name="실시설계비" localSheetId="6">#REF!</definedName>
    <definedName name="실시설계비">#REF!</definedName>
    <definedName name="실시적용" localSheetId="6">#REF!</definedName>
    <definedName name="실시적용">#REF!</definedName>
    <definedName name="실시적용1" localSheetId="6">#REF!</definedName>
    <definedName name="실시적용1">#REF!</definedName>
    <definedName name="실시적용2" localSheetId="6">#REF!</definedName>
    <definedName name="실시적용2">#REF!</definedName>
    <definedName name="실적" localSheetId="6">#REF!</definedName>
    <definedName name="실적">#REF!</definedName>
    <definedName name="실적98" localSheetId="6">#REF!</definedName>
    <definedName name="실적98">#REF!</definedName>
    <definedName name="실적99" localSheetId="6">#REF!</definedName>
    <definedName name="실적99">#REF!</definedName>
    <definedName name="실제" localSheetId="6">물량산출근거서!실행</definedName>
    <definedName name="실제">[0]!실행</definedName>
    <definedName name="실행" localSheetId="6">#REF!</definedName>
    <definedName name="실행">#REF!</definedName>
    <definedName name="실행75.5" localSheetId="6">물량산출근거서!실행총괄</definedName>
    <definedName name="실행75.5">[0]!실행총괄</definedName>
    <definedName name="실행총괄" localSheetId="6">물량산출근거서!심사평가내역</definedName>
    <definedName name="실행총괄">[0]!심사평가내역</definedName>
    <definedName name="심사평가내역" localSheetId="6">물량산출근거서!썰치</definedName>
    <definedName name="심사평가내역">[0]!썰치</definedName>
    <definedName name="썰치" localSheetId="6">#REF!</definedName>
    <definedName name="썰치">#REF!</definedName>
    <definedName name="씨" localSheetId="6">#REF!</definedName>
    <definedName name="씨">#REF!</definedName>
    <definedName name="씨그마ck" localSheetId="6">#REF!</definedName>
    <definedName name="씨그마ck">#REF!</definedName>
    <definedName name="씨그마y" localSheetId="6">#REF!</definedName>
    <definedName name="씨그마y">#REF!</definedName>
    <definedName name="ㅇ">#N/A</definedName>
    <definedName name="ㅇ1">[192]수량산출!#REF!</definedName>
    <definedName name="ㅇ13" localSheetId="6">#REF!</definedName>
    <definedName name="ㅇ13">#REF!</definedName>
    <definedName name="ㅇ227" localSheetId="6">#REF!</definedName>
    <definedName name="ㅇ227">#REF!</definedName>
    <definedName name="ㅇ560" localSheetId="6">#REF!</definedName>
    <definedName name="ㅇ560">#REF!</definedName>
    <definedName name="ㅇㄴㄴㄴㄴㄴㄴㄴㄴㄴ" localSheetId="6" hidden="1">{#N/A,#N/A,FALSE,"혼합골재"}</definedName>
    <definedName name="ㅇㄴㄴㄴㄴㄴㄴㄴㄴㄴ" hidden="1">{#N/A,#N/A,FALSE,"혼합골재"}</definedName>
    <definedName name="ㅇㄹ" localSheetId="6" hidden="1">#REF!</definedName>
    <definedName name="ㅇㄹ" hidden="1">#REF!</definedName>
    <definedName name="ㅇㄹㄴㅀㄹㅇㅎㄹㅇㅎ" localSheetId="6" hidden="1">{#N/A,#N/A,FALSE,"2~8번"}</definedName>
    <definedName name="ㅇㄹㄴㅀㄹㅇㅎㄹㅇㅎ" hidden="1">{#N/A,#N/A,FALSE,"2~8번"}</definedName>
    <definedName name="ㅇㄹㄶ" localSheetId="6">{"'Sheet1'!$A$4","'Sheet1'!$A$9:$G$28"}</definedName>
    <definedName name="ㅇㄹㄶ">{"'Sheet1'!$A$4","'Sheet1'!$A$9:$G$28"}</definedName>
    <definedName name="ㅇㄹㄹ" localSheetId="6" hidden="1">#REF!</definedName>
    <definedName name="ㅇㄹㄹ" hidden="1">#REF!</definedName>
    <definedName name="ㅇㄹㄹㅇ" localSheetId="6" hidden="1">{#N/A,#N/A,FALSE,"2~8번"}</definedName>
    <definedName name="ㅇㄹㄹㅇ" hidden="1">{#N/A,#N/A,FALSE,"2~8번"}</definedName>
    <definedName name="ㅇㄹㅇ" localSheetId="6" hidden="1">{#N/A,#N/A,FALSE,"운반시간"}</definedName>
    <definedName name="ㅇㄹㅇ" hidden="1">{#N/A,#N/A,FALSE,"운반시간"}</definedName>
    <definedName name="ㅇㄹㅇㄹ" localSheetId="6" hidden="1">#REF!</definedName>
    <definedName name="ㅇㄹㅇㄹ" hidden="1">#REF!</definedName>
    <definedName name="ㅇㄹㅇㄹㅇ" localSheetId="6">[0]!BLCH</definedName>
    <definedName name="ㅇㄹㅇㄹㅇ">[0]!BLCH</definedName>
    <definedName name="ㅇ룽" localSheetId="6">#REF!</definedName>
    <definedName name="ㅇ룽">#REF!</definedName>
    <definedName name="ㅇㄺㅅ" localSheetId="6">물량산출근거서!BLN</definedName>
    <definedName name="ㅇㄺㅅ">BLN</definedName>
    <definedName name="ㅇㅀ">[193]내역서!#REF!</definedName>
    <definedName name="ㅇㅀㅎㅎㅎㅎㅎㅎㅎㅎㅎㅎㅎㅎㅎㅎㅎ" localSheetId="6" hidden="1">{#N/A,#N/A,FALSE,"구조2"}</definedName>
    <definedName name="ㅇㅀㅎㅎㅎㅎㅎㅎㅎㅎㅎㅎㅎㅎㅎㅎㅎ" hidden="1">{#N/A,#N/A,FALSE,"구조2"}</definedName>
    <definedName name="ㅇㅇ" localSheetId="6">BlankMacro1</definedName>
    <definedName name="ㅇㅇ">BlankMacro1</definedName>
    <definedName name="ㅇㅇㄹ" localSheetId="6" hidden="1">#REF!</definedName>
    <definedName name="ㅇㅇㄹ" hidden="1">#REF!</definedName>
    <definedName name="ㅇㅇㅇ" localSheetId="6">#REF!</definedName>
    <definedName name="ㅇㅇㅇ">#REF!</definedName>
    <definedName name="ㅇㅇㅇㅇ" localSheetId="6" hidden="1">#REF!</definedName>
    <definedName name="ㅇㅇㅇㅇ" hidden="1">#REF!</definedName>
    <definedName name="ㅇㅇㅇㅇㅇ" localSheetId="6">#REF!</definedName>
    <definedName name="ㅇㅇㅇㅇㅇ">#REF!</definedName>
    <definedName name="ㅇㅇㅇㅇㅇㅇ" localSheetId="6">#REF!</definedName>
    <definedName name="ㅇㅇㅇㅇㅇㅇ">#REF!</definedName>
    <definedName name="ㅇㅈㄷ" localSheetId="6">물량산출근거서!BLN</definedName>
    <definedName name="ㅇㅈㄷ">BLN</definedName>
    <definedName name="ㅇㅈㄷㅄㅂㅈㄷㄱ" localSheetId="6" hidden="1">#REF!</definedName>
    <definedName name="ㅇㅈㄷㅄㅂㅈㄷㄱ" hidden="1">#REF!</definedName>
    <definedName name="ㅇㅈㅂ" localSheetId="6">#REF!</definedName>
    <definedName name="ㅇㅈㅂ">#REF!</definedName>
    <definedName name="아" localSheetId="6">BlankMacro1</definedName>
    <definedName name="아">BlankMacro1</definedName>
    <definedName name="아늘믿" localSheetId="6">BlankMacro1</definedName>
    <definedName name="아늘믿">BlankMacro1</definedName>
    <definedName name="아니" localSheetId="6">BlankMacro1</definedName>
    <definedName name="아니">BlankMacro1</definedName>
    <definedName name="아다" localSheetId="6">BlankMacro1</definedName>
    <definedName name="아다">BlankMacro1</definedName>
    <definedName name="아디" localSheetId="6">BlankMacro1</definedName>
    <definedName name="아디">BlankMacro1</definedName>
    <definedName name="아무나" localSheetId="6">[194]중기사용료!#REF!</definedName>
    <definedName name="아무나">[194]중기사용료!#REF!</definedName>
    <definedName name="아서" localSheetId="6">BlankMacro1</definedName>
    <definedName name="아서">BlankMacro1</definedName>
    <definedName name="아세틸">[27]단가표!$E$219</definedName>
    <definedName name="아세틸렌">[179]단가표!$E$272</definedName>
    <definedName name="아스467">[27]단가표!$E$319</definedName>
    <definedName name="아스78">[27]단가표!$E$320</definedName>
    <definedName name="아스콘" localSheetId="6">#REF!</definedName>
    <definedName name="아스콘">#REF!</definedName>
    <definedName name="아스콘1" localSheetId="6">#REF!</definedName>
    <definedName name="아스콘1">#REF!</definedName>
    <definedName name="아스콘2" localSheetId="6">#REF!</definedName>
    <definedName name="아스콘2">#REF!</definedName>
    <definedName name="아스콘깨기" localSheetId="6" hidden="1">{#N/A,#N/A,FALSE,"골재소요량";#N/A,#N/A,TRUE,"골재소요량"}</definedName>
    <definedName name="아스콘깨기" hidden="1">{#N/A,#N/A,FALSE,"골재소요량";#N/A,#N/A,TRUE,"골재소요량"}</definedName>
    <definedName name="아스콘포장" localSheetId="6">#REF!</definedName>
    <definedName name="아스콘포장">#REF!</definedName>
    <definedName name="아스팔트" localSheetId="6">#REF!</definedName>
    <definedName name="아스팔트">#REF!</definedName>
    <definedName name="아스팔트_페이버">[75]장비집계!#REF!</definedName>
    <definedName name="아스팔트디스트리뷰터">[75]장비집계!#REF!</definedName>
    <definedName name="아스팔트포장">[155]토목검측서!#REF!</definedName>
    <definedName name="안재범" localSheetId="6">#REF!</definedName>
    <definedName name="안재범">#REF!</definedName>
    <definedName name="안전" localSheetId="6">#REF!</definedName>
    <definedName name="안전">#REF!</definedName>
    <definedName name="안전관리비" localSheetId="6">#REF!</definedName>
    <definedName name="안전관리비">#REF!</definedName>
    <definedName name="안전관리비율">[195]초기화면!$E$34</definedName>
    <definedName name="안전휀스">[155]토목검측서!#REF!</definedName>
    <definedName name="알d" localSheetId="6">#REF!</definedName>
    <definedName name="알d">#REF!</definedName>
    <definedName name="알어러" localSheetId="6">BLCH</definedName>
    <definedName name="알어러">BLCH</definedName>
    <definedName name="알파1" localSheetId="6">#REF!</definedName>
    <definedName name="알파1">#REF!</definedName>
    <definedName name="알파2" localSheetId="6">#REF!</definedName>
    <definedName name="알파2">#REF!</definedName>
    <definedName name="암거" localSheetId="6">#REF!</definedName>
    <definedName name="암거">#REF!</definedName>
    <definedName name="암거공집계표" localSheetId="6">#REF!</definedName>
    <definedName name="암거공집계표">#REF!</definedName>
    <definedName name="암거구체사보강철근수량산출" localSheetId="6">#REF!</definedName>
    <definedName name="암거구체사보강철근수량산출">#REF!</definedName>
    <definedName name="암거구체상하부면벽재료및토공수량산출" localSheetId="6">#REF!</definedName>
    <definedName name="암거구체상하부면벽재료및토공수량산출">#REF!</definedName>
    <definedName name="암거구체수량산출_1연" localSheetId="6">#REF!</definedName>
    <definedName name="암거구체수량산출_1연">#REF!</definedName>
    <definedName name="암거구체수량산출1연_형식1" localSheetId="6">#REF!</definedName>
    <definedName name="암거구체수량산출1연_형식1">#REF!</definedName>
    <definedName name="암거구체수량산출1연_형식2" localSheetId="6">#REF!</definedName>
    <definedName name="암거구체수량산출1연_형식2">#REF!</definedName>
    <definedName name="암거구체수량산출2연_형식1" localSheetId="6">#REF!</definedName>
    <definedName name="암거구체수량산출2연_형식1">#REF!</definedName>
    <definedName name="암거구체수량산출2연_형식2" localSheetId="6">#REF!</definedName>
    <definedName name="암거구체수량산출2연_형식2">#REF!</definedName>
    <definedName name="암거구체수량산출3연_형식1" localSheetId="6">#REF!</definedName>
    <definedName name="암거구체수량산출3연_형식1">#REF!</definedName>
    <definedName name="암거구체수량산출3연_형식2" localSheetId="6">#REF!</definedName>
    <definedName name="암거구체수량산출3연_형식2">#REF!</definedName>
    <definedName name="암거구체재료수량산출" localSheetId="6">#REF!</definedName>
    <definedName name="암거구체재료수량산출">#REF!</definedName>
    <definedName name="암거구체토공수량산출" localSheetId="6">#REF!</definedName>
    <definedName name="암거구체토공수량산출">#REF!</definedName>
    <definedName name="암거날개벽재료및토공수량산출" localSheetId="6">#REF!</definedName>
    <definedName name="암거날개벽재료및토공수량산출">#REF!</definedName>
    <definedName name="암거자재집계">[196]관로공표지!$K$3</definedName>
    <definedName name="암터파기" localSheetId="6">[0]!앙카18</definedName>
    <definedName name="암터파기">[0]!앙카18</definedName>
    <definedName name="압량" localSheetId="6">BlankMacro1</definedName>
    <definedName name="압량">BlankMacro1</definedName>
    <definedName name="압량1" localSheetId="6">BlankMacro1</definedName>
    <definedName name="압량1">BlankMacro1</definedName>
    <definedName name="압량초등" localSheetId="6">BlankMacro1</definedName>
    <definedName name="압량초등">BlankMacro1</definedName>
    <definedName name="앙카18">[94]단가표!$E$239</definedName>
    <definedName name="앙카25">[94]단가표!$E$238</definedName>
    <definedName name="앞굽" localSheetId="6">#REF!</definedName>
    <definedName name="앞굽">#REF!</definedName>
    <definedName name="앞굽높이" localSheetId="6">#REF!</definedName>
    <definedName name="앞굽높이">#REF!</definedName>
    <definedName name="앞성토" localSheetId="6">#REF!</definedName>
    <definedName name="앞성토">#REF!</definedName>
    <definedName name="액체방수" localSheetId="6">#REF!</definedName>
    <definedName name="액체방수">#REF!</definedName>
    <definedName name="앨c" localSheetId="6">#REF!</definedName>
    <definedName name="앨c">#REF!</definedName>
    <definedName name="앨e" localSheetId="6">#REF!</definedName>
    <definedName name="앨e">#REF!</definedName>
    <definedName name="양매자0403">[107]데이타!$E$168</definedName>
    <definedName name="양매자0505">[107]데이타!$E$169</definedName>
    <definedName name="양매자0606">[107]데이타!$E$170</definedName>
    <definedName name="양수기_건설용펌프">[75]장비집계!#REF!</definedName>
    <definedName name="어ㅏ아" localSheetId="6">BLCH</definedName>
    <definedName name="어ㅏ아">BLCH</definedName>
    <definedName name="억이상" localSheetId="6" hidden="1">{#N/A,#N/A,FALSE,"2~8번"}</definedName>
    <definedName name="억이상" hidden="1">{#N/A,#N/A,FALSE,"2~8번"}</definedName>
    <definedName name="업체" localSheetId="6" hidden="1">#REF!</definedName>
    <definedName name="업체" hidden="1">#REF!</definedName>
    <definedName name="에_어_호_스">[75]장비집계!#REF!</definedName>
    <definedName name="에1" localSheetId="6">#REF!</definedName>
    <definedName name="에1">#REF!</definedName>
    <definedName name="에2" localSheetId="6">#REF!</definedName>
    <definedName name="에2">#REF!</definedName>
    <definedName name="에3" localSheetId="6">#REF!</definedName>
    <definedName name="에3">#REF!</definedName>
    <definedName name="에4" localSheetId="6">#REF!</definedName>
    <definedName name="에4">#REF!</definedName>
    <definedName name="에5" localSheetId="6">#REF!</definedName>
    <definedName name="에5">#REF!</definedName>
    <definedName name="에6" localSheetId="6">#REF!</definedName>
    <definedName name="에6">#REF!</definedName>
    <definedName name="에치스리" localSheetId="6">#REF!</definedName>
    <definedName name="에치스리">#REF!</definedName>
    <definedName name="에치원" localSheetId="6">#REF!</definedName>
    <definedName name="에치원">#REF!</definedName>
    <definedName name="에치투" localSheetId="6">#REF!</definedName>
    <definedName name="에치투">#REF!</definedName>
    <definedName name="엑스1" localSheetId="6">#REF!</definedName>
    <definedName name="엑스1">#REF!</definedName>
    <definedName name="엑스2" localSheetId="6">#REF!</definedName>
    <definedName name="엑스2">#REF!</definedName>
    <definedName name="엑스3" localSheetId="6">#REF!</definedName>
    <definedName name="엑스3">#REF!</definedName>
    <definedName name="엑스4" localSheetId="6">#REF!</definedName>
    <definedName name="엑스4">#REF!</definedName>
    <definedName name="엑스5" localSheetId="6">#REF!</definedName>
    <definedName name="엑스5">#REF!</definedName>
    <definedName name="엑스합계" localSheetId="6">#REF!</definedName>
    <definedName name="엑스합계">#REF!</definedName>
    <definedName name="여" localSheetId="6">#REF!</definedName>
    <definedName name="여">#REF!</definedName>
    <definedName name="여건">[197]지급자재!#REF!</definedName>
    <definedName name="여기" localSheetId="6">#REF!</definedName>
    <definedName name="여기">#REF!</definedName>
    <definedName name="여름" localSheetId="6">#REF!</definedName>
    <definedName name="여름">#REF!</definedName>
    <definedName name="역L형옹벽개소별명세" localSheetId="6">#REF!</definedName>
    <definedName name="역L형옹벽개소별명세">#REF!</definedName>
    <definedName name="역L형옹벽수량집계" localSheetId="6">#REF!</definedName>
    <definedName name="역L형옹벽수량집계">#REF!</definedName>
    <definedName name="역T형옹벽개소별명세" localSheetId="6">#REF!</definedName>
    <definedName name="역T형옹벽개소별명세">#REF!</definedName>
    <definedName name="역T형옹벽수량집계" localSheetId="6">#REF!</definedName>
    <definedName name="역T형옹벽수량집계">#REF!</definedName>
    <definedName name="연결관">[198]단가표!$E$344</definedName>
    <definedName name="연구" localSheetId="6">#REF!</definedName>
    <definedName name="연구">#REF!</definedName>
    <definedName name="연구보" localSheetId="6">#REF!</definedName>
    <definedName name="연구보">#REF!</definedName>
    <definedName name="연구보조원" localSheetId="6">#REF!</definedName>
    <definedName name="연구보조원">#REF!</definedName>
    <definedName name="연구원" localSheetId="6">#REF!</definedName>
    <definedName name="연구원">#REF!</definedName>
    <definedName name="연마공" localSheetId="6">#REF!</definedName>
    <definedName name="연마공">#REF!</definedName>
    <definedName name="연마지">[94]단가표!$E$569</definedName>
    <definedName name="연면적" localSheetId="6">#REF!</definedName>
    <definedName name="연면적">#REF!</definedName>
    <definedName name="연습9" localSheetId="6">#REF!</definedName>
    <definedName name="연습9">#REF!</definedName>
    <definedName name="연습99" localSheetId="6">#REF!</definedName>
    <definedName name="연습99">#REF!</definedName>
    <definedName name="연장" localSheetId="6">#REF!</definedName>
    <definedName name="연장">#REF!</definedName>
    <definedName name="연장1" localSheetId="6">#REF!</definedName>
    <definedName name="연장1">#REF!</definedName>
    <definedName name="연장3">'[177]기초경사,전단키있음'!$C$30</definedName>
    <definedName name="연접물량" localSheetId="6">물량산출근거서!열1</definedName>
    <definedName name="연접물량">[0]!열1</definedName>
    <definedName name="연화학교0528" localSheetId="6" hidden="1">{"'건축내역'!$A$1:$L$413"}</definedName>
    <definedName name="연화학교0528" hidden="1">{"'건축내역'!$A$1:$L$413"}</definedName>
    <definedName name="연화학교0528A" localSheetId="6" hidden="1">{"'건축내역'!$A$1:$L$413"}</definedName>
    <definedName name="연화학교0528A" hidden="1">{"'건축내역'!$A$1:$L$413"}</definedName>
    <definedName name="연화ㅏㅏㅏ" localSheetId="6" hidden="1">{"'건축내역'!$A$1:$L$413"}</definedName>
    <definedName name="연화ㅏㅏㅏ" hidden="1">{"'건축내역'!$A$1:$L$413"}</definedName>
    <definedName name="열1" localSheetId="6">#REF!</definedName>
    <definedName name="열1">#REF!</definedName>
    <definedName name="영산홍" localSheetId="6">#REF!</definedName>
    <definedName name="영산홍">#REF!</definedName>
    <definedName name="영양고" localSheetId="6">BlankMacro1</definedName>
    <definedName name="영양고">BlankMacro1</definedName>
    <definedName name="예가작성" localSheetId="6">물량산출근거서!예정공정표</definedName>
    <definedName name="예가작성">[0]!예정공정표</definedName>
    <definedName name="예정공정표" localSheetId="6">#REF!</definedName>
    <definedName name="예정공정표">#REF!</definedName>
    <definedName name="오" localSheetId="6" hidden="1">{#N/A,#N/A,FALSE,"골재소요량";#N/A,#N/A,FALSE,"골재소요량"}</definedName>
    <definedName name="오" hidden="1">{#N/A,#N/A,FALSE,"골재소요량";#N/A,#N/A,FALSE,"골재소요량"}</definedName>
    <definedName name="오너오마" localSheetId="6">#REF!</definedName>
    <definedName name="오너오마">#REF!</definedName>
    <definedName name="오세욱" localSheetId="6">#REF!</definedName>
    <definedName name="오세욱">#REF!</definedName>
    <definedName name="오수1호맨홀">[105]터파기및재료!#REF!</definedName>
    <definedName name="오수관단위수량">[105]터파기및재료!#REF!</definedName>
    <definedName name="오수관로높이">[105]터파기및재료!#REF!</definedName>
    <definedName name="오수맨홀높이">[105]터파기및재료!#REF!</definedName>
    <definedName name="오수맨홀위치" localSheetId="6" hidden="1">{"'Sheet1'!$A$4","'Sheet1'!$A$9:$G$28"}</definedName>
    <definedName name="오수맨홀위치" hidden="1">{"'Sheet1'!$A$4","'Sheet1'!$A$9:$G$28"}</definedName>
    <definedName name="오오오" localSheetId="6">#REF!</definedName>
    <definedName name="오오오">#REF!</definedName>
    <definedName name="옥계1교" localSheetId="6">#REF!</definedName>
    <definedName name="옥계1교">#REF!</definedName>
    <definedName name="옥외등철거공구손료" localSheetId="6">#REF!</definedName>
    <definedName name="옥외등철거공구손료">#REF!</definedName>
    <definedName name="옥외등철거공비" localSheetId="6">#REF!</definedName>
    <definedName name="옥외등철거공비">#REF!</definedName>
    <definedName name="옹" localSheetId="6" hidden="1">{#N/A,#N/A,FALSE,"골재소요량";#N/A,#N/A,FALSE,"골재소요량"}</definedName>
    <definedName name="옹" hidden="1">{#N/A,#N/A,FALSE,"골재소요량";#N/A,#N/A,FALSE,"골재소요량"}</definedName>
    <definedName name="옹2되" localSheetId="6">#REF!</definedName>
    <definedName name="옹2되">#REF!</definedName>
    <definedName name="옹2부" localSheetId="6">#REF!</definedName>
    <definedName name="옹2부">#REF!</definedName>
    <definedName name="옹2블캡" localSheetId="6">#REF!</definedName>
    <definedName name="옹2블캡">#REF!</definedName>
    <definedName name="옹2블표" localSheetId="6">#REF!</definedName>
    <definedName name="옹2블표">#REF!</definedName>
    <definedName name="옹2상" localSheetId="6">#REF!</definedName>
    <definedName name="옹2상">#REF!</definedName>
    <definedName name="옹2속" localSheetId="6">#REF!</definedName>
    <definedName name="옹2속">#REF!</definedName>
    <definedName name="옹2잔" localSheetId="6">#REF!</definedName>
    <definedName name="옹2잔">#REF!</definedName>
    <definedName name="옹2잡" localSheetId="6">#REF!</definedName>
    <definedName name="옹2잡">#REF!</definedName>
    <definedName name="옹2지1" localSheetId="6">#REF!</definedName>
    <definedName name="옹2지1">#REF!</definedName>
    <definedName name="옹2지2" localSheetId="6">#REF!</definedName>
    <definedName name="옹2지2">#REF!</definedName>
    <definedName name="옹2지3" localSheetId="6">#REF!</definedName>
    <definedName name="옹2지3">#REF!</definedName>
    <definedName name="옹2터" localSheetId="6">#REF!</definedName>
    <definedName name="옹2터">#REF!</definedName>
    <definedName name="옹2합" localSheetId="6">#REF!</definedName>
    <definedName name="옹2합">#REF!</definedName>
    <definedName name="옹되" localSheetId="6">#REF!</definedName>
    <definedName name="옹되">#REF!</definedName>
    <definedName name="옹벽">[14]Sheet1!$G$48</definedName>
    <definedName name="옹벽1">[16]기본일위!$A:$IV</definedName>
    <definedName name="옹벽공">[123]Sheet1!#REF!</definedName>
    <definedName name="옹벽공사" localSheetId="6">#REF!</definedName>
    <definedName name="옹벽공사">#REF!</definedName>
    <definedName name="옹벽단위" localSheetId="6">[199]터파기및재료!#REF!</definedName>
    <definedName name="옹벽단위">[199]터파기및재료!#REF!</definedName>
    <definedName name="옹벽부용수로" localSheetId="6">'[200]준검 내역서'!#REF!</definedName>
    <definedName name="옹벽부용수로">'[200]준검 내역서'!#REF!</definedName>
    <definedName name="옹벽부용수로2" localSheetId="6">[201]지급자재!#REF!</definedName>
    <definedName name="옹벽부용수로2">[201]지급자재!#REF!</definedName>
    <definedName name="옹벽수량집게표" localSheetId="6">[41]교각1!#REF!</definedName>
    <definedName name="옹벽수량집게표">[41]교각1!#REF!</definedName>
    <definedName name="옹벽수량집계표" localSheetId="6" hidden="1">{#N/A,#N/A,FALSE,"2~8번"}</definedName>
    <definedName name="옹벽수량집계표" hidden="1">{#N/A,#N/A,FALSE,"2~8번"}</definedName>
    <definedName name="옹벽수량집계표총괄" localSheetId="6" hidden="1">{#N/A,#N/A,FALSE,"혼합골재"}</definedName>
    <definedName name="옹벽수량집계표총괄" hidden="1">{#N/A,#N/A,FALSE,"혼합골재"}</definedName>
    <definedName name="옹부" localSheetId="6">#REF!</definedName>
    <definedName name="옹부">#REF!</definedName>
    <definedName name="옹블캡" localSheetId="6">#REF!</definedName>
    <definedName name="옹블캡">#REF!</definedName>
    <definedName name="옹블표" localSheetId="6">#REF!</definedName>
    <definedName name="옹블표">#REF!</definedName>
    <definedName name="옹상" localSheetId="6">#REF!</definedName>
    <definedName name="옹상">#REF!</definedName>
    <definedName name="옹속" localSheetId="6">#REF!</definedName>
    <definedName name="옹속">#REF!</definedName>
    <definedName name="옹잔" localSheetId="6">#REF!</definedName>
    <definedName name="옹잔">#REF!</definedName>
    <definedName name="옹잡" localSheetId="6">#REF!</definedName>
    <definedName name="옹잡">#REF!</definedName>
    <definedName name="옹지1" localSheetId="6">#REF!</definedName>
    <definedName name="옹지1">#REF!</definedName>
    <definedName name="옹지2" localSheetId="6">#REF!</definedName>
    <definedName name="옹지2">#REF!</definedName>
    <definedName name="옹지3" localSheetId="6">#REF!</definedName>
    <definedName name="옹지3">#REF!</definedName>
    <definedName name="옹터" localSheetId="6">#REF!</definedName>
    <definedName name="옹터">#REF!</definedName>
    <definedName name="옹합" localSheetId="6">#REF!</definedName>
    <definedName name="옹합">#REF!</definedName>
    <definedName name="왕벚나무" localSheetId="6">#REF!</definedName>
    <definedName name="왕벚나무">#REF!</definedName>
    <definedName name="왜" localSheetId="6">BlankMacro1</definedName>
    <definedName name="왜">BlankMacro1</definedName>
    <definedName name="왜관" localSheetId="6">BlankMacro1</definedName>
    <definedName name="왜관">BlankMacro1</definedName>
    <definedName name="왜관초등" localSheetId="6">BlankMacro1</definedName>
    <definedName name="왜관초등">BlankMacro1</definedName>
    <definedName name="왜성도라지" localSheetId="6">#REF!</definedName>
    <definedName name="왜성도라지">#REF!</definedName>
    <definedName name="외벽" localSheetId="6">#REF!</definedName>
    <definedName name="외벽">#REF!</definedName>
    <definedName name="외벽1" localSheetId="6">#REF!</definedName>
    <definedName name="외벽1">#REF!</definedName>
    <definedName name="외벽2" localSheetId="6">#REF!</definedName>
    <definedName name="외벽2">#REF!</definedName>
    <definedName name="외함업체견적" localSheetId="6">#REF!</definedName>
    <definedName name="외함업체견적">#REF!</definedName>
    <definedName name="외함원가" localSheetId="6">#REF!</definedName>
    <definedName name="외함원가">#REF!</definedName>
    <definedName name="외함원가산츨" localSheetId="6">#REF!</definedName>
    <definedName name="외함원가산츨">#REF!</definedName>
    <definedName name="요율">'[16]#REF'!$A$1:$F$25</definedName>
    <definedName name="용량" localSheetId="6">#REF!</definedName>
    <definedName name="용량">#REF!</definedName>
    <definedName name="용마" localSheetId="6">BLCH</definedName>
    <definedName name="용마">BLCH</definedName>
    <definedName name="용마1" localSheetId="6">BLCH</definedName>
    <definedName name="용마1">BLCH</definedName>
    <definedName name="용수로재료집계" localSheetId="6" hidden="1">{"'Sheet1'!$A$4","'Sheet1'!$A$9:$G$28"}</definedName>
    <definedName name="용수로재료집계" hidden="1">{"'Sheet1'!$A$4","'Sheet1'!$A$9:$G$28"}</definedName>
    <definedName name="용접" localSheetId="6">#REF!</definedName>
    <definedName name="용접">#REF!</definedName>
    <definedName name="용접공" localSheetId="6">#REF!</definedName>
    <definedName name="용접공">#REF!</definedName>
    <definedName name="용접공_일반" localSheetId="6">#REF!</definedName>
    <definedName name="용접공_일반">#REF!</definedName>
    <definedName name="용접기__교류">[75]장비집계!#REF!</definedName>
    <definedName name="용접손료">[27]단가표!#REF!</definedName>
    <definedName name="용접식_이음" localSheetId="6">#REF!</definedName>
    <definedName name="용접식_이음">#REF!</definedName>
    <definedName name="우리" localSheetId="6">#REF!</definedName>
    <definedName name="우리">#REF!</definedName>
    <definedName name="우리집">#N/A</definedName>
    <definedName name="우물통_굴착토사" localSheetId="6">#REF!</definedName>
    <definedName name="우물통_굴착토사">#REF!</definedName>
    <definedName name="우물통굴착_리핑암" localSheetId="6">#REF!</definedName>
    <definedName name="우물통굴착_리핑암">#REF!</definedName>
    <definedName name="우물통굴착_발파암" localSheetId="6">#REF!</definedName>
    <definedName name="우물통굴착_발파암">#REF!</definedName>
    <definedName name="우안" localSheetId="6">{"'Sheet1'!$A$4","'Sheet1'!$A$9:$G$28"}</definedName>
    <definedName name="우안">{"'Sheet1'!$A$4","'Sheet1'!$A$9:$G$28"}</definedName>
    <definedName name="운" localSheetId="6">#REF!</definedName>
    <definedName name="운">#REF!</definedName>
    <definedName name="운반" localSheetId="6">#REF!</definedName>
    <definedName name="운반">#REF!</definedName>
    <definedName name="운반2" localSheetId="6">#REF!</definedName>
    <definedName name="운반2">#REF!</definedName>
    <definedName name="운반거리" localSheetId="6">#REF!</definedName>
    <definedName name="운반거리">#REF!</definedName>
    <definedName name="운반비" localSheetId="6">#REF!</definedName>
    <definedName name="운반비">#REF!</definedName>
    <definedName name="운반산출" localSheetId="6">#REF!</definedName>
    <definedName name="운반산출">#REF!</definedName>
    <definedName name="운반운전" localSheetId="6">#REF!</definedName>
    <definedName name="운반운전">#REF!</definedName>
    <definedName name="운반차운전사" localSheetId="6">#REF!</definedName>
    <definedName name="운반차운전사">#REF!</definedName>
    <definedName name="운잔" localSheetId="6">#REF!</definedName>
    <definedName name="운잔">#REF!</definedName>
    <definedName name="운전" localSheetId="6">#REF!</definedName>
    <definedName name="운전">#REF!</definedName>
    <definedName name="운전기사">[202]기계경비산출기준!$C$4</definedName>
    <definedName name="운전사" localSheetId="6">#REF!</definedName>
    <definedName name="운전사">#REF!</definedName>
    <definedName name="운전사_기계" localSheetId="6">#REF!</definedName>
    <definedName name="운전사_기계">#REF!</definedName>
    <definedName name="운전사_운반차" localSheetId="6">#REF!</definedName>
    <definedName name="운전사_운반차">#REF!</definedName>
    <definedName name="운전사기계">[139]산출기준자료!$G$4</definedName>
    <definedName name="운전사운반차">[139]산출기준자료!$F$4</definedName>
    <definedName name="운전조" localSheetId="6">#REF!</definedName>
    <definedName name="운전조">#REF!</definedName>
    <definedName name="운전조수">[202]기계경비산출기준!$D$4</definedName>
    <definedName name="울" localSheetId="6" hidden="1">{"'여수 청설 아파트&amp;상가 견적서'!$A$1:$J$10"}</definedName>
    <definedName name="울" hidden="1">{"'여수 청설 아파트&amp;상가 견적서'!$A$1:$J$10"}</definedName>
    <definedName name="원" localSheetId="6">#REF!</definedName>
    <definedName name="원">#REF!</definedName>
    <definedName name="원가" localSheetId="6">BlankMacro1</definedName>
    <definedName name="원가">BlankMacro1</definedName>
    <definedName name="원가1" localSheetId="6" hidden="1">{#N/A,#N/A,FALSE,"현장 NCR 분석";#N/A,#N/A,FALSE,"현장품질감사";#N/A,#N/A,FALSE,"현장품질감사"}</definedName>
    <definedName name="원가1" hidden="1">{#N/A,#N/A,FALSE,"현장 NCR 분석";#N/A,#N/A,FALSE,"현장품질감사";#N/A,#N/A,FALSE,"현장품질감사"}</definedName>
    <definedName name="원가계" localSheetId="6">#REF!</definedName>
    <definedName name="원가계">#REF!</definedName>
    <definedName name="원가계산">#N/A</definedName>
    <definedName name="원가계산1" localSheetId="6">#REF!</definedName>
    <definedName name="원가계산1">#REF!</definedName>
    <definedName name="원가계산서1" localSheetId="6" hidden="1">{#N/A,#N/A,TRUE,"총괄"}</definedName>
    <definedName name="원가계산서1" hidden="1">{#N/A,#N/A,TRUE,"총괄"}</definedName>
    <definedName name="원목">[94]단가표!$E$236</definedName>
    <definedName name="월명출력" localSheetId="6">물량산출근거서!위</definedName>
    <definedName name="월명출력">[0]!위</definedName>
    <definedName name="위" localSheetId="6">#REF!</definedName>
    <definedName name="위">#REF!</definedName>
    <definedName name="위1" localSheetId="6">#REF!</definedName>
    <definedName name="위1">#REF!</definedName>
    <definedName name="위생공" localSheetId="6">#REF!</definedName>
    <definedName name="위생공">#REF!</definedName>
    <definedName name="위치">#N/A</definedName>
    <definedName name="유" localSheetId="6">#REF!</definedName>
    <definedName name="유">#REF!</definedName>
    <definedName name="유동표조정" localSheetId="6">물량산출근거서!유리공</definedName>
    <definedName name="유동표조정">[0]!유리공</definedName>
    <definedName name="유리공" localSheetId="6">#REF!</definedName>
    <definedName name="유리공">#REF!</definedName>
    <definedName name="유승환" localSheetId="6">#REF!</definedName>
    <definedName name="유승환">#REF!</definedName>
    <definedName name="유오성" localSheetId="6">#REF!</definedName>
    <definedName name="유오성">#REF!</definedName>
    <definedName name="유재운" localSheetId="6">#REF!</definedName>
    <definedName name="유재운">#REF!</definedName>
    <definedName name="유정숙" localSheetId="6">#REF!</definedName>
    <definedName name="유정숙">#REF!</definedName>
    <definedName name="유충식" localSheetId="6">#REF!</definedName>
    <definedName name="유충식">#REF!</definedName>
    <definedName name="유호식" localSheetId="6">#REF!</definedName>
    <definedName name="유호식">#REF!</definedName>
    <definedName name="육상면고르기" localSheetId="6">#REF!</definedName>
    <definedName name="육상면고르기">#REF!</definedName>
    <definedName name="육상면정리및청소" localSheetId="6">#REF!</definedName>
    <definedName name="육상면정리및청소">#REF!</definedName>
    <definedName name="육상발파암06" localSheetId="6">#REF!</definedName>
    <definedName name="육상발파암06">#REF!</definedName>
    <definedName name="육상발파암6" localSheetId="6">#REF!</definedName>
    <definedName name="육상발파암6">#REF!</definedName>
    <definedName name="육상토사06" localSheetId="6">#REF!</definedName>
    <definedName name="육상토사06">#REF!</definedName>
    <definedName name="육상토사6" localSheetId="6">#REF!</definedName>
    <definedName name="육상토사6">#REF!</definedName>
    <definedName name="육상풍화암06" localSheetId="6">#REF!</definedName>
    <definedName name="육상풍화암06">#REF!</definedName>
    <definedName name="육상풍화암6" localSheetId="6">#REF!</definedName>
    <definedName name="육상풍화암6">#REF!</definedName>
    <definedName name="율" localSheetId="6">#REF!</definedName>
    <definedName name="율">#REF!</definedName>
    <definedName name="은행나무" localSheetId="6">#REF!</definedName>
    <definedName name="은행나무">#REF!</definedName>
    <definedName name="의" localSheetId="6" hidden="1">{#N/A,#N/A,FALSE,"운반시간"}</definedName>
    <definedName name="의" hidden="1">{#N/A,#N/A,FALSE,"운반시간"}</definedName>
    <definedName name="이" localSheetId="6">#REF!</definedName>
    <definedName name="이">#REF!</definedName>
    <definedName name="이공구가설비" localSheetId="6">#REF!</definedName>
    <definedName name="이공구가설비">#REF!</definedName>
    <definedName name="이공구간접노무비" localSheetId="6">#REF!</definedName>
    <definedName name="이공구간접노무비">#REF!</definedName>
    <definedName name="이공구공사원가" localSheetId="6">#REF!</definedName>
    <definedName name="이공구공사원가">#REF!</definedName>
    <definedName name="이공구기타경비" localSheetId="6">#REF!</definedName>
    <definedName name="이공구기타경비">#REF!</definedName>
    <definedName name="이공구산재보험료" localSheetId="6">#REF!</definedName>
    <definedName name="이공구산재보험료">#REF!</definedName>
    <definedName name="이공구안전관리비" localSheetId="6">#REF!</definedName>
    <definedName name="이공구안전관리비">#REF!</definedName>
    <definedName name="이공구이윤" localSheetId="6">#REF!</definedName>
    <definedName name="이공구이윤">#REF!</definedName>
    <definedName name="이공구일반관리비" localSheetId="6">#REF!</definedName>
    <definedName name="이공구일반관리비">#REF!</definedName>
    <definedName name="이궁" localSheetId="6">{"'Sheet1'!$A$4","'Sheet1'!$A$9:$G$28"}</definedName>
    <definedName name="이궁">{"'Sheet1'!$A$4","'Sheet1'!$A$9:$G$28"}</definedName>
    <definedName name="이동" localSheetId="6" hidden="1">{#N/A,#N/A,FALSE,"조골재"}</definedName>
    <definedName name="이동" hidden="1">{#N/A,#N/A,FALSE,"조골재"}</definedName>
    <definedName name="이런" localSheetId="6">BLCH</definedName>
    <definedName name="이런">BLCH</definedName>
    <definedName name="이런1" localSheetId="6">BLCH</definedName>
    <definedName name="이런1">BLCH</definedName>
    <definedName name="이름없음">'[16]#REF'!$A$1:$IV$2</definedName>
    <definedName name="이삼" localSheetId="6">#REF!</definedName>
    <definedName name="이삼">#REF!</definedName>
    <definedName name="이상요" localSheetId="6">#REF!</definedName>
    <definedName name="이상요">#REF!</definedName>
    <definedName name="이식" localSheetId="6">#REF!</definedName>
    <definedName name="이식">#REF!</definedName>
    <definedName name="이월32" localSheetId="6">#REF!</definedName>
    <definedName name="이월32">#REF!</definedName>
    <definedName name="이윤" localSheetId="6">#REF!</definedName>
    <definedName name="이윤">#REF!</definedName>
    <definedName name="利潤">'[16]#REF'!$E$23</definedName>
    <definedName name="이읍">#N/A</definedName>
    <definedName name="이정" localSheetId="6" hidden="1">{#N/A,#N/A,FALSE,"2~8번"}</definedName>
    <definedName name="이정" hidden="1">{#N/A,#N/A,FALSE,"2~8번"}</definedName>
    <definedName name="이태리2" localSheetId="6">#REF!</definedName>
    <definedName name="이태리2">#REF!</definedName>
    <definedName name="이형관">[87]DATE!$B$24:$B$85</definedName>
    <definedName name="인가번호" localSheetId="6">#REF!</definedName>
    <definedName name="인가번호">#REF!</definedName>
    <definedName name="인건비" localSheetId="6">#REF!</definedName>
    <definedName name="인건비">#REF!</definedName>
    <definedName name="인공표찰">[27]단가표!$E$248</definedName>
    <definedName name="인기300">[17]대로근거!#REF!</definedName>
    <definedName name="인기350">[17]대로근거!#REF!</definedName>
    <definedName name="인동덩쿨" localSheetId="6">#REF!</definedName>
    <definedName name="인동덩쿨">#REF!</definedName>
    <definedName name="인부">[115]기초단가!$C$5</definedName>
    <definedName name="인상익" localSheetId="6">BlankMacro1</definedName>
    <definedName name="인상익">BlankMacro1</definedName>
    <definedName name="인쇄" localSheetId="6">물량산출근거서!인쇄양식</definedName>
    <definedName name="인쇄">[0]!인쇄양식</definedName>
    <definedName name="인쇄양식" localSheetId="6">물량산출근거서!인쇄양식1</definedName>
    <definedName name="인쇄양식">[0]!인쇄양식1</definedName>
    <definedName name="인쇄양식1" localSheetId="6">물량산출근거서!인쇄양식2</definedName>
    <definedName name="인쇄양식1">[0]!인쇄양식2</definedName>
    <definedName name="인쇄양식2" localSheetId="6">물량산출근거서!인쇄양식3</definedName>
    <definedName name="인쇄양식2">[0]!인쇄양식3</definedName>
    <definedName name="인쇄양식3" localSheetId="6">물량산출근거서!인암300</definedName>
    <definedName name="인쇄양식3">[0]!인암300</definedName>
    <definedName name="인암300" localSheetId="6">[17]대로근거!#REF!</definedName>
    <definedName name="인암300">[17]대로근거!#REF!</definedName>
    <definedName name="인암350" localSheetId="6">[17]대로근거!#REF!</definedName>
    <definedName name="인암350">[17]대로근거!#REF!</definedName>
    <definedName name="인원" localSheetId="6">#REF!</definedName>
    <definedName name="인원">#REF!</definedName>
    <definedName name="인입" localSheetId="6">#REF!</definedName>
    <definedName name="인입">#REF!</definedName>
    <definedName name="인토300" localSheetId="6">[17]대로근거!#REF!</definedName>
    <definedName name="인토300">[17]대로근거!#REF!</definedName>
    <definedName name="인토350" localSheetId="6">[17]대로근거!#REF!</definedName>
    <definedName name="인토350">[17]대로근거!#REF!</definedName>
    <definedName name="일" localSheetId="6">[151]직노!#REF!</definedName>
    <definedName name="일">[151]직노!#REF!</definedName>
    <definedName name="일공구직영비" localSheetId="6">#REF!</definedName>
    <definedName name="일공구직영비">#REF!</definedName>
    <definedName name="일대" localSheetId="6">#REF!</definedName>
    <definedName name="일대">#REF!</definedName>
    <definedName name="일반" localSheetId="6">#REF!</definedName>
    <definedName name="일반">#REF!</definedName>
    <definedName name="일반관리비" localSheetId="6">#REF!</definedName>
    <definedName name="일반관리비">#REF!</definedName>
    <definedName name="一般管理費">'[16]#REF'!$E$22</definedName>
    <definedName name="일반부" localSheetId="6" hidden="1">{#N/A,#N/A,FALSE,"조골재"}</definedName>
    <definedName name="일반부" hidden="1">{#N/A,#N/A,FALSE,"조골재"}</definedName>
    <definedName name="일반용접공" localSheetId="6">#REF!</definedName>
    <definedName name="일반용접공">#REF!</definedName>
    <definedName name="일반집계" localSheetId="6">#REF!</definedName>
    <definedName name="일반집계">#REF!</definedName>
    <definedName name="일반통신설비" localSheetId="6">#REF!</definedName>
    <definedName name="일반통신설비">#REF!</definedName>
    <definedName name="일위" localSheetId="6">#REF!</definedName>
    <definedName name="일위">#REF!</definedName>
    <definedName name="일위규격" localSheetId="6">물량산출근거서!일위대가</definedName>
    <definedName name="일위규격">[0]!일위대가</definedName>
    <definedName name="일위규격매크로">[189]!일위규격매크로</definedName>
    <definedName name="일위대가" localSheetId="6">#REF!</definedName>
    <definedName name="일위대가">#REF!</definedName>
    <definedName name="일위대가_공종">OFFSET([127]일위대가목록!$B$2,0,0,COUNTA([127]일위대가목록!$B$2:$B$15000),1)</definedName>
    <definedName name="일위대가_규격">OFFSET([127]일위대가목록!$C$2,0,0,COUNTA([127]일위대가목록!$C$2:$C$15000),1)</definedName>
    <definedName name="일위대가1" localSheetId="6">#REF!</definedName>
    <definedName name="일위대가1">#REF!</definedName>
    <definedName name="일위대가표" localSheetId="6">#REF!</definedName>
    <definedName name="일위대가표">#REF!</definedName>
    <definedName name="일위대가호표" localSheetId="6" hidden="1">#REF!</definedName>
    <definedName name="일위대가호표" hidden="1">#REF!</definedName>
    <definedName name="일위산출" localSheetId="6">#REF!</definedName>
    <definedName name="일위산출">#REF!</definedName>
    <definedName name="일위산출1" localSheetId="6">#REF!</definedName>
    <definedName name="일위산출1">#REF!</definedName>
    <definedName name="일위집계표" localSheetId="6">#REF!</definedName>
    <definedName name="일위집계표">#REF!</definedName>
    <definedName name="일위코드입력매크로">[189]!일위코드입력매크로</definedName>
    <definedName name="일위표">[143]일위대가!$A$192:$L$215</definedName>
    <definedName name="일위호표" localSheetId="6">#REF!</definedName>
    <definedName name="일위호표">#REF!</definedName>
    <definedName name="일위화면복귀매크로">[189]!일위화면복귀매크로</definedName>
    <definedName name="일의01">[161]직노!#REF!</definedName>
    <definedName name="일이삼사" localSheetId="6">#REF!</definedName>
    <definedName name="일이삼사">#REF!</definedName>
    <definedName name="임" localSheetId="6">'[16]#REF'!#REF!</definedName>
    <definedName name="임">'[16]#REF'!#REF!</definedName>
    <definedName name="임ㄴ" localSheetId="6" hidden="1">{"'공사부문'!$A$6:$A$32"}</definedName>
    <definedName name="임ㄴ" hidden="1">{"'공사부문'!$A$6:$A$32"}</definedName>
    <definedName name="임시" localSheetId="6">#REF!</definedName>
    <definedName name="임시">#REF!</definedName>
    <definedName name="임직" localSheetId="6">#REF!</definedName>
    <definedName name="임직">#REF!</definedName>
    <definedName name="입력선택" localSheetId="6">#REF!</definedName>
    <definedName name="입력선택">#REF!</definedName>
    <definedName name="입출고" localSheetId="6">물량산출근거서!ㅈ</definedName>
    <definedName name="입출고">[0]!ㅈ</definedName>
    <definedName name="ㅈ" localSheetId="6">#REF!</definedName>
    <definedName name="ㅈ">#REF!</definedName>
    <definedName name="ㅈㄱ" localSheetId="6" hidden="1">{#N/A,#N/A,TRUE,"조골재"}</definedName>
    <definedName name="ㅈㄱ" hidden="1">{#N/A,#N/A,TRUE,"조골재"}</definedName>
    <definedName name="ㅈㄳㄱ" localSheetId="6">BLCH</definedName>
    <definedName name="ㅈㄳㄱ">BLCH</definedName>
    <definedName name="ㅈㄷ" localSheetId="6">{"'Sheet1'!$A$4","'Sheet1'!$A$9:$G$28"}</definedName>
    <definedName name="ㅈㄷ">{"'Sheet1'!$A$4","'Sheet1'!$A$9:$G$28"}</definedName>
    <definedName name="ㅈㄷㄱ" localSheetId="6">#REF!</definedName>
    <definedName name="ㅈㄷㄱ">#REF!</definedName>
    <definedName name="ㅈㄷㄱㄷㅈㄱㄷㅈ" localSheetId="6" hidden="1">{#N/A,#N/A,FALSE,"표지목차"}</definedName>
    <definedName name="ㅈㄷㄱㄷㅈㄱㄷㅈ" hidden="1">{#N/A,#N/A,FALSE,"표지목차"}</definedName>
    <definedName name="ㅈㄷㄷㄷㄷ" localSheetId="6">{"'Sheet1'!$A$4","'Sheet1'!$A$9:$G$28"}</definedName>
    <definedName name="ㅈㄷㄷㄷㄷ">{"'Sheet1'!$A$4","'Sheet1'!$A$9:$G$28"}</definedName>
    <definedName name="ㅈㄷㅈㄷ" localSheetId="6">#REF!</definedName>
    <definedName name="ㅈㄷㅈㄷ">#REF!</definedName>
    <definedName name="ㅈㅂ" localSheetId="6">물량산출근거서!BLN</definedName>
    <definedName name="ㅈㅂ">BLN</definedName>
    <definedName name="ㅈㅈ">'[16]#REF'!$A$1:$F$25</definedName>
    <definedName name="ㅈㅈㅈ" localSheetId="6">#REF!</definedName>
    <definedName name="ㅈㅈㅈ">#REF!</definedName>
    <definedName name="ㅈㅈㅈㅈ">#N/A</definedName>
    <definedName name="ㅈㅈㅈㅈㅈㅈㅈㅈ" localSheetId="6">물량산출근거서!ㅈㅈㅈㅈㅈㅈㅈㅈ</definedName>
    <definedName name="ㅈㅈㅈㅈㅈㅈㅈㅈ">[0]!ㅈㅈㅈㅈㅈㅈㅈㅈ</definedName>
    <definedName name="자" localSheetId="6">BlankMacro1</definedName>
    <definedName name="자">BlankMacro1</definedName>
    <definedName name="자_트" localSheetId="6">#REF!</definedName>
    <definedName name="자_트">#REF!</definedName>
    <definedName name="자3" localSheetId="6">BLCH</definedName>
    <definedName name="자3">BLCH</definedName>
    <definedName name="자4" localSheetId="6">BLCH</definedName>
    <definedName name="자4">BLCH</definedName>
    <definedName name="자갈19" localSheetId="6">#REF!</definedName>
    <definedName name="자갈19">#REF!</definedName>
    <definedName name="자갈190" localSheetId="6">#REF!</definedName>
    <definedName name="자갈190">#REF!</definedName>
    <definedName name="자갈40" localSheetId="6">#REF!</definedName>
    <definedName name="자갈40">#REF!</definedName>
    <definedName name="자갈50" localSheetId="6">#REF!</definedName>
    <definedName name="자갈50">#REF!</definedName>
    <definedName name="자갈값">[153]시작4!$F$6</definedName>
    <definedName name="자갈운반" localSheetId="6">[0]!자갈운반거리</definedName>
    <definedName name="자갈운반">[0]!자갈운반거리</definedName>
    <definedName name="자갈운반거리">[153]시작4!$C$8</definedName>
    <definedName name="자갈합" localSheetId="6">#REF!</definedName>
    <definedName name="자갈합">#REF!</definedName>
    <definedName name="자갈합Ø19" localSheetId="6">#REF!</definedName>
    <definedName name="자갈합Ø19">#REF!</definedName>
    <definedName name="자갈합계" localSheetId="6">#REF!</definedName>
    <definedName name="자갈합계">#REF!</definedName>
    <definedName name="자갈합계19" localSheetId="6">#REF!</definedName>
    <definedName name="자갈합계19">#REF!</definedName>
    <definedName name="자귀나무" localSheetId="6">#REF!</definedName>
    <definedName name="자귀나무">#REF!</definedName>
    <definedName name="자동제어1차공량산출" localSheetId="6">BlankMacro1</definedName>
    <definedName name="자동제어1차공량산출">BlankMacro1</definedName>
    <definedName name="자동화재탐지설비" localSheetId="6">#REF!</definedName>
    <definedName name="자동화재탐지설비">#REF!</definedName>
    <definedName name="자료1" localSheetId="6">#REF!</definedName>
    <definedName name="자료1">#REF!</definedName>
    <definedName name="자료2" localSheetId="6">#REF!</definedName>
    <definedName name="자료2">#REF!</definedName>
    <definedName name="자재" localSheetId="6">#REF!</definedName>
    <definedName name="자재">#REF!</definedName>
    <definedName name="자재구분">OFFSET([127]자재단가!$A$2,0,0,COUNTA([127]자재단가!$A$2:$A$15000),1)</definedName>
    <definedName name="자재규격">OFFSET([127]자재단가!$B$2,0,0,COUNTA([127]자재단가!$B$2:$B$5000),-1)</definedName>
    <definedName name="자재년월">OFFSET([127]자재단가!$BB$2,0,0,COUNTA([127]자재단가!$BB$2:$BB$51),1)</definedName>
    <definedName name="자재단가">[203]SHEET!$A$1:$J$65536</definedName>
    <definedName name="자재단가수정완료" localSheetId="6">물량산출근거서!자재단가표</definedName>
    <definedName name="자재단가수정완료">[0]!자재단가표</definedName>
    <definedName name="자재단가표" localSheetId="6">#REF!</definedName>
    <definedName name="자재단가표">#REF!</definedName>
    <definedName name="자재대경비" localSheetId="6">#REF!</definedName>
    <definedName name="자재대경비">#REF!</definedName>
    <definedName name="자재대노무비" localSheetId="6">#REF!</definedName>
    <definedName name="자재대노무비">#REF!</definedName>
    <definedName name="자재대재료비" localSheetId="6">#REF!</definedName>
    <definedName name="자재대재료비">#REF!</definedName>
    <definedName name="자재및골재집계" localSheetId="6">{"'Sheet1'!$A$4","'Sheet1'!$A$9:$G$28"}</definedName>
    <definedName name="자재및골재집계">{"'Sheet1'!$A$4","'Sheet1'!$A$9:$G$28"}</definedName>
    <definedName name="자재집계" localSheetId="6">#REF!</definedName>
    <definedName name="자재집계">#REF!</definedName>
    <definedName name="자재총괄" localSheetId="6" hidden="1">{#N/A,#N/A,FALSE,"혼합골재"}</definedName>
    <definedName name="자재총괄" hidden="1">{#N/A,#N/A,FALSE,"혼합골재"}</definedName>
    <definedName name="작성자" localSheetId="6">#REF!</definedName>
    <definedName name="작성자">#REF!</definedName>
    <definedName name="작업" localSheetId="6">#REF!</definedName>
    <definedName name="작업">#REF!</definedName>
    <definedName name="작업반장">[175]시중노임!$I$11</definedName>
    <definedName name="잔" localSheetId="6">#REF!</definedName>
    <definedName name="잔">#REF!</definedName>
    <definedName name="잔디_평떼" localSheetId="6">#REF!</definedName>
    <definedName name="잔디_평떼">#REF!</definedName>
    <definedName name="잔토" localSheetId="6">#REF!</definedName>
    <definedName name="잔토">#REF!</definedName>
    <definedName name="잔토1" localSheetId="6">#REF!</definedName>
    <definedName name="잔토1">#REF!</definedName>
    <definedName name="잔토처리" localSheetId="6">물량산출근거서!잠수부</definedName>
    <definedName name="잔토처리">[0]!잠수부</definedName>
    <definedName name="잠수부" localSheetId="6">#REF!</definedName>
    <definedName name="잠수부">#REF!</definedName>
    <definedName name="잡" localSheetId="6">물량산출근거서!잡석</definedName>
    <definedName name="잡">[0]!잡석</definedName>
    <definedName name="잡석" localSheetId="6">#REF!</definedName>
    <definedName name="잡석">#REF!</definedName>
    <definedName name="잡석2" localSheetId="6">#REF!</definedName>
    <definedName name="잡석2">#REF!</definedName>
    <definedName name="잡석합계" localSheetId="6">#REF!</definedName>
    <definedName name="잡석합계">#REF!</definedName>
    <definedName name="잡철" localSheetId="6">#REF!</definedName>
    <definedName name="잡철">#REF!</definedName>
    <definedName name="잣나무" localSheetId="6">#REF!</definedName>
    <definedName name="잣나무">#REF!</definedName>
    <definedName name="장동건" localSheetId="6">#REF!</definedName>
    <definedName name="장동건">#REF!</definedName>
    <definedName name="장비" localSheetId="6">OFFSET(#REF!,0,0,COUNTA(#REF!),1)</definedName>
    <definedName name="장비">OFFSET(#REF!,0,0,COUNTA(#REF!),1)</definedName>
    <definedName name="장산교" localSheetId="6">#REF!</definedName>
    <definedName name="장산교">#REF!</definedName>
    <definedName name="장상교" localSheetId="6">#REF!</definedName>
    <definedName name="장상교">#REF!</definedName>
    <definedName name="재" localSheetId="6">#REF!</definedName>
    <definedName name="재">#REF!</definedName>
    <definedName name="재1" localSheetId="6">#REF!</definedName>
    <definedName name="재1">#REF!</definedName>
    <definedName name="재2" localSheetId="6">#REF!</definedName>
    <definedName name="재2">#REF!</definedName>
    <definedName name="재3" localSheetId="6">#REF!</definedName>
    <definedName name="재3">#REF!</definedName>
    <definedName name="재4" localSheetId="6">#REF!</definedName>
    <definedName name="재4">#REF!</definedName>
    <definedName name="재5" localSheetId="6">#REF!</definedName>
    <definedName name="재5">#REF!</definedName>
    <definedName name="재6" localSheetId="6">#REF!</definedName>
    <definedName name="재6">#REF!</definedName>
    <definedName name="재료">'[16]#REF'!$AR$11:$AU$54</definedName>
    <definedName name="재료비" localSheetId="6">#REF!</definedName>
    <definedName name="재료비">#REF!</definedName>
    <definedName name="材料費">'[16]#REF'!$E$10</definedName>
    <definedName name="재료집계3" localSheetId="6">#REF!</definedName>
    <definedName name="재료집계3">#REF!</definedName>
    <definedName name="재료총">[204]!일위코드입력매크로</definedName>
    <definedName name="재생골재" localSheetId="6">#REF!</definedName>
    <definedName name="재생골재">#REF!</definedName>
    <definedName name="재생골재합계" localSheetId="6">#REF!</definedName>
    <definedName name="재생골재합계">#REF!</definedName>
    <definedName name="저" localSheetId="6">#REF!</definedName>
    <definedName name="저">#REF!</definedName>
    <definedName name="저면폭" localSheetId="6">#REF!</definedName>
    <definedName name="저면폭">#REF!</definedName>
    <definedName name="저면폭1" localSheetId="6">#REF!</definedName>
    <definedName name="저면폭1">#REF!</definedName>
    <definedName name="저면폭2" localSheetId="6">#REF!</definedName>
    <definedName name="저면폭2">#REF!</definedName>
    <definedName name="저압케이블전공" localSheetId="6">#REF!</definedName>
    <definedName name="저압케이블전공">#REF!</definedName>
    <definedName name="저케" localSheetId="6">#REF!</definedName>
    <definedName name="저케">#REF!</definedName>
    <definedName name="저판" localSheetId="6">#REF!</definedName>
    <definedName name="저판">#REF!</definedName>
    <definedName name="저판두께">'[205]#REF'!$AJ$30</definedName>
    <definedName name="적벽돌">[27]단가표!$E$97</definedName>
    <definedName name="적용3" localSheetId="6">물량산출근거서!전</definedName>
    <definedName name="적용3">[0]!전</definedName>
    <definedName name="전" localSheetId="6">#REF!</definedName>
    <definedName name="전">#REF!</definedName>
    <definedName name="전기품" localSheetId="6">#REF!</definedName>
    <definedName name="전기품">#REF!</definedName>
    <definedName name="전등공량" localSheetId="6">#REF!</definedName>
    <definedName name="전등공량">#REF!</definedName>
    <definedName name="전등신설" localSheetId="6">#REF!</definedName>
    <definedName name="전등신설">#REF!</definedName>
    <definedName name="전석쌓기면적조서" localSheetId="6">{"'Sheet1'!$A$4","'Sheet1'!$A$9:$G$28"}</definedName>
    <definedName name="전석쌓기면적조서">{"'Sheet1'!$A$4","'Sheet1'!$A$9:$G$28"}</definedName>
    <definedName name="전석쌓기면적조서3공구" localSheetId="6">{"'Sheet1'!$A$4","'Sheet1'!$A$9:$G$28"}</definedName>
    <definedName name="전석쌓기면적조서3공구">{"'Sheet1'!$A$4","'Sheet1'!$A$9:$G$28"}</definedName>
    <definedName name="전열공량" localSheetId="6">#REF!</definedName>
    <definedName name="전열공량">#REF!</definedName>
    <definedName name="전장" localSheetId="6">#REF!</definedName>
    <definedName name="전장">#REF!</definedName>
    <definedName name="전토압1" localSheetId="6">#REF!</definedName>
    <definedName name="전토압1">#REF!</definedName>
    <definedName name="전토압2" localSheetId="6">#REF!</definedName>
    <definedName name="전토압2">#REF!</definedName>
    <definedName name="전토압3" localSheetId="6">#REF!</definedName>
    <definedName name="전토압3">#REF!</definedName>
    <definedName name="전토압4" localSheetId="6">#REF!</definedName>
    <definedName name="전토압4">#REF!</definedName>
    <definedName name="절단공" localSheetId="6">#REF!</definedName>
    <definedName name="절단공">#REF!</definedName>
    <definedName name="절삭">[195]초기화면!$E$41</definedName>
    <definedName name="절취" localSheetId="6">#REF!</definedName>
    <definedName name="절취">#REF!</definedName>
    <definedName name="절토" localSheetId="6">물량산출근거서!절토부도수로단위수량산출</definedName>
    <definedName name="절토">[0]!절토부도수로단위수량산출</definedName>
    <definedName name="절토부도수로단위수량산출" localSheetId="6">#REF!</definedName>
    <definedName name="절토부도수로단위수량산출">#REF!</definedName>
    <definedName name="절토부도수로재료수량산출" localSheetId="6">#REF!</definedName>
    <definedName name="절토부도수로재료수량산출">#REF!</definedName>
    <definedName name="절토부도수로토공및공제단위수량산식" localSheetId="6">#REF!</definedName>
    <definedName name="절토부도수로토공및공제단위수량산식">#REF!</definedName>
    <definedName name="절토부도수로토공수량산출" localSheetId="6">#REF!</definedName>
    <definedName name="절토부도수로토공수량산출">#REF!</definedName>
    <definedName name="점멸기" localSheetId="6">#REF!</definedName>
    <definedName name="점멸기">#REF!</definedName>
    <definedName name="점멸기입력" localSheetId="6">물량산출근거서!접</definedName>
    <definedName name="점멸기입력">[0]!접</definedName>
    <definedName name="접" localSheetId="6">#REF!</definedName>
    <definedName name="접">#REF!</definedName>
    <definedName name="접_높" localSheetId="6">#REF!</definedName>
    <definedName name="접_높">#REF!</definedName>
    <definedName name="접_폭" localSheetId="6">#REF!</definedName>
    <definedName name="접_폭">#REF!</definedName>
    <definedName name="접속" localSheetId="6">[41]교각1!#REF!</definedName>
    <definedName name="접속">[41]교각1!#REF!</definedName>
    <definedName name="접속공정" localSheetId="6" hidden="1">{"'Sheet1'!$A$1:$H$49"}</definedName>
    <definedName name="접속공정" hidden="1">{"'Sheet1'!$A$1:$H$49"}</definedName>
    <definedName name="접속슬라브길이1" localSheetId="6">#REF!</definedName>
    <definedName name="접속슬라브길이1">#REF!</definedName>
    <definedName name="접속슬라브길이2" localSheetId="6">#REF!</definedName>
    <definedName name="접속슬라브길이2">#REF!</definedName>
    <definedName name="접속슬라브폭1" localSheetId="6">#REF!</definedName>
    <definedName name="접속슬라브폭1">#REF!</definedName>
    <definedName name="접속슬라브폭2" localSheetId="6">#REF!</definedName>
    <definedName name="접속슬라브폭2">#REF!</definedName>
    <definedName name="접속슬라브폭3" localSheetId="6">#REF!</definedName>
    <definedName name="접속슬라브폭3">#REF!</definedName>
    <definedName name="접속슬라브폭4" localSheetId="6">#REF!</definedName>
    <definedName name="접속슬라브폭4">#REF!</definedName>
    <definedName name="접속슬래브" localSheetId="6">#REF!</definedName>
    <definedName name="접속슬래브">#REF!</definedName>
    <definedName name="접속저판길이1" localSheetId="6">#REF!</definedName>
    <definedName name="접속저판길이1">#REF!</definedName>
    <definedName name="접속저판길이2" localSheetId="6">#REF!</definedName>
    <definedName name="접속저판길이2">#REF!</definedName>
    <definedName name="접속저판폭1" localSheetId="6">#REF!</definedName>
    <definedName name="접속저판폭1">#REF!</definedName>
    <definedName name="접속저판폭2" localSheetId="6">#REF!</definedName>
    <definedName name="접속저판폭2">#REF!</definedName>
    <definedName name="접속저판폭3" localSheetId="6">#REF!</definedName>
    <definedName name="접속저판폭3">#REF!</definedName>
    <definedName name="접속저판폭4" localSheetId="6">#REF!</definedName>
    <definedName name="접속저판폭4">#REF!</definedName>
    <definedName name="접지" localSheetId="6">#REF!</definedName>
    <definedName name="접지">#REF!</definedName>
    <definedName name="접지3">[206]공정증감대ㅈ표!#REF!</definedName>
    <definedName name="접지봉">[206]공정증감대ㅈ표!#REF!</definedName>
    <definedName name="접지장치" localSheetId="6">#REF!</definedName>
    <definedName name="접지장치">#REF!</definedName>
    <definedName name="정지" localSheetId="6">#REF!</definedName>
    <definedName name="정지">#REF!</definedName>
    <definedName name="제경비율" localSheetId="6">#REF!</definedName>
    <definedName name="제경비율">#REF!</definedName>
    <definedName name="제공" localSheetId="6">#REF!</definedName>
    <definedName name="제공">#REF!</definedName>
    <definedName name="제도사" localSheetId="6">#REF!</definedName>
    <definedName name="제도사">#REF!</definedName>
    <definedName name="제작사">#N/A</definedName>
    <definedName name="제조노임">'[207]N賃率-職'!#REF!</definedName>
    <definedName name="제철축로공" localSheetId="6">#REF!</definedName>
    <definedName name="제철축로공">#REF!</definedName>
    <definedName name="제출" localSheetId="6">물량산출근거서!제출</definedName>
    <definedName name="제출">[0]!제출</definedName>
    <definedName name="조" localSheetId="6">#REF!</definedName>
    <definedName name="조">#REF!</definedName>
    <definedName name="조2">[208]산출근거!$J$17</definedName>
    <definedName name="조경공">[175]시중노임!$I$22</definedName>
    <definedName name="조경공B10">[107]식재인부!$B$24</definedName>
    <definedName name="조경공B4이하">[107]식재인부!$B$18</definedName>
    <definedName name="조경공B5">[107]식재인부!$B$19</definedName>
    <definedName name="조경공B6">[107]식재인부!$B$20</definedName>
    <definedName name="조경공B8">[107]식재인부!$B$22</definedName>
    <definedName name="조경공R10">[107]식재인부!$B$54</definedName>
    <definedName name="조경공R12">[107]식재인부!$B$56</definedName>
    <definedName name="조경공R15">[107]식재인부!$B$59</definedName>
    <definedName name="조경공R4이하">[107]식재인부!$B$48</definedName>
    <definedName name="조경공R5">[107]식재인부!$B$49</definedName>
    <definedName name="조경공R6">[107]식재인부!$B$50</definedName>
    <definedName name="조경공R7">[107]식재인부!$B$51</definedName>
    <definedName name="조경공R8">[107]식재인부!$B$52</definedName>
    <definedName name="조경공사">#N/A</definedName>
    <definedName name="조도" localSheetId="6">#REF!</definedName>
    <definedName name="조도">#REF!</definedName>
    <definedName name="조도1" localSheetId="6">#REF!</definedName>
    <definedName name="조도1">#REF!</definedName>
    <definedName name="조도2" localSheetId="6">#REF!</definedName>
    <definedName name="조도2">#REF!</definedName>
    <definedName name="조도계산" localSheetId="6">물량산출근거서!조도계산2</definedName>
    <definedName name="조도계산">[0]!조도계산2</definedName>
    <definedName name="조도계산2" localSheetId="6">물량산출근거서!조도계산3</definedName>
    <definedName name="조도계산2">[0]!조도계산3</definedName>
    <definedName name="조도계산3" localSheetId="6">물량산출근거서!조력공</definedName>
    <definedName name="조도계산3">[0]!조력공</definedName>
    <definedName name="조력공" localSheetId="6">#REF!</definedName>
    <definedName name="조력공">#REF!</definedName>
    <definedName name="조림인부" localSheetId="6">#REF!</definedName>
    <definedName name="조림인부">#REF!</definedName>
    <definedName name="조명율표">[209]조명율표!$B$4:$F$495</definedName>
    <definedName name="조영수" localSheetId="6">#REF!</definedName>
    <definedName name="조영수">#REF!</definedName>
    <definedName name="조원공_1.1_1.5">[107]식재인부!$B$5</definedName>
    <definedName name="조장" localSheetId="6">#REF!</definedName>
    <definedName name="조장">#REF!</definedName>
    <definedName name="조적공">[175]시중노임!$I$7</definedName>
    <definedName name="조정" localSheetId="6">#REF!</definedName>
    <definedName name="조정">#REF!</definedName>
    <definedName name="조정조정" localSheetId="6">#REF!</definedName>
    <definedName name="조정조정">#REF!</definedName>
    <definedName name="조직현황1" localSheetId="6">BLCH</definedName>
    <definedName name="조직현황1">BLCH</definedName>
    <definedName name="조합페인">[94]단가표!$E$567</definedName>
    <definedName name="조형가이즈까3010">[107]데이타!$E$11</definedName>
    <definedName name="조형가이즈까3012">[107]데이타!$E$12</definedName>
    <definedName name="조형가이즈까3014">[107]데이타!$E$13</definedName>
    <definedName name="조형가이즈까3516">[107]데이타!$E$14</definedName>
    <definedName name="종단위" localSheetId="6">#REF!</definedName>
    <definedName name="종단위">#REF!</definedName>
    <definedName name="종류">#N/A</definedName>
    <definedName name="종배수관개소별명세" localSheetId="6">#REF!</definedName>
    <definedName name="종배수관개소별명세">#REF!</definedName>
    <definedName name="종배수관공집계표" localSheetId="6">#REF!</definedName>
    <definedName name="종배수관공집계표">#REF!</definedName>
    <definedName name="종배수관구체토공량명세" localSheetId="6">#REF!</definedName>
    <definedName name="종배수관구체토공량명세">#REF!</definedName>
    <definedName name="종배수관단위수량">[210]!일위코드입력매크로</definedName>
    <definedName name="종배수관면벽단위수량" localSheetId="6">#REF!</definedName>
    <definedName name="종배수관면벽단위수량">#REF!</definedName>
    <definedName name="종배수관수량집계" localSheetId="6">#REF!</definedName>
    <definedName name="종배수관수량집계">#REF!</definedName>
    <definedName name="종배수관연장">[210]!일위규격매크로</definedName>
    <definedName name="좌안" localSheetId="6">{"'Sheet1'!$A$4","'Sheet1'!$A$9:$G$28"}</definedName>
    <definedName name="좌안">{"'Sheet1'!$A$4","'Sheet1'!$A$9:$G$28"}</definedName>
    <definedName name="좌표" localSheetId="6">#REF!</definedName>
    <definedName name="좌표">#REF!</definedName>
    <definedName name="주" localSheetId="6">#REF!</definedName>
    <definedName name="주">#REF!</definedName>
    <definedName name="주간" localSheetId="6" hidden="1">{#N/A,#N/A,FALSE,"운반시간"}</definedName>
    <definedName name="주간" hidden="1">{#N/A,#N/A,FALSE,"운반시간"}</definedName>
    <definedName name="주목" localSheetId="6">#REF!</definedName>
    <definedName name="주목">#REF!</definedName>
    <definedName name="주빔플랜지" localSheetId="6">#REF!</definedName>
    <definedName name="주빔플랜지">#REF!</definedName>
    <definedName name="주영" localSheetId="6">#REF!</definedName>
    <definedName name="주영">#REF!</definedName>
    <definedName name="주영이" localSheetId="6">#REF!,#REF!,#REF!</definedName>
    <definedName name="주영이">#REF!,#REF!,#REF!</definedName>
    <definedName name="주택공사" localSheetId="6">#REF!</definedName>
    <definedName name="주택공사">#REF!</definedName>
    <definedName name="준공년월일" localSheetId="6">#REF!</definedName>
    <definedName name="준공년월일">#REF!</definedName>
    <definedName name="준설선기관사" localSheetId="6">#REF!</definedName>
    <definedName name="준설선기관사">#REF!</definedName>
    <definedName name="준설선기관장" localSheetId="6">#REF!</definedName>
    <definedName name="준설선기관장">#REF!</definedName>
    <definedName name="준설선운전사" localSheetId="6">#REF!</definedName>
    <definedName name="준설선운전사">#REF!</definedName>
    <definedName name="준설선전기사" localSheetId="6">#REF!</definedName>
    <definedName name="준설선전기사">#REF!</definedName>
    <definedName name="준희" localSheetId="6">[211]!일위코드입력매크로</definedName>
    <definedName name="준희">[212]!일위코드입력매크로</definedName>
    <definedName name="줄눈공" localSheetId="6">#REF!</definedName>
    <definedName name="줄눈공">#REF!</definedName>
    <definedName name="줄사철" localSheetId="6">#REF!</definedName>
    <definedName name="줄사철">#REF!</definedName>
    <definedName name="줄설선선장" localSheetId="6">#REF!</definedName>
    <definedName name="줄설선선장">#REF!</definedName>
    <definedName name="중개태교" localSheetId="6" hidden="1">{#N/A,#N/A,FALSE,"2~8번"}</definedName>
    <definedName name="중개태교" hidden="1">{#N/A,#N/A,FALSE,"2~8번"}</definedName>
    <definedName name="중검">'[213]준검 내역서'!#REF!</definedName>
    <definedName name="중급기술자" localSheetId="6">#REF!</definedName>
    <definedName name="중급기술자">#REF!</definedName>
    <definedName name="중기운반경비" localSheetId="6">#REF!</definedName>
    <definedName name="중기운반경비">#REF!</definedName>
    <definedName name="중기운반노무비" localSheetId="6">#REF!</definedName>
    <definedName name="중기운반노무비">#REF!</definedName>
    <definedName name="중기운반재료비" localSheetId="6">#REF!</definedName>
    <definedName name="중기운반재료비">#REF!</definedName>
    <definedName name="중기운전기사" localSheetId="6">#REF!</definedName>
    <definedName name="중기운전기사">#REF!</definedName>
    <definedName name="중기운전조수" localSheetId="6">#REF!</definedName>
    <definedName name="중기운전조수">#REF!</definedName>
    <definedName name="중기조장" localSheetId="6">#REF!</definedName>
    <definedName name="중기조장">#REF!</definedName>
    <definedName name="중기테이블" localSheetId="6">{"'중기작업1'!$A$1:$V$18"}</definedName>
    <definedName name="중기테이블">{"'중기작업1'!$A$1:$V$18"}</definedName>
    <definedName name="중량" localSheetId="6">#REF!</definedName>
    <definedName name="중량">#REF!</definedName>
    <definedName name="중량표" localSheetId="6">#REF!</definedName>
    <definedName name="중량표">#REF!</definedName>
    <definedName name="중력식옹벽개소별명세" localSheetId="6">#REF!</definedName>
    <definedName name="중력식옹벽개소별명세">#REF!</definedName>
    <definedName name="중력식옹벽수량집계" localSheetId="6">#REF!</definedName>
    <definedName name="중력식옹벽수량집계">#REF!</definedName>
    <definedName name="중분대" localSheetId="6">#REF!</definedName>
    <definedName name="중분대">#REF!</definedName>
    <definedName name="중유" localSheetId="6">#REF!</definedName>
    <definedName name="중유">#REF!</definedName>
    <definedName name="증">[214]집계표!#REF!</definedName>
    <definedName name="증감">[214]집계표!#REF!</definedName>
    <definedName name="증감대조표">[120]현장소운반!#REF!</definedName>
    <definedName name="지" localSheetId="6">#REF!</definedName>
    <definedName name="지">#REF!</definedName>
    <definedName name="지구명">[136]자료!$B$1:$C$65536</definedName>
    <definedName name="지급합계" localSheetId="6">#REF!</definedName>
    <definedName name="지급합계">#REF!</definedName>
    <definedName name="지름" localSheetId="6">#REF!</definedName>
    <definedName name="지름">#REF!</definedName>
    <definedName name="지반단위중량">'[135]DATA 입력부'!$C$33</definedName>
    <definedName name="지붕잇기공" localSheetId="6">#REF!</definedName>
    <definedName name="지붕잇기공">#REF!</definedName>
    <definedName name="지역">#N/A</definedName>
    <definedName name="지입자재" localSheetId="6">물량산출근거서!지입재료비</definedName>
    <definedName name="지입자재">[0]!지입재료비</definedName>
    <definedName name="지입재료비" localSheetId="6">#REF!</definedName>
    <definedName name="지입재료비">#REF!</definedName>
    <definedName name="지적기능사1급" localSheetId="6">#REF!</definedName>
    <definedName name="지적기능사1급">#REF!</definedName>
    <definedName name="지적기능사2급" localSheetId="6">#REF!</definedName>
    <definedName name="지적기능사2급">#REF!</definedName>
    <definedName name="지적기사_1급" localSheetId="6">#REF!</definedName>
    <definedName name="지적기사_1급">#REF!</definedName>
    <definedName name="지적기사_2급" localSheetId="6">#REF!</definedName>
    <definedName name="지적기사_2급">#REF!</definedName>
    <definedName name="지적기사1급" localSheetId="6">#REF!</definedName>
    <definedName name="지적기사1급">#REF!</definedName>
    <definedName name="지적기사2급" localSheetId="6">#REF!</definedName>
    <definedName name="지적기사2급">#REF!</definedName>
    <definedName name="지주">#N/A</definedName>
    <definedName name="지지">[215]암거단위!$G$34</definedName>
    <definedName name="지하수" localSheetId="6">#REF!</definedName>
    <definedName name="지하수">#REF!</definedName>
    <definedName name="지하철거" localSheetId="6" hidden="1">{"'Sheet1'!$A$1:$H$49"}</definedName>
    <definedName name="지하철거" hidden="1">{"'Sheet1'!$A$1:$H$49"}</definedName>
    <definedName name="직노" localSheetId="6">#REF!</definedName>
    <definedName name="직노">#REF!</definedName>
    <definedName name="직접노무비" localSheetId="6">#REF!</definedName>
    <definedName name="직접노무비">#REF!</definedName>
    <definedName name="直接人件費">'[16]#REF'!$E$11</definedName>
    <definedName name="직접재료비" localSheetId="6">#REF!</definedName>
    <definedName name="직접재료비">#REF!</definedName>
    <definedName name="직종" localSheetId="6">OFFSET(#REF!,0,0,COUNTA(#REF!),1)</definedName>
    <definedName name="직종">OFFSET(#REF!,0,0,COUNTA(#REF!),1)</definedName>
    <definedName name="진동_파일_햄머" localSheetId="6">[75]장비집계!#REF!</definedName>
    <definedName name="진동_파일_햄머">[75]장비집계!#REF!</definedName>
    <definedName name="진석" localSheetId="6">#REF!,#REF!</definedName>
    <definedName name="진석">#REF!,#REF!</definedName>
    <definedName name="진성" localSheetId="6">BlankMacro1</definedName>
    <definedName name="진성">BlankMacro1</definedName>
    <definedName name="진성초등" localSheetId="6">BlankMacro1</definedName>
    <definedName name="진성초등">BlankMacro1</definedName>
    <definedName name="진입도로경비" localSheetId="6">#REF!</definedName>
    <definedName name="진입도로경비">#REF!</definedName>
    <definedName name="진입도로노무비" localSheetId="6">#REF!</definedName>
    <definedName name="진입도로노무비">#REF!</definedName>
    <definedName name="진입도로재료비" localSheetId="6">#REF!</definedName>
    <definedName name="진입도로재료비">#REF!</definedName>
    <definedName name="집" localSheetId="6">#REF!</definedName>
    <definedName name="집">#REF!</definedName>
    <definedName name="집계">[124]석축설면!$M$8:$U$25</definedName>
    <definedName name="집계1">[197]지급자재!#REF!</definedName>
    <definedName name="집계표" localSheetId="6">물량산출근거서!집수정</definedName>
    <definedName name="집계표">[0]!집수정</definedName>
    <definedName name="집계표2" localSheetId="6">[0]!집</definedName>
    <definedName name="집계표2">[0]!집</definedName>
    <definedName name="집수정" localSheetId="6">#REF!</definedName>
    <definedName name="집수정">#REF!</definedName>
    <definedName name="집수정1" localSheetId="6" hidden="1">{#N/A,#N/A,FALSE,"배수1"}</definedName>
    <definedName name="집수정1" hidden="1">{#N/A,#N/A,FALSE,"배수1"}</definedName>
    <definedName name="집수정1최종" localSheetId="6" hidden="1">{#N/A,#N/A,FALSE,"2~8번"}</definedName>
    <definedName name="집수정1최종" hidden="1">{#N/A,#N/A,FALSE,"2~8번"}</definedName>
    <definedName name="집수정T1" localSheetId="6">물량산출근거서!수압1</definedName>
    <definedName name="집수정T1">[0]!수압1</definedName>
    <definedName name="집수정관경" localSheetId="6">#REF!</definedName>
    <definedName name="집수정관경">#REF!</definedName>
    <definedName name="집수정규격" localSheetId="6">#REF!</definedName>
    <definedName name="집수정규격">#REF!</definedName>
    <definedName name="집수정단" localSheetId="6">#REF!</definedName>
    <definedName name="집수정단">#REF!</definedName>
    <definedName name="집수정단위수량_건설교통부" localSheetId="6">#REF!</definedName>
    <definedName name="집수정단위수량_건설교통부">#REF!</definedName>
    <definedName name="집수정단위수량표_강원도" localSheetId="6">#REF!</definedName>
    <definedName name="집수정단위수량표_강원도">#REF!</definedName>
    <definedName name="집수정수량">[216]산출근거!#REF!</definedName>
    <definedName name="집수정수량산출" localSheetId="6">#REF!</definedName>
    <definedName name="집수정수량산출">#REF!</definedName>
    <definedName name="짜장" localSheetId="6">#REF!</definedName>
    <definedName name="짜장">#REF!</definedName>
    <definedName name="짝당중" localSheetId="6">#REF!</definedName>
    <definedName name="짝당중">#REF!</definedName>
    <definedName name="ㅊ" localSheetId="6">#REF!</definedName>
    <definedName name="ㅊ">#REF!</definedName>
    <definedName name="ㅊ1" localSheetId="6">#REF!</definedName>
    <definedName name="ㅊ1">#REF!</definedName>
    <definedName name="ㅊ1555" localSheetId="6">#REF!</definedName>
    <definedName name="ㅊ1555">#REF!</definedName>
    <definedName name="ㅊ20">[217]골재산출!#REF!</definedName>
    <definedName name="ㅊ24" localSheetId="6">#REF!</definedName>
    <definedName name="ㅊ24">#REF!</definedName>
    <definedName name="ㅊ모" localSheetId="6">#REF!</definedName>
    <definedName name="ㅊ모">#REF!</definedName>
    <definedName name="ㅊㅊ">[170]!일위규격매크로</definedName>
    <definedName name="ㅊㅌㅊㅊㅊ" localSheetId="6">BLCH</definedName>
    <definedName name="ㅊㅌㅊㅊㅊ">BLCH</definedName>
    <definedName name="ㅊ퓿ㅍ" localSheetId="6" hidden="1">{#N/A,#N/A,TRUE,"혼합골재"}</definedName>
    <definedName name="ㅊ퓿ㅍ" hidden="1">{#N/A,#N/A,TRUE,"혼합골재"}</definedName>
    <definedName name="차" localSheetId="6">BlankMacro1</definedName>
    <definedName name="차">BlankMacro1</definedName>
    <definedName name="차량규격">OFFSET([127]구역화물!$BC$3,0,0,COUNTA([127]구역화물!$BC$3:$BC$61),1)</definedName>
    <definedName name="차선도색수">[176]!일위코드입력매크로</definedName>
    <definedName name="차선도색집계" localSheetId="6">#REF!</definedName>
    <definedName name="차선도색집계">#REF!</definedName>
    <definedName name="차수벽높이" localSheetId="6">#REF!</definedName>
    <definedName name="차수벽높이">#REF!</definedName>
    <definedName name="차수벽두께" localSheetId="6">#REF!</definedName>
    <definedName name="차수벽두께">#REF!</definedName>
    <definedName name="차준" localSheetId="6">물량산출근거서!가공조립</definedName>
    <definedName name="차준">[0]!가공조립</definedName>
    <definedName name="착_암_기__주간" localSheetId="6">[75]장비집계!#REF!</definedName>
    <definedName name="착_암_기__주간">[75]장비집계!#REF!</definedName>
    <definedName name="착공기한" localSheetId="6">#REF!</definedName>
    <definedName name="착공기한">#REF!</definedName>
    <definedName name="착공년월일" localSheetId="6">#REF!</definedName>
    <definedName name="착공년월일">#REF!</definedName>
    <definedName name="착공월" localSheetId="6">#REF!</definedName>
    <definedName name="착공월">#REF!</definedName>
    <definedName name="착공일" localSheetId="6">#REF!</definedName>
    <definedName name="착공일">#REF!</definedName>
    <definedName name="착암" localSheetId="6">#REF!</definedName>
    <definedName name="착암">#REF!</definedName>
    <definedName name="착암공" localSheetId="6">#REF!</definedName>
    <definedName name="착암공">#REF!</definedName>
    <definedName name="찬선규제" localSheetId="6">#REF!</definedName>
    <definedName name="찬선규제">#REF!</definedName>
    <definedName name="찰쌓기석축단위수량" localSheetId="6">#REF!</definedName>
    <definedName name="찰쌓기석축단위수량">#REF!</definedName>
    <definedName name="참조">[124]법면단!#REF!</definedName>
    <definedName name="창공" localSheetId="6">#REF!</definedName>
    <definedName name="창공">#REF!</definedName>
    <definedName name="창호목공" localSheetId="6">#REF!</definedName>
    <definedName name="창호목공">#REF!</definedName>
    <definedName name="채움높이" localSheetId="6">#REF!</definedName>
    <definedName name="채움높이">#REF!</definedName>
    <definedName name="채움높이1" localSheetId="6">#REF!</definedName>
    <definedName name="채움높이1">#REF!</definedName>
    <definedName name="채움폭" localSheetId="6">#REF!</definedName>
    <definedName name="채움폭">#REF!</definedName>
    <definedName name="채움폭1" localSheetId="6">#REF!</definedName>
    <definedName name="채움폭1">#REF!</definedName>
    <definedName name="책임연" localSheetId="6">#REF!</definedName>
    <definedName name="책임연">#REF!</definedName>
    <definedName name="책임연구원" localSheetId="6">#REF!</definedName>
    <definedName name="책임연구원">#REF!</definedName>
    <definedName name="책임연구원공정" localSheetId="6">#REF!</definedName>
    <definedName name="책임연구원공정">#REF!</definedName>
    <definedName name="처음" localSheetId="6">#REF!</definedName>
    <definedName name="처음">#REF!</definedName>
    <definedName name="철" localSheetId="6">#REF!</definedName>
    <definedName name="철">#REF!</definedName>
    <definedName name="철____공" localSheetId="6">#REF!</definedName>
    <definedName name="철____공">#REF!</definedName>
    <definedName name="철_13" localSheetId="6">#REF!</definedName>
    <definedName name="철_13">#REF!</definedName>
    <definedName name="철_16" localSheetId="6">#REF!</definedName>
    <definedName name="철_16">#REF!</definedName>
    <definedName name="철_19">[218]식생블럭단위수량!#REF!</definedName>
    <definedName name="철_199">[218]식생블럭단위수량!#REF!</definedName>
    <definedName name="철_999">[110]수량산출!#REF!</definedName>
    <definedName name="철_골_공" localSheetId="6">#REF!</definedName>
    <definedName name="철_골_공">#REF!</definedName>
    <definedName name="철_총" localSheetId="6">#REF!</definedName>
    <definedName name="철_총">#REF!</definedName>
    <definedName name="철개소형" localSheetId="6">#REF!</definedName>
    <definedName name="철개소형">#REF!</definedName>
    <definedName name="철거자재" localSheetId="6">#REF!</definedName>
    <definedName name="철거자재">#REF!</definedName>
    <definedName name="철거폭_m" localSheetId="6">#REF!</definedName>
    <definedName name="철거폭_m">#REF!</definedName>
    <definedName name="철골공" localSheetId="6">#REF!</definedName>
    <definedName name="철골공">#REF!</definedName>
    <definedName name="철골협의" localSheetId="6" hidden="1">{#N/A,#N/A,FALSE,"현장 NCR 분석";#N/A,#N/A,FALSE,"현장품질감사";#N/A,#N/A,FALSE,"현장품질감사"}</definedName>
    <definedName name="철골협의" hidden="1">{#N/A,#N/A,FALSE,"현장 NCR 분석";#N/A,#N/A,FALSE,"현장품질감사";#N/A,#N/A,FALSE,"현장품질감사"}</definedName>
    <definedName name="철공" localSheetId="6">#REF!</definedName>
    <definedName name="철공">#REF!</definedName>
    <definedName name="철근" localSheetId="6">#REF!</definedName>
    <definedName name="철근">#REF!</definedName>
    <definedName name="철근가공조립" localSheetId="6">#REF!</definedName>
    <definedName name="철근가공조립">#REF!</definedName>
    <definedName name="철근공" localSheetId="6">#REF!</definedName>
    <definedName name="철근공">#REF!</definedName>
    <definedName name="철근깨기수량">[14]Sheet1!$G$48</definedName>
    <definedName name="철근운반" localSheetId="6">물량산출근거서!철근직경D13</definedName>
    <definedName name="철근운반">[0]!철근직경D13</definedName>
    <definedName name="철근직경D13" localSheetId="6">#REF!</definedName>
    <definedName name="철근직경D13">#REF!</definedName>
    <definedName name="철근직경D16_25" localSheetId="6">#REF!</definedName>
    <definedName name="철근직경D16_25">#REF!</definedName>
    <definedName name="철근직경D29_35" localSheetId="6">#REF!</definedName>
    <definedName name="철근직경D29_35">#REF!</definedName>
    <definedName name="철근총" localSheetId="6">#REF!</definedName>
    <definedName name="철근총">#REF!</definedName>
    <definedName name="철근항복강도">'[135]DATA 입력부'!$C$36</definedName>
    <definedName name="철근항복응력">'[205]#REF'!$G$144</definedName>
    <definedName name="철도신호공" localSheetId="6">#REF!</definedName>
    <definedName name="철도신호공">#REF!</definedName>
    <definedName name="철도용접공" localSheetId="6">#REF!</definedName>
    <definedName name="철도용접공">#REF!</definedName>
    <definedName name="철선" localSheetId="6">'[219]000000'!$E$12</definedName>
    <definedName name="철선">'[220]000000'!$E$12</definedName>
    <definedName name="철선8">[94]단가표!$E$215</definedName>
    <definedName name="철제남" localSheetId="6">#REF!</definedName>
    <definedName name="철제남">#REF!</definedName>
    <definedName name="철제여" localSheetId="6">#REF!</definedName>
    <definedName name="철제여">#REF!</definedName>
    <definedName name="철제합계" localSheetId="6">#REF!</definedName>
    <definedName name="철제합계">#REF!</definedName>
    <definedName name="철주신설공구손료" localSheetId="6">#REF!</definedName>
    <definedName name="철주신설공구손료">#REF!</definedName>
    <definedName name="철주신설공비" localSheetId="6">#REF!</definedName>
    <definedName name="철주신설공비">#REF!</definedName>
    <definedName name="철주신설재료비" localSheetId="6">#REF!</definedName>
    <definedName name="철주신설재료비">#REF!</definedName>
    <definedName name="철콘" localSheetId="6">#REF!</definedName>
    <definedName name="철콘">#REF!</definedName>
    <definedName name="철판">[94]단가표!$E$573</definedName>
    <definedName name="철판공" localSheetId="6">#REF!</definedName>
    <definedName name="철판공">#REF!</definedName>
    <definedName name="청단풍" localSheetId="6">#REF!</definedName>
    <definedName name="청단풍">#REF!</definedName>
    <definedName name="청마총괄" localSheetId="6">[47]직노!#REF!</definedName>
    <definedName name="청마총괄">[47]직노!#REF!</definedName>
    <definedName name="체전기산" localSheetId="6">#REF!</definedName>
    <definedName name="체전기산">#REF!</definedName>
    <definedName name="체전기산출" localSheetId="6">#REF!</definedName>
    <definedName name="체전기산출">#REF!</definedName>
    <definedName name="체전기일위" localSheetId="6">#REF!</definedName>
    <definedName name="체전기일위">#REF!</definedName>
    <definedName name="초_고_압_펌_프" localSheetId="6">[75]장비집계!#REF!</definedName>
    <definedName name="초_고_압_펌_프">[75]장비집계!#REF!</definedName>
    <definedName name="초급기술자" localSheetId="6">#REF!</definedName>
    <definedName name="초급기술자">#REF!</definedName>
    <definedName name="총계" localSheetId="6">#REF!</definedName>
    <definedName name="총계">#REF!</definedName>
    <definedName name="총공" localSheetId="6" hidden="1">{#N/A,#N/A,TRUE,"운반시간"}</definedName>
    <definedName name="총공" hidden="1">{#N/A,#N/A,TRUE,"운반시간"}</definedName>
    <definedName name="총공사비" localSheetId="6">#REF!</definedName>
    <definedName name="총공사비">#REF!</definedName>
    <definedName name="총괄1" localSheetId="6" hidden="1">{#N/A,#N/A,TRUE,"총괄"}</definedName>
    <definedName name="총괄1" hidden="1">{#N/A,#N/A,TRUE,"총괄"}</definedName>
    <definedName name="총괄집계" localSheetId="6">#REF!</definedName>
    <definedName name="총괄집계">#REF!</definedName>
    <definedName name="총괄표">[47]직노!#REF!</definedName>
    <definedName name="총비" localSheetId="6">#REF!</definedName>
    <definedName name="총비">#REF!</definedName>
    <definedName name="총에치" localSheetId="6">#REF!</definedName>
    <definedName name="총에치">#REF!</definedName>
    <definedName name="총원가" localSheetId="6">#REF!</definedName>
    <definedName name="총원가">#REF!</definedName>
    <definedName name="總原價">'[16]#REF'!$E$24</definedName>
    <definedName name="총원가2" localSheetId="6">#REF!</definedName>
    <definedName name="총원가2">#REF!</definedName>
    <definedName name="총원가격" localSheetId="6">#REF!</definedName>
    <definedName name="총원가격">#REF!</definedName>
    <definedName name="총재료집계">[204]!일위규격매크로</definedName>
    <definedName name="총집계">'[16]#REF'!$A$1:$G$21</definedName>
    <definedName name="총폭" localSheetId="6">#REF!</definedName>
    <definedName name="총폭">#REF!</definedName>
    <definedName name="최">[221]재료비내역서!$1:$3</definedName>
    <definedName name="출" localSheetId="6">#REF!</definedName>
    <definedName name="출">#REF!</definedName>
    <definedName name="출력공사" localSheetId="6">물량산출근거서!춤무로골뱅이</definedName>
    <definedName name="출력공사">[0]!춤무로골뱅이</definedName>
    <definedName name="춤무로골뱅이" localSheetId="6">#REF!</definedName>
    <definedName name="춤무로골뱅이">#REF!</definedName>
    <definedName name="취ㄱ소" localSheetId="6">[120]현장소운반!#REF!</definedName>
    <definedName name="취ㄱ소">[120]현장소운반!#REF!</definedName>
    <definedName name="취수탑경비" localSheetId="6">#REF!</definedName>
    <definedName name="취수탑경비">#REF!</definedName>
    <definedName name="취수탑노무비" localSheetId="6">#REF!</definedName>
    <definedName name="취수탑노무비">#REF!</definedName>
    <definedName name="취수탑재료비" localSheetId="6">#REF!</definedName>
    <definedName name="취수탑재료비">#REF!</definedName>
    <definedName name="측구1">'[16]#REF'!$A:$IV</definedName>
    <definedName name="측구2">[16]기본일위!$A:$IV</definedName>
    <definedName name="측구공개소별연장명세" localSheetId="6">#REF!</definedName>
    <definedName name="측구공개소별연장명세">#REF!</definedName>
    <definedName name="측구공집계표" localSheetId="6">#REF!</definedName>
    <definedName name="측구공집계표">#REF!</definedName>
    <definedName name="측구및맹암거단위수량" localSheetId="6">#REF!</definedName>
    <definedName name="측구및맹암거단위수량">#REF!</definedName>
    <definedName name="측량" localSheetId="6">#REF!</definedName>
    <definedName name="측량">#REF!</definedName>
    <definedName name="측부" localSheetId="6">#REF!</definedName>
    <definedName name="측부">#REF!</definedName>
    <definedName name="치" localSheetId="6">#REF!</definedName>
    <definedName name="치">#REF!</definedName>
    <definedName name="치장벽돌공" localSheetId="6">#REF!</definedName>
    <definedName name="치장벽돌공">#REF!</definedName>
    <definedName name="친모래합계" localSheetId="6">#REF!</definedName>
    <definedName name="친모래합계">#REF!</definedName>
    <definedName name="ㅋ" localSheetId="6">#REF!</definedName>
    <definedName name="ㅋ">#REF!</definedName>
    <definedName name="ㅋ1" localSheetId="6">#REF!</definedName>
    <definedName name="ㅋ1">#REF!</definedName>
    <definedName name="ㅋㅁㄴㅇ" localSheetId="6">물량산출근거서!BLN</definedName>
    <definedName name="ㅋㅁㄴㅇ">BLN</definedName>
    <definedName name="ㅋㅇㅁㅇ" localSheetId="6" hidden="1">{"'공사부문'!$A$6:$A$32"}</definedName>
    <definedName name="ㅋㅇㅁㅇ" hidden="1">{"'공사부문'!$A$6:$A$32"}</definedName>
    <definedName name="ㅋㅋ" localSheetId="6" hidden="1">{#N/A,#N/A,TRUE,"조골재"}</definedName>
    <definedName name="ㅋㅋ" hidden="1">{#N/A,#N/A,TRUE,"조골재"}</definedName>
    <definedName name="ㅋㅋㅋ" localSheetId="6">물량산출근거서!BLN</definedName>
    <definedName name="ㅋㅋㅋ">BLN</definedName>
    <definedName name="ㅋㅌ" localSheetId="6">물량산출근거서!BLN</definedName>
    <definedName name="ㅋㅌ">BLN</definedName>
    <definedName name="ㅋㅌㅇㅈㄷㅇ" localSheetId="6">물량산출근거서!BLN</definedName>
    <definedName name="ㅋㅌㅇㅈㄷㅇ">BLN</definedName>
    <definedName name="ㅋㅍㅋ">'[162]날개벽(시점좌측)'!#REF!</definedName>
    <definedName name="카고트럭경">[153]단가표!$N$53</definedName>
    <definedName name="카고트럭노">[153]단가표!$M$53</definedName>
    <definedName name="카고트럭재">[153]단가표!$L$53</definedName>
    <definedName name="캇타" localSheetId="6">#REF!</definedName>
    <definedName name="캇타">#REF!</definedName>
    <definedName name="케이걸">[27]단가표!$E$343</definedName>
    <definedName name="케이받">[27]단가표!$E$342</definedName>
    <definedName name="코" localSheetId="6">#REF!</definedName>
    <definedName name="코">#REF!</definedName>
    <definedName name="코드" localSheetId="6">[0]!일위표</definedName>
    <definedName name="코드">[0]!일위표</definedName>
    <definedName name="코킹공" localSheetId="6">#REF!</definedName>
    <definedName name="코킹공">#REF!</definedName>
    <definedName name="콘못">[27]단가표!$E$214</definedName>
    <definedName name="콘주철거공구손료" localSheetId="6">#REF!</definedName>
    <definedName name="콘주철거공구손료">#REF!</definedName>
    <definedName name="콘주철거공비" localSheetId="6">#REF!</definedName>
    <definedName name="콘주철거공비">#REF!</definedName>
    <definedName name="콘주철거합계" localSheetId="6">#REF!</definedName>
    <definedName name="콘주철거합계">#REF!</definedName>
    <definedName name="콘크" localSheetId="6">#REF!</definedName>
    <definedName name="콘크">#REF!</definedName>
    <definedName name="콘크리트" localSheetId="6">#REF!</definedName>
    <definedName name="콘크리트">#REF!</definedName>
    <definedName name="콘크리트_구입" localSheetId="6">#REF!</definedName>
    <definedName name="콘크리트_구입">#REF!</definedName>
    <definedName name="콘크리트_생산" localSheetId="6">#REF!</definedName>
    <definedName name="콘크리트_생산">#REF!</definedName>
    <definedName name="콘크리트_진동기">[75]장비집계!#REF!</definedName>
    <definedName name="콘크리트_커트">[75]장비집계!#REF!</definedName>
    <definedName name="콘크리트_타설" localSheetId="6">#REF!</definedName>
    <definedName name="콘크리트_타설">#REF!</definedName>
    <definedName name="콘크리트160" localSheetId="6">#REF!</definedName>
    <definedName name="콘크리트160">#REF!</definedName>
    <definedName name="콘크리트180" localSheetId="6">#REF!</definedName>
    <definedName name="콘크리트180">#REF!</definedName>
    <definedName name="콘크리트2" localSheetId="6" hidden="1">#REF!</definedName>
    <definedName name="콘크리트2" hidden="1">#REF!</definedName>
    <definedName name="콘크리트공">[175]시중노임!$I$8</definedName>
    <definedName name="콘크리트공사" localSheetId="6">#REF!</definedName>
    <definedName name="콘크리트공사">#REF!</definedName>
    <definedName name="콘크리트공칭강도">'[205]#REF'!$G$132</definedName>
    <definedName name="콘크리트상근" localSheetId="6">물량산출근거서!BLN</definedName>
    <definedName name="콘크리트상근">BLN</definedName>
    <definedName name="콘크리트압축강도">'[135]DATA 입력부'!$C$35</definedName>
    <definedName name="콘크리트타설" localSheetId="6">[222]!일위화면복귀매크로</definedName>
    <definedName name="콘크리트타설">[223]!일위화면복귀매크로</definedName>
    <definedName name="콘포장수량">[134]!수식입력매크로</definedName>
    <definedName name="크____람____셸">[75]장비집계!#REF!</definedName>
    <definedName name="크____레____인">[75]장비집계!#REF!</definedName>
    <definedName name="크_레_인__트럭">[75]장비집계!#REF!</definedName>
    <definedName name="크레인__트럭">[75]장비집계!#REF!</definedName>
    <definedName name="크레인_트럭탑재형">[75]장비집계!#REF!</definedName>
    <definedName name="ㅌ" localSheetId="6">#REF!</definedName>
    <definedName name="ㅌ">#REF!</definedName>
    <definedName name="ㅌㅊㅀ" localSheetId="6" hidden="1">{#N/A,#N/A,FALSE,"운반시간"}</definedName>
    <definedName name="ㅌㅊㅀ" hidden="1">{#N/A,#N/A,FALSE,"운반시간"}</definedName>
    <definedName name="ㅌㅌㅌ" localSheetId="6">물량산출근거서!BLN</definedName>
    <definedName name="ㅌㅌㅌ">BLN</definedName>
    <definedName name="ㅌㅍㅊ">'[162]날개벽(시점좌측)'!#REF!</definedName>
    <definedName name="타공종">[14]Sheet1!$G$48</definedName>
    <definedName name="타공종이기및이월수량">[14]Sheet1!$G$48</definedName>
    <definedName name="타원형돌망태단위수량" localSheetId="6">#REF!</definedName>
    <definedName name="타원형돌망태단위수량">#REF!</definedName>
    <definedName name="타이어">[139]산출기준자료!$BF$4</definedName>
    <definedName name="타이어_롤러">[75]장비집계!#REF!</definedName>
    <definedName name="타일공" localSheetId="6">#REF!</definedName>
    <definedName name="타일공">#REF!</definedName>
    <definedName name="탄성계수" localSheetId="6">#REF!</definedName>
    <definedName name="탄성계수">#REF!</definedName>
    <definedName name="탄성고무받침" localSheetId="6">#REF!</definedName>
    <definedName name="탄성고무받침">#REF!</definedName>
    <definedName name="탠덤_로울러" localSheetId="6">[75]장비집계!#REF!</definedName>
    <definedName name="탠덤_로울러">[75]장비집계!#REF!</definedName>
    <definedName name="탠덤로라" localSheetId="6">#REF!</definedName>
    <definedName name="탠덤로라">#REF!</definedName>
    <definedName name="터_높" localSheetId="6">#REF!</definedName>
    <definedName name="터_높">#REF!</definedName>
    <definedName name="터_폭" localSheetId="6">#REF!</definedName>
    <definedName name="터_폭">#REF!</definedName>
    <definedName name="터널" localSheetId="6">물량산출근거서!터파기</definedName>
    <definedName name="터널">[0]!터파기</definedName>
    <definedName name="터파기" localSheetId="6">#REF!</definedName>
    <definedName name="터파기">#REF!</definedName>
    <definedName name="터파기1" localSheetId="6">#REF!</definedName>
    <definedName name="터파기1">#REF!</definedName>
    <definedName name="터파기높이" localSheetId="6">#REF!</definedName>
    <definedName name="터파기높이">#REF!</definedName>
    <definedName name="터파기리핑" localSheetId="6">#REF!</definedName>
    <definedName name="터파기리핑">#REF!</definedName>
    <definedName name="터파기발파암" localSheetId="6">#REF!</definedName>
    <definedName name="터파기발파암">#REF!</definedName>
    <definedName name="터파기토사" localSheetId="6">#REF!</definedName>
    <definedName name="터파기토사">#REF!</definedName>
    <definedName name="털털털털털털" localSheetId="6">#REF!</definedName>
    <definedName name="털털털털털털">#REF!</definedName>
    <definedName name="템11" localSheetId="6">BLCH</definedName>
    <definedName name="템11">BLCH</definedName>
    <definedName name="템111" localSheetId="6">BLCH</definedName>
    <definedName name="템111">BLCH</definedName>
    <definedName name="템13" localSheetId="6">BLCH</definedName>
    <definedName name="템13">BLCH</definedName>
    <definedName name="템14" localSheetId="6">BLCH</definedName>
    <definedName name="템14">BLCH</definedName>
    <definedName name="템15" localSheetId="6">BLCH</definedName>
    <definedName name="템15">BLCH</definedName>
    <definedName name="템16" localSheetId="6">BLCH</definedName>
    <definedName name="템16">BLCH</definedName>
    <definedName name="템2" localSheetId="6">BLCH</definedName>
    <definedName name="템2">BLCH</definedName>
    <definedName name="템222" localSheetId="6">BLCH</definedName>
    <definedName name="템222">BLCH</definedName>
    <definedName name="템3" localSheetId="6">BLCH</definedName>
    <definedName name="템3">BLCH</definedName>
    <definedName name="템333" localSheetId="6">BLCH</definedName>
    <definedName name="템333">BLCH</definedName>
    <definedName name="템4" localSheetId="6">BLCH</definedName>
    <definedName name="템4">BLCH</definedName>
    <definedName name="템4444" localSheetId="6">BLCH</definedName>
    <definedName name="템4444">BLCH</definedName>
    <definedName name="템5" localSheetId="6">BLCH</definedName>
    <definedName name="템5">BLCH</definedName>
    <definedName name="템5555" localSheetId="6">BLCH</definedName>
    <definedName name="템5555">BLCH</definedName>
    <definedName name="템6" localSheetId="6">BLCH</definedName>
    <definedName name="템6">BLCH</definedName>
    <definedName name="템66666" localSheetId="6">BLCH</definedName>
    <definedName name="템66666">BLCH</definedName>
    <definedName name="템이1" localSheetId="6">BLCH</definedName>
    <definedName name="템이1">BLCH</definedName>
    <definedName name="템플리트모듈1" localSheetId="6">BlankMacro1</definedName>
    <definedName name="템플리트모듈1">BlankMacro1</definedName>
    <definedName name="템플리트모듈10" localSheetId="6">BLCH</definedName>
    <definedName name="템플리트모듈10">BLCH</definedName>
    <definedName name="템플리트모듈2" localSheetId="6">BlankMacro1</definedName>
    <definedName name="템플리트모듈2">BlankMacro1</definedName>
    <definedName name="템플리트모듈3" localSheetId="6">BlankMacro1</definedName>
    <definedName name="템플리트모듈3">BlankMacro1</definedName>
    <definedName name="템플리트모듈4" localSheetId="6">BlankMacro1</definedName>
    <definedName name="템플리트모듈4">BlankMacro1</definedName>
    <definedName name="템플리트모듈5" localSheetId="6">BlankMacro1</definedName>
    <definedName name="템플리트모듈5">BlankMacro1</definedName>
    <definedName name="템플리트모듈6" localSheetId="6">BlankMacro1</definedName>
    <definedName name="템플리트모듈6">BlankMacro1</definedName>
    <definedName name="토" localSheetId="6" hidden="1">#REF!</definedName>
    <definedName name="토" hidden="1">#REF!</definedName>
    <definedName name="토3" localSheetId="6">BLCH</definedName>
    <definedName name="토3">BLCH</definedName>
    <definedName name="토3333" localSheetId="6">BLCH</definedName>
    <definedName name="토3333">BLCH</definedName>
    <definedName name="토공" localSheetId="6">#REF!</definedName>
    <definedName name="토공">#REF!</definedName>
    <definedName name="토공1" localSheetId="6">물량산출근거서!토공계획</definedName>
    <definedName name="토공1">[0]!토공계획</definedName>
    <definedName name="토공계획" localSheetId="6">[222]!수식입력매크로</definedName>
    <definedName name="토공계획">[223]!수식입력매크로</definedName>
    <definedName name="토공구조물잔토및발파암유용량집계표" localSheetId="6">#REF!</definedName>
    <definedName name="토공구조물잔토및발파암유용량집계표">#REF!</definedName>
    <definedName name="토공기존구조물철거량개소별집계" localSheetId="6">#REF!</definedName>
    <definedName name="토공기존구조물철거량개소별집계">#REF!</definedName>
    <definedName name="토공량" localSheetId="6">#REF!</definedName>
    <definedName name="토공량">#REF!</definedName>
    <definedName name="토공사" localSheetId="6">#REF!</definedName>
    <definedName name="토공사">#REF!</definedName>
    <definedName name="토공수량산출근거" localSheetId="6">#REF!</definedName>
    <definedName name="토공수량산출근거">#REF!</definedName>
    <definedName name="토공유동표" localSheetId="6">#REF!</definedName>
    <definedName name="토공유동표">#REF!</definedName>
    <definedName name="토공유동표조정" localSheetId="6">물량산출근거서!토공집계</definedName>
    <definedName name="토공유동표조정">[0]!토공집계</definedName>
    <definedName name="토공집계" localSheetId="6">[224]!수식입력매크로</definedName>
    <definedName name="토공집계">[225]!수식입력매크로</definedName>
    <definedName name="토공집계표" localSheetId="6">#REF!</definedName>
    <definedName name="토공집계표">#REF!</definedName>
    <definedName name="토공참조" localSheetId="6">[124]법면단!#REF!</definedName>
    <definedName name="토공참조">[124]법면단!#REF!</definedName>
    <definedName name="토공추가" localSheetId="6">물량산출근거서!토목</definedName>
    <definedName name="토공추가">[0]!토목</definedName>
    <definedName name="토목" localSheetId="6">#REF!</definedName>
    <definedName name="토목">#REF!</definedName>
    <definedName name="토목설계" localSheetId="6" hidden="1">{#N/A,#N/A,FALSE,"골재소요량";#N/A,#N/A,FALSE,"골재소요량"}</definedName>
    <definedName name="토목설계" hidden="1">{#N/A,#N/A,FALSE,"골재소요량";#N/A,#N/A,FALSE,"골재소요량"}</definedName>
    <definedName name="토사" localSheetId="6">#REF!</definedName>
    <definedName name="토사">#REF!</definedName>
    <definedName name="토사1" localSheetId="6">#REF!</definedName>
    <definedName name="토사1">#REF!</definedName>
    <definedName name="토사2" localSheetId="6">#REF!</definedName>
    <definedName name="토사2">#REF!</definedName>
    <definedName name="토사3" localSheetId="6">#REF!</definedName>
    <definedName name="토사3">#REF!</definedName>
    <definedName name="토적" localSheetId="6">#REF!</definedName>
    <definedName name="토적">#REF!</definedName>
    <definedName name="토적1">[16]기본일위!$A:$IV</definedName>
    <definedName name="토적1공구" localSheetId="6">#REF!</definedName>
    <definedName name="토적1공구">#REF!</definedName>
    <definedName name="토적2공구" localSheetId="6">#REF!</definedName>
    <definedName name="토적2공구">#REF!</definedName>
    <definedName name="토적계산" localSheetId="6">#REF!</definedName>
    <definedName name="토적계산">#REF!</definedName>
    <definedName name="토적표1">[16]기본일위!$A:$IV</definedName>
    <definedName name="토취장복구경비" localSheetId="6">#REF!</definedName>
    <definedName name="토취장복구경비">#REF!</definedName>
    <definedName name="토취장복구노무비" localSheetId="6">#REF!</definedName>
    <definedName name="토취장복구노무비">#REF!</definedName>
    <definedName name="토취장복구재료비" localSheetId="6">#REF!</definedName>
    <definedName name="토취장복구재료비">#REF!</definedName>
    <definedName name="토피" localSheetId="6">#REF!</definedName>
    <definedName name="토피">#REF!</definedName>
    <definedName name="톤콘" localSheetId="6">#REF!</definedName>
    <definedName name="톤콘">#REF!</definedName>
    <definedName name="통" localSheetId="6">#REF!</definedName>
    <definedName name="통">#REF!</definedName>
    <definedName name="통내" localSheetId="6">#REF!</definedName>
    <definedName name="통내">#REF!</definedName>
    <definedName name="통상남" localSheetId="6">#REF!</definedName>
    <definedName name="통상남">#REF!</definedName>
    <definedName name="통상여" localSheetId="6">#REF!</definedName>
    <definedName name="통상여">#REF!</definedName>
    <definedName name="통신기능사" localSheetId="6">#REF!</definedName>
    <definedName name="통신기능사">#REF!</definedName>
    <definedName name="통신기사" localSheetId="6">#REF!</definedName>
    <definedName name="통신기사">#REF!</definedName>
    <definedName name="통신기사1급" localSheetId="6">#REF!</definedName>
    <definedName name="통신기사1급">#REF!</definedName>
    <definedName name="통신기사2급" localSheetId="6">#REF!</definedName>
    <definedName name="통신기사2급">#REF!</definedName>
    <definedName name="통신내" localSheetId="6">#REF!</definedName>
    <definedName name="통신내">#REF!</definedName>
    <definedName name="통신내선" localSheetId="6">#REF!</definedName>
    <definedName name="통신내선">#REF!</definedName>
    <definedName name="통신내선공" localSheetId="6">#REF!</definedName>
    <definedName name="통신내선공">#REF!</definedName>
    <definedName name="통신설비" localSheetId="6">#REF!</definedName>
    <definedName name="통신설비">#REF!</definedName>
    <definedName name="통신설비공" localSheetId="6">#REF!</definedName>
    <definedName name="통신설비공">#REF!</definedName>
    <definedName name="통신외선공" localSheetId="6">#REF!</definedName>
    <definedName name="통신외선공">#REF!</definedName>
    <definedName name="통신케이블공" localSheetId="6">#REF!</definedName>
    <definedName name="통신케이블공">#REF!</definedName>
    <definedName name="통외" localSheetId="6">#REF!</definedName>
    <definedName name="통외">#REF!</definedName>
    <definedName name="통케" localSheetId="6">#REF!</definedName>
    <definedName name="통케">#REF!</definedName>
    <definedName name="통합" localSheetId="6">물량산출근거서!퇴직</definedName>
    <definedName name="통합">[0]!퇴직</definedName>
    <definedName name="퇴직" localSheetId="6">#REF!</definedName>
    <definedName name="퇴직">#REF!</definedName>
    <definedName name="투입" localSheetId="6">#REF!</definedName>
    <definedName name="투입">#REF!</definedName>
    <definedName name="트렉트_및_트레일러" localSheetId="6">[75]장비집계!#REF!</definedName>
    <definedName name="트렉트_및_트레일러">[75]장비집계!#REF!</definedName>
    <definedName name="특고" localSheetId="6">#REF!</definedName>
    <definedName name="특고">#REF!</definedName>
    <definedName name="특고압케이블전공" localSheetId="6">#REF!</definedName>
    <definedName name="특고압케이블전공">#REF!</definedName>
    <definedName name="특공">[115]기초단가!$C$6</definedName>
    <definedName name="특별" localSheetId="6">#REF!</definedName>
    <definedName name="특별">#REF!</definedName>
    <definedName name="특별인부">[175]시중노임!$I$12</definedName>
    <definedName name="특별인부노임" localSheetId="6">#REF!</definedName>
    <definedName name="특별인부노임">#REF!</definedName>
    <definedName name="특수비계공" localSheetId="6">#REF!</definedName>
    <definedName name="특수비계공">#REF!</definedName>
    <definedName name="특인" localSheetId="6">#REF!</definedName>
    <definedName name="특인">#REF!</definedName>
    <definedName name="특케" localSheetId="6">#REF!</definedName>
    <definedName name="특케">#REF!</definedName>
    <definedName name="틀공" localSheetId="6">#REF!</definedName>
    <definedName name="틀공">#REF!</definedName>
    <definedName name="틀단중" localSheetId="6">#REF!</definedName>
    <definedName name="틀단중">#REF!</definedName>
    <definedName name="ㅍ" localSheetId="6">#REF!</definedName>
    <definedName name="ㅍ">#REF!</definedName>
    <definedName name="ㅍ49" localSheetId="6">#REF!</definedName>
    <definedName name="ㅍ49">#REF!</definedName>
    <definedName name="파" localSheetId="6">#REF!</definedName>
    <definedName name="파">#REF!</definedName>
    <definedName name="파기높이1" localSheetId="6">#REF!</definedName>
    <definedName name="파기높이1">#REF!</definedName>
    <definedName name="파기높이2" localSheetId="6">#REF!</definedName>
    <definedName name="파기높이2">#REF!</definedName>
    <definedName name="파이1" localSheetId="6">#REF!</definedName>
    <definedName name="파이1">#REF!</definedName>
    <definedName name="파이2" localSheetId="6">#REF!</definedName>
    <definedName name="파이2">#REF!</definedName>
    <definedName name="파이프펜던트">[63]DATA!$E$17:$F$26</definedName>
    <definedName name="파일" localSheetId="6" hidden="1">#REF!</definedName>
    <definedName name="파일" hidden="1">#REF!</definedName>
    <definedName name="파일길이" localSheetId="6">#REF!</definedName>
    <definedName name="파일길이">#REF!</definedName>
    <definedName name="파일종갯수" localSheetId="6">#REF!</definedName>
    <definedName name="파일종갯수">#REF!</definedName>
    <definedName name="파일횡갯수" localSheetId="6">#REF!</definedName>
    <definedName name="파일횡갯수">#REF!</definedName>
    <definedName name="판넬조립공" localSheetId="6">#REF!</definedName>
    <definedName name="판넬조립공">#REF!</definedName>
    <definedName name="팔" localSheetId="6" hidden="1">#REF!</definedName>
    <definedName name="팔" hidden="1">#REF!</definedName>
    <definedName name="퍼티">[94]단가표!$E$570</definedName>
    <definedName name="페널" localSheetId="6">'[219]000000'!$E$60</definedName>
    <definedName name="페널">'[220]000000'!$E$60</definedName>
    <definedName name="페이브먼트_브레카">[75]장비집계!#REF!</definedName>
    <definedName name="편입용지조서" localSheetId="6">#REF!</definedName>
    <definedName name="편입용지조서">#REF!</definedName>
    <definedName name="폐기물" localSheetId="6">[0]!폐기물처리비</definedName>
    <definedName name="폐기물">[0]!폐기물처리비</definedName>
    <definedName name="폐기물내역서">#N/A</definedName>
    <definedName name="폐기물집계표" localSheetId="6">[0]!집</definedName>
    <definedName name="폐기물집계표">[0]!집</definedName>
    <definedName name="폐기물처리비">[195]초기화면!$E$43</definedName>
    <definedName name="포" localSheetId="6">#REF!</definedName>
    <definedName name="포">#REF!</definedName>
    <definedName name="포설공" localSheetId="6">#REF!</definedName>
    <definedName name="포설공">#REF!</definedName>
    <definedName name="포장" localSheetId="6">#REF!</definedName>
    <definedName name="포장">#REF!</definedName>
    <definedName name="포장공" localSheetId="6">#REF!</definedName>
    <definedName name="포장공">#REF!</definedName>
    <definedName name="포장공사" localSheetId="6">#REF!</definedName>
    <definedName name="포장공사">#REF!</definedName>
    <definedName name="포장깨기">[210]!수식입력매크로</definedName>
    <definedName name="포장단위">[226]VXXXXX!$AB$25</definedName>
    <definedName name="포장두께" localSheetId="6">#REF!</definedName>
    <definedName name="포장두께">#REF!</definedName>
    <definedName name="포장두께2">'[126]단 box'!$E$74</definedName>
    <definedName name="포장수량" localSheetId="6">#REF!</definedName>
    <definedName name="포장수량">#REF!</definedName>
    <definedName name="포장집계2" localSheetId="6">#REF!</definedName>
    <definedName name="포장집계2">#REF!</definedName>
    <definedName name="포화" localSheetId="6">#REF!</definedName>
    <definedName name="포화">#REF!</definedName>
    <definedName name="폭" localSheetId="6">#REF!</definedName>
    <definedName name="폭">#REF!</definedName>
    <definedName name="폭300">[17]대로근거!#REF!</definedName>
    <definedName name="폭350">[17]대로근거!#REF!</definedName>
    <definedName name="폭원" localSheetId="6">#REF!</definedName>
    <definedName name="폭원">#REF!</definedName>
    <definedName name="폼" localSheetId="6">#REF!</definedName>
    <definedName name="폼">#REF!</definedName>
    <definedName name="폼패드설치" localSheetId="6">[155]토목검측서!#REF!</definedName>
    <definedName name="폼패드설치">[155]토목검측서!#REF!</definedName>
    <definedName name="표" localSheetId="6">#REF!</definedName>
    <definedName name="표">#REF!</definedName>
    <definedName name="표1" localSheetId="6">'[227]2축기둥해석'!$AI$2:$AM$10</definedName>
    <definedName name="표1">'[228]2축기둥해석'!$AI$2:$AM$10</definedName>
    <definedName name="표준공수" localSheetId="6">#REF!</definedName>
    <definedName name="표준공수">#REF!</definedName>
    <definedName name="표지" localSheetId="6">물량산출근거서!BLN</definedName>
    <definedName name="표지">BLN</definedName>
    <definedName name="표지001">#N/A</definedName>
    <definedName name="표지01">#N/A</definedName>
    <definedName name="표지1">[157]단가!#REF!</definedName>
    <definedName name="표지2" localSheetId="6">#REF!</definedName>
    <definedName name="표지2">#REF!</definedName>
    <definedName name="표층">2.32</definedName>
    <definedName name="표표표표" localSheetId="6">#REF!</definedName>
    <definedName name="표표표표">#REF!</definedName>
    <definedName name="표품_통신_6_13">[72]일위대가목록!#REF!</definedName>
    <definedName name="품" localSheetId="6">#REF!</definedName>
    <definedName name="품">#REF!</definedName>
    <definedName name="품셈" localSheetId="6">#REF!</definedName>
    <definedName name="품셈">#REF!</definedName>
    <definedName name="품셈2" localSheetId="6">#REF!</definedName>
    <definedName name="품셈2">#REF!</definedName>
    <definedName name="품셈공종">[229]품셈TABLE!$C$2:$C$50</definedName>
    <definedName name="품셈근거" localSheetId="6">#REF!</definedName>
    <definedName name="품셈근거">#REF!</definedName>
    <definedName name="품셈단가">[229]품셈TABLE!$D$2:$D$50</definedName>
    <definedName name="품의서" localSheetId="6">물량산출근거서!품품품셈셈</definedName>
    <definedName name="품의서">[0]!품품품셈셈</definedName>
    <definedName name="품품품셈셈" localSheetId="6">#REF!</definedName>
    <definedName name="품품품셈셈">#REF!</definedName>
    <definedName name="프라이머" localSheetId="6">#REF!</definedName>
    <definedName name="프라이머">#REF!</definedName>
    <definedName name="프린터">[230]!프린터</definedName>
    <definedName name="플라타너스B8">[107]데이타!$E$552</definedName>
    <definedName name="플랜" localSheetId="6">#REF!</definedName>
    <definedName name="플랜">#REF!</definedName>
    <definedName name="플랜트" localSheetId="6">#REF!</definedName>
    <definedName name="플랜트">#REF!</definedName>
    <definedName name="플랜트기계설치공" localSheetId="6">#REF!</definedName>
    <definedName name="플랜트기계설치공">#REF!</definedName>
    <definedName name="플랜트배관공" localSheetId="6">#REF!</definedName>
    <definedName name="플랜트배관공">#REF!</definedName>
    <definedName name="플랜트용접공" localSheetId="6">#REF!</definedName>
    <definedName name="플랜트용접공">#REF!</definedName>
    <definedName name="플랜트전공" localSheetId="6">#REF!</definedName>
    <definedName name="플랜트전공">#REF!</definedName>
    <definedName name="플랜트제관공" localSheetId="6">#REF!</definedName>
    <definedName name="플랜트제관공">#REF!</definedName>
    <definedName name="플랜트특수용접공" localSheetId="6">#REF!</definedName>
    <definedName name="플랜트특수용접공">#REF!</definedName>
    <definedName name="ㅎ">'[162]날개벽(시점좌측)'!#REF!</definedName>
    <definedName name="ㅎ314" localSheetId="6">#REF!</definedName>
    <definedName name="ㅎ314">#REF!</definedName>
    <definedName name="ㅎ384" localSheetId="6">#REF!</definedName>
    <definedName name="ㅎ384">#REF!</definedName>
    <definedName name="ㅎ434" localSheetId="6">[231]일위!#REF!</definedName>
    <definedName name="ㅎ434">[231]일위!#REF!</definedName>
    <definedName name="ㅎ5" localSheetId="6" hidden="1">{#N/A,#N/A,TRUE,"골재소요량";#N/A,#N/A,TRUE,"골재소요량"}</definedName>
    <definedName name="ㅎ5" hidden="1">{#N/A,#N/A,TRUE,"골재소요량";#N/A,#N/A,TRUE,"골재소요량"}</definedName>
    <definedName name="ㅎ590">[231]일위!#REF!</definedName>
    <definedName name="ㅎㄱㄷㅅㄱ" localSheetId="6">물량산출근거서!BLN</definedName>
    <definedName name="ㅎㄱㄷㅅㄱ">BLN</definedName>
    <definedName name="ㅎㄹㅇㅀ" localSheetId="6" hidden="1">{#N/A,#N/A,TRUE,"부대1"}</definedName>
    <definedName name="ㅎㄹㅇㅀ" hidden="1">{#N/A,#N/A,TRUE,"부대1"}</definedName>
    <definedName name="ㅎ로ㅓ" localSheetId="6" hidden="1">{#N/A,#N/A,TRUE,"운반시간"}</definedName>
    <definedName name="ㅎ로ㅓ" hidden="1">{#N/A,#N/A,TRUE,"운반시간"}</definedName>
    <definedName name="ㅎㅇㅀㅇㅀㅇㅎ" localSheetId="6" hidden="1">{#N/A,#N/A,TRUE,"표지목차"}</definedName>
    <definedName name="ㅎㅇㅀㅇㅀㅇㅎ" hidden="1">{#N/A,#N/A,TRUE,"표지목차"}</definedName>
    <definedName name="ㅎㅇㅇㅀㅎㄹ" localSheetId="6" hidden="1">{#N/A,#N/A,TRUE,"속도"}</definedName>
    <definedName name="ㅎㅇㅇㅀㅎㄹ" hidden="1">{#N/A,#N/A,TRUE,"속도"}</definedName>
    <definedName name="ㅎㅎ" localSheetId="6">#REF!</definedName>
    <definedName name="ㅎㅎ">#REF!</definedName>
    <definedName name="ㅎㅎㅎ">'[162]날개벽(시점좌측)'!#REF!</definedName>
    <definedName name="ㅎㅎㅎㅎ" localSheetId="6">#REF!</definedName>
    <definedName name="ㅎㅎㅎㅎ">#REF!</definedName>
    <definedName name="ㅎㅎㅎㅎㅎ" localSheetId="6">물량산출근거서!ㅎㅎㅎㅎㅎ</definedName>
    <definedName name="ㅎㅎㅎㅎㅎ">[0]!ㅎㅎㅎㅎㅎ</definedName>
    <definedName name="ㅎㅎㅎㅎㅎㅎㅎ" localSheetId="6">BLCH</definedName>
    <definedName name="ㅎㅎㅎㅎㅎㅎㅎ">BLCH</definedName>
    <definedName name="ㅎㅎㅎㅎㅎㅎㅎㅎ" localSheetId="6">#REF!</definedName>
    <definedName name="ㅎㅎㅎㅎㅎㅎㅎㅎ">#REF!</definedName>
    <definedName name="ㅎㅎㅎㅎㅎㅎㅎㅎㅎㅎ" localSheetId="6">#REF!</definedName>
    <definedName name="ㅎㅎㅎㅎㅎㅎㅎㅎㅎㅎ">#REF!</definedName>
    <definedName name="ㅎㅎㅎㅎㅎㅎㅎㅎㅎㅎㅎ" localSheetId="6">#REF!</definedName>
    <definedName name="ㅎㅎㅎㅎㅎㅎㅎㅎㅎㅎㅎ">#REF!</definedName>
    <definedName name="ㅎㅎㅎㅎㅎㅎㅎㅎㅎㅎㅎㅎㅎ" localSheetId="6">#REF!</definedName>
    <definedName name="ㅎㅎㅎㅎㅎㅎㅎㅎㅎㅎㅎㅎㅎ">#REF!</definedName>
    <definedName name="ㅎㅎㅎㅎㅎㅎㅎㅎㅎㅎㅎㅎㅎㅎㅎ" localSheetId="6">#REF!</definedName>
    <definedName name="ㅎㅎㅎㅎㅎㅎㅎㅎㅎㅎㅎㅎㅎㅎㅎ">#REF!</definedName>
    <definedName name="ㅎㅎㅎㅎㅎㅎㅎㅎㅎㅎㅎㅎㅎㅎㅎㅎ" localSheetId="6">#REF!</definedName>
    <definedName name="ㅎㅎㅎㅎㅎㅎㅎㅎㅎㅎㅎㅎㅎㅎㅎㅎ">#REF!</definedName>
    <definedName name="ㅎㅎㅎㅎㅎㅎㅎㅎㅎㅎㅎㅎㅎㅎㅎㅎㅎ" localSheetId="6">#REF!</definedName>
    <definedName name="ㅎㅎㅎㅎㅎㅎㅎㅎㅎㅎㅎㅎㅎㅎㅎㅎㅎ">#REF!</definedName>
    <definedName name="ㅎㅎㅎㅎㅎㅎㅎㅎㅎㅎㅎㅎㅎㅎㅎㅎㅎㅎㅎ" localSheetId="6">#REF!</definedName>
    <definedName name="ㅎㅎㅎㅎㅎㅎㅎㅎㅎㅎㅎㅎㅎㅎㅎㅎㅎㅎㅎ">#REF!</definedName>
    <definedName name="ㅎㅎㅎㅎㅎㅎㅎㅎㅎㅎㅎㅎㅎㅎㅎㅎㅎㅎㅎㅎ" localSheetId="6">#REF!</definedName>
    <definedName name="ㅎㅎㅎㅎㅎㅎㅎㅎㅎㅎㅎㅎㅎㅎㅎㅎㅎㅎㅎㅎ">#REF!</definedName>
    <definedName name="ㅎㅎㅎㅎㅎㅎㅎㅎㅎㅎㅎㅎㅎㅎㅎㅎㅎㅎㅎㅎㅎㅎ" localSheetId="6">#REF!</definedName>
    <definedName name="ㅎㅎㅎㅎㅎㅎㅎㅎㅎㅎㅎㅎㅎㅎㅎㅎㅎㅎㅎㅎㅎㅎ">#REF!</definedName>
    <definedName name="ㅎㅎㅎㅎㅎㅎㅎㅎㅎㅎㅎㅎㅎㅎㅎㅎㅎㅎㅎㅎㅎㅎㅎㅎㅎㅎㅎ" localSheetId="6">#REF!</definedName>
    <definedName name="ㅎㅎㅎㅎㅎㅎㅎㅎㅎㅎㅎㅎㅎㅎㅎㅎㅎㅎㅎㅎㅎㅎㅎㅎㅎㅎㅎ">#REF!</definedName>
    <definedName name="ㅎㅎㅎㅎㅎㅎㅎㅎㅎㅎㅎㅎㅎㅎㅎㅎㅎㅎㅎㅎㅎㅎㅎㅎㅎㅎㅎㅎㅎㅎㅎㅎ" localSheetId="6">#REF!</definedName>
    <definedName name="ㅎㅎㅎㅎㅎㅎㅎㅎㅎㅎㅎㅎㅎㅎㅎㅎㅎㅎㅎㅎㅎㅎㅎㅎㅎㅎㅎㅎㅎㅎㅎㅎ">#REF!</definedName>
    <definedName name="ㅎㅎㅎㅎㅎㅎㅎㅎㅎㅎㅎㅎㅎㅎㅎㅎㅎㅎㅎㅎㅎㅎㅎㅎㅎㅎㅎㅎㅎㅎㅎㅎㅎㅎ" localSheetId="6">#REF!</definedName>
    <definedName name="ㅎㅎㅎㅎㅎㅎㅎㅎㅎㅎㅎㅎㅎㅎㅎㅎㅎㅎㅎㅎㅎㅎㅎㅎㅎㅎㅎㅎㅎㅎㅎㅎㅎㅎ">#REF!</definedName>
    <definedName name="ㅎㅎㅎㅎㅎㅎㅎㅎㅎㅎㅎㅎㅎㅎㅎㅎㅎㅎㅎㅎㅎㅎㅎㅎㅎㅎㅎㅎㅎㅎㅎㅎㅎㅎㅎ" localSheetId="6">#REF!</definedName>
    <definedName name="ㅎㅎㅎㅎㅎㅎㅎㅎㅎㅎㅎㅎㅎㅎㅎㅎㅎㅎㅎㅎㅎㅎㅎㅎㅎㅎㅎㅎㅎㅎㅎㅎㅎㅎㅎ">#REF!</definedName>
    <definedName name="ㅎㅎㅎㅎㅎㅎㅎㅎㅎㅎㅎㅎㅎㅎㅎㅎㅎㅎㅎㅎㅎㅎㅎㅎㅎㅎㅎㅎㅎㅎㅎㅎㅎㅎㅎㅎㅎ" localSheetId="6">#REF!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 localSheetId="6">#REF!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 localSheetId="6">#REF!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 localSheetId="6">#REF!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 localSheetId="6">#REF!</definedName>
    <definedName name="ㅎㅎㅎㅎㅎㅎㅎㅎㅎㅎㅎㅎㅎㅎㅎㅎㅎㅎㅎㅎㅎㅎㅎㅎㅎㅎㅎㅎㅎㅎㅎㅎㅎㅎㅎㅎㅎㅎㅎㅎㅎㅎㅎㅎㅎㅎㅎㅎㅎㅎㅎㅎ">#REF!</definedName>
    <definedName name="ㅎ휴" localSheetId="6">BLCH</definedName>
    <definedName name="ㅎ휴">BLCH</definedName>
    <definedName name="하도업체명">#N/A</definedName>
    <definedName name="하부" localSheetId="6">#REF!</definedName>
    <definedName name="하부">#REF!</definedName>
    <definedName name="하부슬라브" localSheetId="6">#REF!</definedName>
    <definedName name="하부슬라브">#REF!</definedName>
    <definedName name="하부우각부" localSheetId="6">물량산출근거서!BLN</definedName>
    <definedName name="하부우각부">BLN</definedName>
    <definedName name="하아드">[47]실행내역!#REF!</definedName>
    <definedName name="하중" localSheetId="6">#REF!</definedName>
    <definedName name="하중">#REF!</definedName>
    <definedName name="하차비">[153]단가표!$G$125</definedName>
    <definedName name="하하" localSheetId="6">#REF!</definedName>
    <definedName name="하하">#REF!</definedName>
    <definedName name="학균">#N/A</definedName>
    <definedName name="한" localSheetId="6" hidden="1">{#N/A,#N/A,FALSE,"조골재"}</definedName>
    <definedName name="한" hidden="1">{#N/A,#N/A,FALSE,"조골재"}</definedName>
    <definedName name="한동" localSheetId="6" hidden="1">{#N/A,#N/A,FALSE,"단가표지"}</definedName>
    <definedName name="한동" hidden="1">{#N/A,#N/A,FALSE,"단가표지"}</definedName>
    <definedName name="한라구절초" localSheetId="6">#REF!</definedName>
    <definedName name="한라구절초">#REF!</definedName>
    <definedName name="한전공사비" localSheetId="6">#REF!,#REF!</definedName>
    <definedName name="한전공사비">#REF!,#REF!</definedName>
    <definedName name="할석공" localSheetId="6">#REF!</definedName>
    <definedName name="할석공">#REF!</definedName>
    <definedName name="함" localSheetId="6">#REF!</definedName>
    <definedName name="함">#REF!</definedName>
    <definedName name="함석공" localSheetId="6">#REF!</definedName>
    <definedName name="함석공">#REF!</definedName>
    <definedName name="함판3" localSheetId="6">#REF!</definedName>
    <definedName name="함판3">#REF!</definedName>
    <definedName name="합37" localSheetId="6">#REF!</definedName>
    <definedName name="합37">#REF!</definedName>
    <definedName name="합372" localSheetId="6">#REF!</definedName>
    <definedName name="합372">#REF!</definedName>
    <definedName name="합37a" localSheetId="6">#REF!</definedName>
    <definedName name="합37a">#REF!</definedName>
    <definedName name="합37함" localSheetId="6">#REF!</definedName>
    <definedName name="합37함">#REF!</definedName>
    <definedName name="합3함7" localSheetId="6">#REF!</definedName>
    <definedName name="합3함7">#REF!</definedName>
    <definedName name="합계" localSheetId="6">#REF!</definedName>
    <definedName name="합계">#REF!</definedName>
    <definedName name="합계금액" localSheetId="6">#REF!</definedName>
    <definedName name="합계금액">#REF!</definedName>
    <definedName name="합판" localSheetId="6">'[219]000000'!$E$3</definedName>
    <definedName name="합판">'[220]000000'!$E$3</definedName>
    <definedName name="합판12m2">[94]단가표!$E$157</definedName>
    <definedName name="합판317" localSheetId="6">#REF!</definedName>
    <definedName name="합판317">#REF!</definedName>
    <definedName name="합판371" localSheetId="6">#REF!</definedName>
    <definedName name="합판371">#REF!</definedName>
    <definedName name="합판4" localSheetId="6">#REF!</definedName>
    <definedName name="합판4">#REF!</definedName>
    <definedName name="합판6" localSheetId="6">#REF!</definedName>
    <definedName name="합판6">#REF!</definedName>
    <definedName name="합판731" localSheetId="6">#REF!</definedName>
    <definedName name="합판731">#REF!</definedName>
    <definedName name="항타길이_경사" localSheetId="6">#REF!</definedName>
    <definedName name="항타길이_경사">#REF!</definedName>
    <definedName name="항타길이_수직" localSheetId="6">#REF!</definedName>
    <definedName name="항타길이_수직">#REF!</definedName>
    <definedName name="항타비2" localSheetId="6">#REF!</definedName>
    <definedName name="항타비2">#REF!</definedName>
    <definedName name="해당화" localSheetId="6">#REF!</definedName>
    <definedName name="해당화">#REF!</definedName>
    <definedName name="해창" localSheetId="6">물량산출근거서!해창철콘</definedName>
    <definedName name="해창">[0]!해창철콘</definedName>
    <definedName name="해창철콘" localSheetId="6">물량산출근거서!행</definedName>
    <definedName name="해창철콘">[0]!행</definedName>
    <definedName name="행" localSheetId="6">#REF!</definedName>
    <definedName name="행">#REF!</definedName>
    <definedName name="행선안내게시기설비" localSheetId="6">#REF!</definedName>
    <definedName name="행선안내게시기설비">#REF!</definedName>
    <definedName name="행창토건" localSheetId="6">물량산출근거서!허용전류</definedName>
    <definedName name="행창토건">[0]!허용전류</definedName>
    <definedName name="허용전류" localSheetId="6">#REF!</definedName>
    <definedName name="허용전류">#REF!</definedName>
    <definedName name="헌치1" localSheetId="6">#REF!</definedName>
    <definedName name="헌치1">#REF!</definedName>
    <definedName name="헌치2" localSheetId="6">#REF!</definedName>
    <definedName name="헌치2">#REF!</definedName>
    <definedName name="헌치H" localSheetId="6">#REF!</definedName>
    <definedName name="헌치H">#REF!</definedName>
    <definedName name="헌치V" localSheetId="6">#REF!</definedName>
    <definedName name="헌치V">#REF!</definedName>
    <definedName name="헌치높" localSheetId="6">#REF!</definedName>
    <definedName name="헌치높">#REF!</definedName>
    <definedName name="헌치폭" localSheetId="6">#REF!</definedName>
    <definedName name="헌치폭">#REF!</definedName>
    <definedName name="현대내역서" localSheetId="6" hidden="1">{"'Sheet1'!$A$4","'Sheet1'!$A$9:$G$28"}</definedName>
    <definedName name="현대내역서" hidden="1">{"'Sheet1'!$A$4","'Sheet1'!$A$9:$G$28"}</definedName>
    <definedName name="현도사" localSheetId="6">#REF!</definedName>
    <definedName name="현도사">#REF!</definedName>
    <definedName name="현장개요">#N/A</definedName>
    <definedName name="현장대리인" localSheetId="6">#REF!</definedName>
    <definedName name="현장대리인">#REF!</definedName>
    <definedName name="현장자재소운반거리">[153]시작4!$C$4</definedName>
    <definedName name="현찰계약금">#N/A</definedName>
    <definedName name="현황">[197]지급자재!#REF!</definedName>
    <definedName name="현흥" localSheetId="6">BlankMacro1</definedName>
    <definedName name="현흥">BlankMacro1</definedName>
    <definedName name="현흥초" localSheetId="6">BlankMacro1</definedName>
    <definedName name="현흥초">BlankMacro1</definedName>
    <definedName name="현흥초등" localSheetId="6">BlankMacro1</definedName>
    <definedName name="현흥초등">BlankMacro1</definedName>
    <definedName name="형" localSheetId="6">#REF!</definedName>
    <definedName name="형">#REF!</definedName>
    <definedName name="형1" localSheetId="6">#REF!</definedName>
    <definedName name="형1">#REF!</definedName>
    <definedName name="형2" localSheetId="6">#REF!</definedName>
    <definedName name="형2">#REF!</definedName>
    <definedName name="형상">[87]DATE!$D$24:$D$85</definedName>
    <definedName name="형틀" localSheetId="6">#REF!</definedName>
    <definedName name="형틀">#REF!</definedName>
    <definedName name="형틀목공" localSheetId="6">#REF!</definedName>
    <definedName name="형틀목공">#REF!</definedName>
    <definedName name="호" localSheetId="6" hidden="1">{#N/A,#N/A,FALSE,"하중 계산 (1)";#N/A,#N/A,TRUE,"토압계수계산";#N/A,#N/A,TRUE,"횡토압계산";#N/A,#N/A,TRUE,"전도에 대한 안정";#N/A,#N/A,FALSE,"활동에 대한 안정";#N/A,#N/A,FALSE,"지지력 검토";#N/A,#N/A,FALSE,"PILE 계산";#N/A,#N/A,TRUE,"PILE계산결과";#N/A,#N/A,FALSE,"PILE검토";#N/A,#N/A,FALSE,"벽체의 설계"}</definedName>
    <definedName name="호" hidden="1">{#N/A,#N/A,FALSE,"하중 계산 (1)";#N/A,#N/A,TRUE,"토압계수계산";#N/A,#N/A,TRUE,"횡토압계산";#N/A,#N/A,TRUE,"전도에 대한 안정";#N/A,#N/A,FALSE,"활동에 대한 안정";#N/A,#N/A,FALSE,"지지력 검토";#N/A,#N/A,FALSE,"PILE 계산";#N/A,#N/A,TRUE,"PILE계산결과";#N/A,#N/A,FALSE,"PILE검토";#N/A,#N/A,FALSE,"벽체의 설계"}</definedName>
    <definedName name="호표" localSheetId="6">#REF!</definedName>
    <definedName name="호표">#REF!</definedName>
    <definedName name="호ㅓㅗ" localSheetId="6" hidden="1">{#N/A,#N/A,FALSE,"포장1";#N/A,#N/A,TRUE,"포장1"}</definedName>
    <definedName name="호ㅓㅗ" hidden="1">{#N/A,#N/A,FALSE,"포장1";#N/A,#N/A,TRUE,"포장1"}</definedName>
    <definedName name="홍단풍" localSheetId="6">#REF!</definedName>
    <definedName name="홍단풍">#REF!</definedName>
    <definedName name="화" localSheetId="6">#REF!</definedName>
    <definedName name="화">#REF!</definedName>
    <definedName name="화단공사">#N/A</definedName>
    <definedName name="화면" localSheetId="6">[0]!일의01</definedName>
    <definedName name="화면">[0]!일의01</definedName>
    <definedName name="확인">#N/A</definedName>
    <definedName name="환율" localSheetId="6">#REF!</definedName>
    <definedName name="환율">#REF!</definedName>
    <definedName name="환장">'[232]간접재료비산출표-27-30'!$N$13</definedName>
    <definedName name="활하중" localSheetId="6">#REF!</definedName>
    <definedName name="활하중">#REF!</definedName>
    <definedName name="활하중1" localSheetId="6">#REF!</definedName>
    <definedName name="활하중1">#REF!</definedName>
    <definedName name="활하중2" localSheetId="6">#REF!</definedName>
    <definedName name="활하중2">#REF!</definedName>
    <definedName name="황" localSheetId="6">물량산출근거서!횡배수관공개소별명세</definedName>
    <definedName name="황">[0]!횡배수관공개소별명세</definedName>
    <definedName name="횡배수관공개소별명세" localSheetId="6">#REF!</definedName>
    <definedName name="횡배수관공개소별명세">#REF!</definedName>
    <definedName name="횡배수관공집계표" localSheetId="6">#REF!</definedName>
    <definedName name="횡배수관공집계표">#REF!</definedName>
    <definedName name="횡배수관구체단위수량산출" localSheetId="6">#REF!</definedName>
    <definedName name="횡배수관구체단위수량산출">#REF!</definedName>
    <definedName name="횡배수관구체수량산출" localSheetId="6">#REF!</definedName>
    <definedName name="횡배수관구체수량산출">#REF!</definedName>
    <definedName name="횡배수관구체토공단위수량산출" localSheetId="6">#REF!</definedName>
    <definedName name="횡배수관구체토공단위수량산출">#REF!</definedName>
    <definedName name="횡배수관구체토공단위수량산출제목" localSheetId="6">#REF!</definedName>
    <definedName name="횡배수관구체토공단위수량산출제목">#REF!</definedName>
    <definedName name="횡배수관날개벽단위수량산출" localSheetId="6">#REF!</definedName>
    <definedName name="횡배수관날개벽단위수량산출">#REF!</definedName>
    <definedName name="횡배수관날개벽수량산출" localSheetId="6">#REF!</definedName>
    <definedName name="횡배수관날개벽수량산출">#REF!</definedName>
    <definedName name="횡배수관날개벽연결차수벽" localSheetId="6">#REF!</definedName>
    <definedName name="횡배수관날개벽연결차수벽">#REF!</definedName>
    <definedName name="횡배수관차수벽수량산출" localSheetId="6">#REF!</definedName>
    <definedName name="횡배수관차수벽수량산출">#REF!</definedName>
    <definedName name="횡토압계수">'[135]DATA 입력부'!$B$52</definedName>
    <definedName name="훅크" localSheetId="6">'[219]000000'!$E$65</definedName>
    <definedName name="훅크">'[220]000000'!$E$65</definedName>
    <definedName name="휀스위치" localSheetId="6">[233]날개벽!$AD$25</definedName>
    <definedName name="휀스위치">[234]날개벽!$AD$25</definedName>
    <definedName name="휘발류">[139]산출기준자료!$J$4</definedName>
    <definedName name="휘발유">[115]기초단가!$I$26</definedName>
    <definedName name="흄관" localSheetId="6">#REF!</definedName>
    <definedName name="흄관">#REF!</definedName>
    <definedName name="흄관운반" localSheetId="6">[0]!희</definedName>
    <definedName name="흄관운반">[0]!희</definedName>
    <definedName name="히ㅏㅓㅣㅏㅓㅚㅏ" localSheetId="6" hidden="1">{#N/A,#N/A,FALSE,"구조1"}</definedName>
    <definedName name="히ㅏㅓㅣㅏㅓㅚㅏ" hidden="1">{#N/A,#N/A,FALSE,"구조1"}</definedName>
    <definedName name="ㅏ" localSheetId="6">#REF!</definedName>
    <definedName name="ㅏ">#REF!</definedName>
    <definedName name="ㅏㄱㄱㄱㄱㄱㄱㄱㄱㄱㄱ" localSheetId="6">물량산출근거서!BLN</definedName>
    <definedName name="ㅏㄱㄱㄱㄱㄱㄱㄱㄱㄱㄱ">BLN</definedName>
    <definedName name="ㅏㅏ" localSheetId="6" hidden="1">{#N/A,#N/A,TRUE,"총괄"}</definedName>
    <definedName name="ㅏㅏ" hidden="1">{#N/A,#N/A,TRUE,"총괄"}</definedName>
    <definedName name="ㅏㅏㅏ" localSheetId="6">물량산출근거서!BLN</definedName>
    <definedName name="ㅏㅏㅏ">BLN</definedName>
    <definedName name="ㅏㅏㅏㅏㅏ" localSheetId="6">물량산출근거서!BLN</definedName>
    <definedName name="ㅏㅏㅏㅏㅏ">BLN</definedName>
    <definedName name="ㅏㅓㅣㅏㅓㅣ" localSheetId="6" hidden="1">{#N/A,#N/A,FALSE,"부대2"}</definedName>
    <definedName name="ㅏㅓㅣㅏㅓㅣ" hidden="1">{#N/A,#N/A,FALSE,"부대2"}</definedName>
    <definedName name="ㅏㅕㅑㅕ8" localSheetId="6">물량산출근거서!BLN</definedName>
    <definedName name="ㅏㅕㅑㅕ8">BLN</definedName>
    <definedName name="ㅏㅣ" localSheetId="6">#REF!</definedName>
    <definedName name="ㅏㅣ">#REF!</definedName>
    <definedName name="ㅐㅐㅐ" localSheetId="6">BLCH</definedName>
    <definedName name="ㅐㅐㅐ">BLCH</definedName>
    <definedName name="ㅑ" localSheetId="6" hidden="1">{#N/A,#N/A,FALSE,"조골재"}</definedName>
    <definedName name="ㅑ" hidden="1">{#N/A,#N/A,FALSE,"조골재"}</definedName>
    <definedName name="ㅓ" localSheetId="6">#REF!</definedName>
    <definedName name="ㅓ">#REF!</definedName>
    <definedName name="ㅓ102" localSheetId="6">#REF!</definedName>
    <definedName name="ㅓ102">#REF!</definedName>
    <definedName name="ㅓ7" localSheetId="6" hidden="1">{#N/A,#N/A,FALSE,"단가표지"}</definedName>
    <definedName name="ㅓ7" hidden="1">{#N/A,#N/A,FALSE,"단가표지"}</definedName>
    <definedName name="ㅓ8" localSheetId="6">#REF!</definedName>
    <definedName name="ㅓ8">#REF!</definedName>
    <definedName name="ㅓㄴㅇ러" localSheetId="6" hidden="1">{#N/A,#N/A,FALSE,"골재소요량";#N/A,#N/A,FALSE,"골재소요량"}</definedName>
    <definedName name="ㅓㄴㅇ러" hidden="1">{#N/A,#N/A,FALSE,"골재소요량";#N/A,#N/A,FALSE,"골재소요량"}</definedName>
    <definedName name="ㅓㅏㄹ" localSheetId="6">#REF!</definedName>
    <definedName name="ㅓㅏㄹ">#REF!</definedName>
    <definedName name="ㅓㅏㅏㅣ" localSheetId="6">BLCH</definedName>
    <definedName name="ㅓㅏㅏㅣ">BLCH</definedName>
    <definedName name="ㅓㅏㅣㅓㅣㅓ" localSheetId="6" hidden="1">{#N/A,#N/A,FALSE,"혼합골재"}</definedName>
    <definedName name="ㅓㅏㅣㅓㅣㅓ" hidden="1">{#N/A,#N/A,FALSE,"혼합골재"}</definedName>
    <definedName name="ㅓㅓ" localSheetId="6">#REF!</definedName>
    <definedName name="ㅓㅓ">#REF!</definedName>
    <definedName name="ㅓㅓㅓ" localSheetId="6">#REF!</definedName>
    <definedName name="ㅓㅓㅓ">#REF!</definedName>
    <definedName name="ㅓㅗㅅㄹ" localSheetId="6" hidden="1">{#N/A,#N/A,FALSE,"조골재"}</definedName>
    <definedName name="ㅓㅗㅅㄹ" hidden="1">{#N/A,#N/A,FALSE,"조골재"}</definedName>
    <definedName name="ㅔ">[17]대로근거!#REF!</definedName>
    <definedName name="ㅔ3" localSheetId="6" hidden="1">{#N/A,#N/A,FALSE,"배수1"}</definedName>
    <definedName name="ㅔ3" hidden="1">{#N/A,#N/A,FALSE,"배수1"}</definedName>
    <definedName name="ㅕ16" localSheetId="6">#REF!</definedName>
    <definedName name="ㅕ16">#REF!</definedName>
    <definedName name="ㅕ168" localSheetId="6">#REF!</definedName>
    <definedName name="ㅕ168">#REF!</definedName>
    <definedName name="ㅕ556ㅑㅏ" localSheetId="6">물량산출근거서!BLN</definedName>
    <definedName name="ㅕ556ㅑㅏ">BLN</definedName>
    <definedName name="ㅕ7ㅕ8ㅛㄹ" localSheetId="6">물량산출근거서!BLN</definedName>
    <definedName name="ㅕ7ㅕ8ㅛㄹ">BLN</definedName>
    <definedName name="ㅕㅑㄷㄴㄷ" localSheetId="6">물량산출근거서!BLN</definedName>
    <definedName name="ㅕㅑㄷㄴㄷ">BLN</definedName>
    <definedName name="ㅕㅕ">[235]중기사용료!#REF!</definedName>
    <definedName name="ㅗ" localSheetId="6">#REF!</definedName>
    <definedName name="ㅗ">#REF!</definedName>
    <definedName name="ㅗ1" localSheetId="6">#REF!</definedName>
    <definedName name="ㅗ1">#REF!</definedName>
    <definedName name="ㅗ1019" localSheetId="6">#REF!</definedName>
    <definedName name="ㅗ1019">#REF!</definedName>
    <definedName name="ㅗ2" localSheetId="6">#REF!</definedName>
    <definedName name="ㅗ2">#REF!</definedName>
    <definedName name="ㅗ3" localSheetId="6">#REF!</definedName>
    <definedName name="ㅗ3">#REF!</definedName>
    <definedName name="ㅗ50">[236]연습!#REF!</definedName>
    <definedName name="ㅗㄷㄳ" localSheetId="6">물량산출근거서!BLN</definedName>
    <definedName name="ㅗㄷㄳ">BLN</definedName>
    <definedName name="ㅗㄷㅀㄷㄱ" localSheetId="6">물량산출근거서!BLN</definedName>
    <definedName name="ㅗㄷㅀㄷㄱ">BLN</definedName>
    <definedName name="ㅗㄹ호" localSheetId="6" hidden="1">{#N/A,#N/A,FALSE,"운반시간"}</definedName>
    <definedName name="ㅗㄹ호" hidden="1">{#N/A,#N/A,FALSE,"운반시간"}</definedName>
    <definedName name="ㅗㅅ20" localSheetId="6">#REF!</definedName>
    <definedName name="ㅗㅅ20">#REF!</definedName>
    <definedName name="ㅗ쇼ㅕㅛㅕ" localSheetId="6">물량산출근거서!BLN</definedName>
    <definedName name="ㅗ쇼ㅕㅛㅕ">BLN</definedName>
    <definedName name="ㅗ아ㅑ" localSheetId="6">BLCH</definedName>
    <definedName name="ㅗ아ㅑ">BLCH</definedName>
    <definedName name="ㅗㅎㄹ튷ㅌ" localSheetId="6">#REF!</definedName>
    <definedName name="ㅗㅎㄹ튷ㅌ">#REF!</definedName>
    <definedName name="ㅗㅎㅀ" localSheetId="6">물량산출근거서!BLN</definedName>
    <definedName name="ㅗㅎㅀ">BLN</definedName>
    <definedName name="ㅗㅎㅅ" localSheetId="6" hidden="1">{"'공사부문'!$A$6:$A$32"}</definedName>
    <definedName name="ㅗㅎㅅ" hidden="1">{"'공사부문'!$A$6:$A$32"}</definedName>
    <definedName name="ㅗㅗㅗ" localSheetId="6">#REF!</definedName>
    <definedName name="ㅗㅗㅗ">#REF!</definedName>
    <definedName name="ㅗㅗㅗㅗㅗ" localSheetId="6">#REF!</definedName>
    <definedName name="ㅗㅗㅗㅗㅗ">#REF!</definedName>
    <definedName name="ㅗㅗㅗㅗㅗㅗㅗㅗㅗㅗㅗㅗㅗㅗ" localSheetId="6">#REF!</definedName>
    <definedName name="ㅗㅗㅗㅗㅗㅗㅗㅗㅗㅗㅗㅗㅗㅗ">#REF!</definedName>
    <definedName name="ㅗㅗㅗㅗㅗㅗㅗㅗㅗㅗㅗㅗㅗㅗㅗ" localSheetId="6">#REF!</definedName>
    <definedName name="ㅗㅗㅗㅗㅗㅗㅗㅗㅗㅗㅗㅗㅗㅗㅗ">#REF!</definedName>
    <definedName name="ㅗㅗㅗㅗㅗㅗㅗㅗㅗㅗㅗㅗㅗㅗㅗㅗ" localSheetId="6">#REF!</definedName>
    <definedName name="ㅗㅗㅗㅗㅗㅗㅗㅗㅗㅗㅗㅗㅗㅗㅗㅗ">#REF!</definedName>
    <definedName name="ㅗㅗㅗㅗㅗㅗㅗㅗㅗㅗㅗㅗㅗㅗㅗㅗㅗㅗㅗㅗ" localSheetId="6">#REF!</definedName>
    <definedName name="ㅗㅗㅗㅗㅗㅗㅗㅗㅗㅗㅗㅗㅗㅗㅗㅗㅗㅗㅗㅗ">#REF!</definedName>
    <definedName name="ㅗㅗㅗㅗㅗㅗㅗㅗㅗㅗㅗㅗㅗㅗㅗㅗㅗㅗㅗㅗㅗ" localSheetId="6">#REF!</definedName>
    <definedName name="ㅗㅗㅗㅗㅗㅗㅗㅗㅗㅗㅗㅗㅗㅗㅗㅗㅗㅗㅗㅗㅗ">#REF!</definedName>
    <definedName name="ㅗㅗㅗㅗㅗㅗㅗㅗㅗㅗㅗㅗㅗㅗㅗㅗㅗㅗㅗㅗㅗㅗㅗㅗㅗㅗㅗㅗㅗㅗㅗㅗㅗㅗ" localSheetId="6">#REF!</definedName>
    <definedName name="ㅗㅗㅗㅗㅗㅗㅗㅗㅗㅗㅗㅗㅗㅗㅗㅗㅗㅗㅗㅗㅗㅗㅗㅗㅗㅗㅗㅗㅗㅗㅗㅗㅗㅗ">#REF!</definedName>
    <definedName name="ㅛ" localSheetId="6">#REF!</definedName>
    <definedName name="ㅛ">#REF!</definedName>
    <definedName name="ㅛ6767" localSheetId="6">물량산출근거서!BLN</definedName>
    <definedName name="ㅛ6767">BLN</definedName>
    <definedName name="ㅛㅓㅑㅛㅕ" localSheetId="6">물량산출근거서!BLN</definedName>
    <definedName name="ㅛㅓㅑㅛㅕ">BLN</definedName>
    <definedName name="ㅛㅕㅏㅛㅕ" localSheetId="6">물량산출근거서!BLN</definedName>
    <definedName name="ㅛㅕㅏㅛㅕ">BLN</definedName>
    <definedName name="ㅜ" localSheetId="6">#REF!</definedName>
    <definedName name="ㅜ">#REF!</definedName>
    <definedName name="ㅜ1" localSheetId="6">#REF!</definedName>
    <definedName name="ㅜ1">#REF!</definedName>
    <definedName name="ㅜㄳ" localSheetId="6">물량산출근거서!BLN</definedName>
    <definedName name="ㅜㄳ">BLN</definedName>
    <definedName name="ㅜㅏ" localSheetId="6" hidden="1">{#N/A,#N/A,TRUE,"총괄"}</definedName>
    <definedName name="ㅜㅏ" hidden="1">{#N/A,#N/A,TRUE,"총괄"}</definedName>
    <definedName name="ㅜㅜㅜㅜㅜ" localSheetId="6">물량산출근거서!BLN</definedName>
    <definedName name="ㅜㅜㅜㅜㅜ">BLN</definedName>
    <definedName name="ㅠ" localSheetId="6">#REF!</definedName>
    <definedName name="ㅠ">#REF!</definedName>
    <definedName name="ㅠ1" localSheetId="6">#REF!</definedName>
    <definedName name="ㅠ1">#REF!</definedName>
    <definedName name="ㅠ2" localSheetId="6">#REF!</definedName>
    <definedName name="ㅠ2">#REF!</definedName>
    <definedName name="ㅠ359" localSheetId="6">#REF!</definedName>
    <definedName name="ㅠ359">#REF!</definedName>
    <definedName name="ㅠ61" localSheetId="6">#REF!</definedName>
    <definedName name="ㅠ61">#REF!</definedName>
    <definedName name="ㅠ632">[237]기계경비!$J$61</definedName>
    <definedName name="ㅠ뮤ㅐ" localSheetId="6" hidden="1">#REF!</definedName>
    <definedName name="ㅠ뮤ㅐ" hidden="1">#REF!</definedName>
    <definedName name="ㅠㅍㅀ" localSheetId="6">물량산출근거서!BLN</definedName>
    <definedName name="ㅠㅍㅀ">BLN</definedName>
    <definedName name="ㅠㅜ고" localSheetId="6">물량산출근거서!BLN</definedName>
    <definedName name="ㅠㅜ고">BLN</definedName>
    <definedName name="ㅠㅠㅠㅠ" localSheetId="6" hidden="1">#REF!</definedName>
    <definedName name="ㅠㅠㅠㅠ" hidden="1">#REF!</definedName>
    <definedName name="ㅡ" localSheetId="6">#REF!</definedName>
    <definedName name="ㅡ">#REF!</definedName>
    <definedName name="ㅡ37" localSheetId="6">#REF!</definedName>
    <definedName name="ㅡ37">#REF!</definedName>
    <definedName name="ㅢ" localSheetId="6">{"Book1","부대-(표지판,데리,가드).xls","부대-(낙,차,중분대).xls"}</definedName>
    <definedName name="ㅢ">{"Book1","부대-(표지판,데리,가드).xls","부대-(낙,차,중분대).xls"}</definedName>
    <definedName name="ㅣ" localSheetId="6">#REF!</definedName>
    <definedName name="ㅣ">#REF!</definedName>
    <definedName name="ㅣ15" localSheetId="6">#REF!</definedName>
    <definedName name="ㅣ15">#REF!</definedName>
    <definedName name="ㅣ189" localSheetId="6">#REF!</definedName>
    <definedName name="ㅣ189">#REF!</definedName>
    <definedName name="ㅣ아ㅣ앟" localSheetId="6">#REF!</definedName>
    <definedName name="ㅣ아ㅣ앟">#REF!</definedName>
    <definedName name="ㅣㅎㄹㅇㅇ" localSheetId="6" hidden="1">{#N/A,#N/A,FALSE,"토공2"}</definedName>
    <definedName name="ㅣㅎㄹㅇㅇ" hidden="1">{#N/A,#N/A,FALSE,"토공2"}</definedName>
    <definedName name="ㅣㅏㅓ" localSheetId="6" hidden="1">{#N/A,#N/A,FALSE,"운반시간"}</definedName>
    <definedName name="ㅣㅏㅓ" hidden="1">{#N/A,#N/A,FALSE,"운반시간"}</definedName>
    <definedName name="ㅣㅏㅓㅣㅏㅓㅣ" localSheetId="6" hidden="1">{#N/A,#N/A,FALSE,"속도"}</definedName>
    <definedName name="ㅣㅏㅓㅣㅏㅓㅣ" hidden="1">{#N/A,#N/A,FALSE,"속도"}</definedName>
    <definedName name="ㅣㅑㅣㅣ" localSheetId="6" hidden="1">{#N/A,#N/A,FALSE,"혼합골재"}</definedName>
    <definedName name="ㅣㅑㅣㅣ" hidden="1">{#N/A,#N/A,FALSE,"혼합골재"}</definedName>
    <definedName name="ㅣㅣ" localSheetId="6" hidden="1">{#N/A,#N/A,FALSE,"골재소요량";#N/A,#N/A,FALSE,"골재소요량"}</definedName>
    <definedName name="ㅣㅣ" hidden="1">{#N/A,#N/A,FALSE,"골재소요량";#N/A,#N/A,FALSE,"골재소요량"}</definedName>
    <definedName name="ㅣㅣㅣ" localSheetId="6">#REF!</definedName>
    <definedName name="ㅣㅣㅣ">#REF!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48" i="9" l="1"/>
  <c r="D156" i="6"/>
  <c r="D155" i="6"/>
  <c r="D154" i="6"/>
  <c r="D153" i="6"/>
  <c r="D152" i="6"/>
  <c r="D151" i="6"/>
  <c r="D82" i="6"/>
  <c r="D81" i="6"/>
  <c r="D80" i="6"/>
  <c r="D79" i="6"/>
  <c r="D78" i="6"/>
  <c r="D77" i="6"/>
  <c r="D67" i="6"/>
  <c r="D59" i="6"/>
  <c r="D58" i="6"/>
  <c r="D57" i="6"/>
  <c r="D56" i="6"/>
  <c r="D55" i="6"/>
  <c r="D54" i="6"/>
  <c r="D53" i="6"/>
  <c r="D34" i="6"/>
  <c r="D33" i="6"/>
  <c r="D32" i="6"/>
  <c r="D31" i="6"/>
  <c r="D30" i="6"/>
  <c r="D29" i="6"/>
  <c r="E75" i="9"/>
  <c r="D174" i="6" s="1"/>
  <c r="E74" i="9"/>
  <c r="D173" i="6" s="1"/>
  <c r="E69" i="9"/>
  <c r="D157" i="6" s="1"/>
  <c r="E68" i="9"/>
  <c r="E67" i="9"/>
  <c r="E66" i="9"/>
  <c r="E65" i="9"/>
  <c r="E64" i="9"/>
  <c r="E63" i="9"/>
  <c r="E62" i="9"/>
  <c r="D150" i="6" s="1"/>
  <c r="E61" i="9"/>
  <c r="D149" i="6" s="1"/>
  <c r="E58" i="9"/>
  <c r="D128" i="6" s="1"/>
  <c r="E57" i="9"/>
  <c r="D127" i="6" s="1"/>
  <c r="E56" i="9"/>
  <c r="D126" i="6" s="1"/>
  <c r="E55" i="9"/>
  <c r="D125" i="6" s="1"/>
  <c r="E51" i="9"/>
  <c r="D101" i="6" s="1"/>
  <c r="E47" i="9"/>
  <c r="E46" i="9"/>
  <c r="E45" i="9"/>
  <c r="E44" i="9"/>
  <c r="E43" i="9"/>
  <c r="E40" i="9"/>
  <c r="E39" i="9"/>
  <c r="D66" i="6" s="1"/>
  <c r="E38" i="9"/>
  <c r="D65" i="6" s="1"/>
  <c r="E37" i="9"/>
  <c r="D64" i="6" s="1"/>
  <c r="E36" i="9"/>
  <c r="D63" i="6" s="1"/>
  <c r="E35" i="9"/>
  <c r="D62" i="6" s="1"/>
  <c r="E34" i="9"/>
  <c r="D61" i="6" s="1"/>
  <c r="E33" i="9"/>
  <c r="D60" i="6" s="1"/>
  <c r="E32" i="9"/>
  <c r="E31" i="9"/>
  <c r="E30" i="9"/>
  <c r="E29" i="9"/>
  <c r="E28" i="9"/>
  <c r="E27" i="9"/>
  <c r="E26" i="9"/>
  <c r="E22" i="9"/>
  <c r="E21" i="9"/>
  <c r="D41" i="6" s="1"/>
  <c r="E20" i="9"/>
  <c r="D40" i="6" s="1"/>
  <c r="E19" i="9"/>
  <c r="D39" i="6" s="1"/>
  <c r="E18" i="9"/>
  <c r="D38" i="6" s="1"/>
  <c r="E17" i="9"/>
  <c r="D37" i="6" s="1"/>
  <c r="H16" i="9"/>
  <c r="E16" i="9"/>
  <c r="D36" i="6" s="1"/>
  <c r="E15" i="9"/>
  <c r="D35" i="6" s="1"/>
  <c r="E14" i="9"/>
  <c r="E13" i="9"/>
  <c r="E12" i="9"/>
  <c r="E11" i="9"/>
  <c r="E10" i="9"/>
  <c r="I9" i="9"/>
  <c r="E9" i="9"/>
  <c r="I8" i="9"/>
  <c r="I10" i="9" s="1"/>
  <c r="E6" i="9"/>
  <c r="D6" i="6" s="1"/>
  <c r="E5" i="9"/>
  <c r="D5" i="6" s="1"/>
  <c r="G174" i="6"/>
  <c r="E174" i="6"/>
  <c r="G173" i="6"/>
  <c r="E173" i="6"/>
  <c r="I157" i="6"/>
  <c r="G157" i="6"/>
  <c r="I156" i="6"/>
  <c r="G156" i="6"/>
  <c r="I155" i="6"/>
  <c r="G155" i="6"/>
  <c r="I154" i="6"/>
  <c r="G154" i="6"/>
  <c r="I153" i="6"/>
  <c r="G153" i="6"/>
  <c r="I79" i="6"/>
  <c r="G79" i="6"/>
  <c r="I435" i="4"/>
  <c r="G435" i="4"/>
  <c r="E435" i="4"/>
  <c r="I434" i="4"/>
  <c r="G434" i="4"/>
  <c r="E434" i="4"/>
  <c r="I433" i="4"/>
  <c r="G433" i="4"/>
  <c r="E433" i="4"/>
  <c r="I432" i="4"/>
  <c r="G432" i="4"/>
  <c r="E432" i="4"/>
  <c r="I422" i="4"/>
  <c r="G422" i="4"/>
  <c r="E422" i="4"/>
  <c r="I421" i="4"/>
  <c r="G421" i="4"/>
  <c r="E421" i="4"/>
  <c r="I417" i="4"/>
  <c r="G417" i="4"/>
  <c r="I416" i="4"/>
  <c r="G416" i="4"/>
  <c r="I411" i="4"/>
  <c r="G411" i="4"/>
  <c r="E411" i="4"/>
  <c r="I410" i="4"/>
  <c r="G410" i="4"/>
  <c r="E410" i="4"/>
  <c r="I409" i="4"/>
  <c r="G409" i="4"/>
  <c r="E409" i="4"/>
  <c r="I408" i="4"/>
  <c r="G408" i="4"/>
  <c r="E408" i="4"/>
  <c r="I400" i="4"/>
  <c r="G400" i="4"/>
  <c r="E400" i="4"/>
  <c r="I395" i="4"/>
  <c r="G395" i="4"/>
  <c r="E395" i="4"/>
  <c r="I394" i="4"/>
  <c r="G394" i="4"/>
  <c r="E394" i="4"/>
  <c r="I393" i="4"/>
  <c r="G393" i="4"/>
  <c r="E393" i="4"/>
  <c r="I392" i="4"/>
  <c r="G392" i="4"/>
  <c r="E392" i="4"/>
  <c r="I387" i="4"/>
  <c r="G387" i="4"/>
  <c r="E387" i="4"/>
  <c r="I386" i="4"/>
  <c r="G386" i="4"/>
  <c r="E386" i="4"/>
  <c r="I380" i="4"/>
  <c r="G380" i="4"/>
  <c r="E380" i="4"/>
  <c r="I379" i="4"/>
  <c r="G379" i="4"/>
  <c r="E379" i="4"/>
  <c r="I378" i="4"/>
  <c r="G378" i="4"/>
  <c r="E378" i="4"/>
  <c r="I377" i="4"/>
  <c r="G377" i="4"/>
  <c r="E377" i="4"/>
  <c r="I373" i="4"/>
  <c r="G373" i="4"/>
  <c r="I372" i="4"/>
  <c r="G372" i="4"/>
  <c r="E372" i="4"/>
  <c r="I371" i="4"/>
  <c r="G371" i="4"/>
  <c r="E371" i="4"/>
  <c r="I367" i="4"/>
  <c r="G367" i="4"/>
  <c r="I366" i="4"/>
  <c r="G366" i="4"/>
  <c r="I362" i="4"/>
  <c r="G362" i="4"/>
  <c r="I361" i="4"/>
  <c r="G361" i="4"/>
  <c r="I347" i="4"/>
  <c r="G347" i="4"/>
  <c r="E347" i="4"/>
  <c r="I346" i="4"/>
  <c r="G346" i="4"/>
  <c r="E346" i="4"/>
  <c r="I345" i="4"/>
  <c r="G345" i="4"/>
  <c r="E345" i="4"/>
  <c r="I339" i="4"/>
  <c r="G339" i="4"/>
  <c r="E339" i="4"/>
  <c r="K339" i="4" s="1"/>
  <c r="I335" i="4"/>
  <c r="G335" i="4"/>
  <c r="I330" i="4"/>
  <c r="G330" i="4"/>
  <c r="I326" i="4"/>
  <c r="G326" i="4"/>
  <c r="E326" i="4"/>
  <c r="I325" i="4"/>
  <c r="G325" i="4"/>
  <c r="E325" i="4"/>
  <c r="I319" i="4"/>
  <c r="G319" i="4"/>
  <c r="E319" i="4"/>
  <c r="F319" i="4" s="1"/>
  <c r="I314" i="4"/>
  <c r="G314" i="4"/>
  <c r="I313" i="4"/>
  <c r="G313" i="4"/>
  <c r="I312" i="4"/>
  <c r="G312" i="4"/>
  <c r="I306" i="4"/>
  <c r="G306" i="4"/>
  <c r="E306" i="4"/>
  <c r="I305" i="4"/>
  <c r="G305" i="4"/>
  <c r="H305" i="4" s="1"/>
  <c r="E305" i="4"/>
  <c r="I304" i="4"/>
  <c r="G304" i="4"/>
  <c r="E304" i="4"/>
  <c r="I303" i="4"/>
  <c r="G303" i="4"/>
  <c r="E303" i="4"/>
  <c r="I298" i="4"/>
  <c r="G298" i="4"/>
  <c r="E298" i="4"/>
  <c r="I297" i="4"/>
  <c r="G297" i="4"/>
  <c r="E297" i="4"/>
  <c r="I292" i="4"/>
  <c r="G292" i="4"/>
  <c r="E292" i="4"/>
  <c r="I291" i="4"/>
  <c r="G291" i="4"/>
  <c r="E291" i="4"/>
  <c r="I286" i="4"/>
  <c r="G286" i="4"/>
  <c r="E286" i="4"/>
  <c r="I285" i="4"/>
  <c r="G285" i="4"/>
  <c r="E285" i="4"/>
  <c r="I280" i="4"/>
  <c r="G280" i="4"/>
  <c r="E280" i="4"/>
  <c r="I279" i="4"/>
  <c r="G279" i="4"/>
  <c r="E279" i="4"/>
  <c r="I274" i="4"/>
  <c r="G274" i="4"/>
  <c r="E274" i="4"/>
  <c r="I273" i="4"/>
  <c r="G273" i="4"/>
  <c r="E273" i="4"/>
  <c r="I269" i="4"/>
  <c r="G269" i="4"/>
  <c r="I268" i="4"/>
  <c r="G268" i="4"/>
  <c r="I263" i="4"/>
  <c r="G263" i="4"/>
  <c r="I259" i="4"/>
  <c r="G259" i="4"/>
  <c r="I258" i="4"/>
  <c r="G258" i="4"/>
  <c r="I254" i="4"/>
  <c r="G254" i="4"/>
  <c r="I249" i="4"/>
  <c r="G249" i="4"/>
  <c r="I239" i="4"/>
  <c r="G239" i="4"/>
  <c r="I234" i="4"/>
  <c r="G234" i="4"/>
  <c r="E234" i="4"/>
  <c r="I233" i="4"/>
  <c r="G233" i="4"/>
  <c r="E233" i="4"/>
  <c r="I228" i="4"/>
  <c r="G228" i="4"/>
  <c r="E228" i="4"/>
  <c r="I227" i="4"/>
  <c r="G227" i="4"/>
  <c r="E227" i="4"/>
  <c r="I226" i="4"/>
  <c r="G226" i="4"/>
  <c r="I221" i="4"/>
  <c r="G221" i="4"/>
  <c r="I217" i="4"/>
  <c r="G217" i="4"/>
  <c r="E217" i="4"/>
  <c r="I216" i="4"/>
  <c r="G216" i="4"/>
  <c r="E216" i="4"/>
  <c r="I215" i="4"/>
  <c r="G215" i="4"/>
  <c r="I211" i="4"/>
  <c r="G211" i="4"/>
  <c r="E211" i="4"/>
  <c r="I210" i="4"/>
  <c r="G210" i="4"/>
  <c r="E210" i="4"/>
  <c r="I209" i="4"/>
  <c r="G209" i="4"/>
  <c r="I205" i="4"/>
  <c r="G205" i="4"/>
  <c r="I201" i="4"/>
  <c r="G201" i="4"/>
  <c r="I195" i="4"/>
  <c r="G195" i="4"/>
  <c r="I194" i="4"/>
  <c r="G194" i="4"/>
  <c r="I188" i="4"/>
  <c r="G188" i="4"/>
  <c r="I186" i="4"/>
  <c r="G186" i="4"/>
  <c r="I185" i="4"/>
  <c r="G185" i="4"/>
  <c r="I181" i="4"/>
  <c r="G181" i="4"/>
  <c r="I178" i="4"/>
  <c r="G178" i="4"/>
  <c r="I177" i="4"/>
  <c r="G177" i="4"/>
  <c r="I176" i="4"/>
  <c r="G176" i="4"/>
  <c r="I175" i="4"/>
  <c r="J175" i="4" s="1"/>
  <c r="G175" i="4"/>
  <c r="I169" i="4"/>
  <c r="G169" i="4"/>
  <c r="I165" i="4"/>
  <c r="G165" i="4"/>
  <c r="I164" i="4"/>
  <c r="G164" i="4"/>
  <c r="I163" i="4"/>
  <c r="G163" i="4"/>
  <c r="I162" i="4"/>
  <c r="G162" i="4"/>
  <c r="I160" i="4"/>
  <c r="G160" i="4"/>
  <c r="I155" i="4"/>
  <c r="G155" i="4"/>
  <c r="I149" i="4"/>
  <c r="G149" i="4"/>
  <c r="I148" i="4"/>
  <c r="G148" i="4"/>
  <c r="I143" i="4"/>
  <c r="G143" i="4"/>
  <c r="I138" i="4"/>
  <c r="G138" i="4"/>
  <c r="E138" i="4"/>
  <c r="I137" i="4"/>
  <c r="G137" i="4"/>
  <c r="E137" i="4"/>
  <c r="I136" i="4"/>
  <c r="G136" i="4"/>
  <c r="I131" i="4"/>
  <c r="G131" i="4"/>
  <c r="I126" i="4"/>
  <c r="G126" i="4"/>
  <c r="E126" i="4"/>
  <c r="I125" i="4"/>
  <c r="G125" i="4"/>
  <c r="E125" i="4"/>
  <c r="I124" i="4"/>
  <c r="G124" i="4"/>
  <c r="I119" i="4"/>
  <c r="G119" i="4"/>
  <c r="E119" i="4"/>
  <c r="I118" i="4"/>
  <c r="G118" i="4"/>
  <c r="E118" i="4"/>
  <c r="I117" i="4"/>
  <c r="G117" i="4"/>
  <c r="I112" i="4"/>
  <c r="G112" i="4"/>
  <c r="E112" i="4"/>
  <c r="I111" i="4"/>
  <c r="G111" i="4"/>
  <c r="E111" i="4"/>
  <c r="I110" i="4"/>
  <c r="G110" i="4"/>
  <c r="I105" i="4"/>
  <c r="G105" i="4"/>
  <c r="E105" i="4"/>
  <c r="I104" i="4"/>
  <c r="G104" i="4"/>
  <c r="E104" i="4"/>
  <c r="I103" i="4"/>
  <c r="G103" i="4"/>
  <c r="I98" i="4"/>
  <c r="G98" i="4"/>
  <c r="I93" i="4"/>
  <c r="G93" i="4"/>
  <c r="I88" i="4"/>
  <c r="G88" i="4"/>
  <c r="E88" i="4"/>
  <c r="I83" i="4"/>
  <c r="G83" i="4"/>
  <c r="E83" i="4"/>
  <c r="I82" i="4"/>
  <c r="G82" i="4"/>
  <c r="E82" i="4"/>
  <c r="I77" i="4"/>
  <c r="G77" i="4"/>
  <c r="E77" i="4"/>
  <c r="I76" i="4"/>
  <c r="G76" i="4"/>
  <c r="E76" i="4"/>
  <c r="I72" i="4"/>
  <c r="G72" i="4"/>
  <c r="E72" i="4"/>
  <c r="I71" i="4"/>
  <c r="G71" i="4"/>
  <c r="E71" i="4"/>
  <c r="I66" i="4"/>
  <c r="G66" i="4"/>
  <c r="E66" i="4"/>
  <c r="I65" i="4"/>
  <c r="G65" i="4"/>
  <c r="E65" i="4"/>
  <c r="I61" i="4"/>
  <c r="G61" i="4"/>
  <c r="E61" i="4"/>
  <c r="I60" i="4"/>
  <c r="G60" i="4"/>
  <c r="E60" i="4"/>
  <c r="I54" i="4"/>
  <c r="G54" i="4"/>
  <c r="E54" i="4"/>
  <c r="I53" i="4"/>
  <c r="G53" i="4"/>
  <c r="E53" i="4"/>
  <c r="I48" i="4"/>
  <c r="G48" i="4"/>
  <c r="E48" i="4"/>
  <c r="I47" i="4"/>
  <c r="G47" i="4"/>
  <c r="E47" i="4"/>
  <c r="I43" i="4"/>
  <c r="G43" i="4"/>
  <c r="E43" i="4"/>
  <c r="I38" i="4"/>
  <c r="G38" i="4"/>
  <c r="I33" i="4"/>
  <c r="G33" i="4"/>
  <c r="E33" i="4"/>
  <c r="I32" i="4"/>
  <c r="G32" i="4"/>
  <c r="E32" i="4"/>
  <c r="I27" i="4"/>
  <c r="G27" i="4"/>
  <c r="E27" i="4"/>
  <c r="I26" i="4"/>
  <c r="G26" i="4"/>
  <c r="E26" i="4"/>
  <c r="I22" i="4"/>
  <c r="G22" i="4"/>
  <c r="E22" i="4"/>
  <c r="I21" i="4"/>
  <c r="G21" i="4"/>
  <c r="E21" i="4"/>
  <c r="I16" i="4"/>
  <c r="G16" i="4"/>
  <c r="E16" i="4"/>
  <c r="I15" i="4"/>
  <c r="G15" i="4"/>
  <c r="E15" i="4"/>
  <c r="I11" i="4"/>
  <c r="G11" i="4"/>
  <c r="E11" i="4"/>
  <c r="I7" i="4"/>
  <c r="G7" i="4"/>
  <c r="E7" i="4"/>
  <c r="I6" i="4"/>
  <c r="G6" i="4"/>
  <c r="E6" i="4"/>
  <c r="I5" i="4"/>
  <c r="G5" i="4"/>
  <c r="V58" i="3"/>
  <c r="I174" i="6" s="1"/>
  <c r="V57" i="3"/>
  <c r="I173" i="6" s="1"/>
  <c r="O56" i="3"/>
  <c r="E259" i="4" s="1"/>
  <c r="O55" i="3"/>
  <c r="E38" i="4" s="1"/>
  <c r="O54" i="3"/>
  <c r="E155" i="6" s="1"/>
  <c r="F155" i="6" s="1"/>
  <c r="O53" i="3"/>
  <c r="E154" i="6" s="1"/>
  <c r="O52" i="3"/>
  <c r="E153" i="6" s="1"/>
  <c r="K153" i="6" s="1"/>
  <c r="O51" i="3"/>
  <c r="E181" i="4" s="1"/>
  <c r="O50" i="3"/>
  <c r="E312" i="4" s="1"/>
  <c r="O49" i="3"/>
  <c r="E313" i="4" s="1"/>
  <c r="O48" i="3"/>
  <c r="E160" i="4" s="1"/>
  <c r="O47" i="3"/>
  <c r="E186" i="4" s="1"/>
  <c r="O46" i="3"/>
  <c r="E362" i="4" s="1"/>
  <c r="O45" i="3"/>
  <c r="E367" i="4" s="1"/>
  <c r="O44" i="3"/>
  <c r="E221" i="4" s="1"/>
  <c r="O43" i="3"/>
  <c r="E366" i="4" s="1"/>
  <c r="O42" i="3"/>
  <c r="E361" i="4" s="1"/>
  <c r="O41" i="3"/>
  <c r="E249" i="4" s="1"/>
  <c r="O40" i="3"/>
  <c r="E416" i="4" s="1"/>
  <c r="O39" i="3"/>
  <c r="E417" i="4" s="1"/>
  <c r="O38" i="3"/>
  <c r="E149" i="4" s="1"/>
  <c r="O36" i="3"/>
  <c r="E373" i="4" s="1"/>
  <c r="O35" i="3"/>
  <c r="E314" i="4" s="1"/>
  <c r="O34" i="3"/>
  <c r="E209" i="4" s="1"/>
  <c r="O33" i="3"/>
  <c r="E169" i="4" s="1"/>
  <c r="O32" i="3"/>
  <c r="E201" i="4" s="1"/>
  <c r="O31" i="3"/>
  <c r="E205" i="4" s="1"/>
  <c r="O30" i="3"/>
  <c r="E79" i="6" s="1"/>
  <c r="O29" i="3"/>
  <c r="E330" i="4" s="1"/>
  <c r="O28" i="3"/>
  <c r="E263" i="4" s="1"/>
  <c r="O27" i="3"/>
  <c r="E185" i="4" s="1"/>
  <c r="O26" i="3"/>
  <c r="E156" i="6" s="1"/>
  <c r="F156" i="6" s="1"/>
  <c r="O25" i="3"/>
  <c r="E157" i="6" s="1"/>
  <c r="O24" i="3"/>
  <c r="E268" i="4" s="1"/>
  <c r="O23" i="3"/>
  <c r="E124" i="4" s="1"/>
  <c r="O22" i="3"/>
  <c r="E258" i="4" s="1"/>
  <c r="O21" i="3"/>
  <c r="E226" i="4" s="1"/>
  <c r="O20" i="3"/>
  <c r="E215" i="4" s="1"/>
  <c r="O19" i="3"/>
  <c r="E175" i="4" s="1"/>
  <c r="O18" i="3"/>
  <c r="E131" i="4" s="1"/>
  <c r="O17" i="3"/>
  <c r="E93" i="4" s="1"/>
  <c r="O16" i="3"/>
  <c r="E155" i="4" s="1"/>
  <c r="O15" i="3"/>
  <c r="E335" i="4" s="1"/>
  <c r="O14" i="3"/>
  <c r="E5" i="4" s="1"/>
  <c r="O13" i="3"/>
  <c r="E143" i="4" s="1"/>
  <c r="O12" i="3"/>
  <c r="E254" i="4" s="1"/>
  <c r="O10" i="3"/>
  <c r="E195" i="4" s="1"/>
  <c r="O9" i="3"/>
  <c r="E98" i="4" s="1"/>
  <c r="O8" i="3"/>
  <c r="E136" i="4" s="1"/>
  <c r="O7" i="3"/>
  <c r="E177" i="4" s="1"/>
  <c r="O6" i="3"/>
  <c r="E188" i="4" s="1"/>
  <c r="O5" i="3"/>
  <c r="E176" i="4" s="1"/>
  <c r="F437" i="4"/>
  <c r="J437" i="4"/>
  <c r="H436" i="4"/>
  <c r="J436" i="4"/>
  <c r="F435" i="4"/>
  <c r="H435" i="4"/>
  <c r="J435" i="4"/>
  <c r="K435" i="4"/>
  <c r="F434" i="4"/>
  <c r="H434" i="4"/>
  <c r="G437" i="4" s="1"/>
  <c r="H437" i="4" s="1"/>
  <c r="L437" i="4" s="1"/>
  <c r="J434" i="4"/>
  <c r="K434" i="4"/>
  <c r="F433" i="4"/>
  <c r="H433" i="4"/>
  <c r="J433" i="4"/>
  <c r="K433" i="4"/>
  <c r="F432" i="4"/>
  <c r="H432" i="4"/>
  <c r="J432" i="4"/>
  <c r="J438" i="4" s="1"/>
  <c r="G74" i="5" s="1"/>
  <c r="I428" i="4" s="1"/>
  <c r="J428" i="4" s="1"/>
  <c r="J429" i="4" s="1"/>
  <c r="G73" i="5" s="1"/>
  <c r="I250" i="4" s="1"/>
  <c r="J250" i="4" s="1"/>
  <c r="J251" i="4" s="1"/>
  <c r="G44" i="5" s="1"/>
  <c r="I128" i="6" s="1"/>
  <c r="K432" i="4"/>
  <c r="F424" i="4"/>
  <c r="J424" i="4"/>
  <c r="H423" i="4"/>
  <c r="J423" i="4"/>
  <c r="F422" i="4"/>
  <c r="H422" i="4"/>
  <c r="J422" i="4"/>
  <c r="K422" i="4"/>
  <c r="F421" i="4"/>
  <c r="H421" i="4"/>
  <c r="E423" i="4" s="1"/>
  <c r="F423" i="4" s="1"/>
  <c r="J421" i="4"/>
  <c r="J425" i="4" s="1"/>
  <c r="G72" i="5" s="1"/>
  <c r="I245" i="4" s="1"/>
  <c r="J245" i="4" s="1"/>
  <c r="K421" i="4"/>
  <c r="J418" i="4"/>
  <c r="G71" i="5" s="1"/>
  <c r="I244" i="4" s="1"/>
  <c r="J244" i="4" s="1"/>
  <c r="H417" i="4"/>
  <c r="H418" i="4" s="1"/>
  <c r="F71" i="5" s="1"/>
  <c r="G244" i="4" s="1"/>
  <c r="H244" i="4" s="1"/>
  <c r="J417" i="4"/>
  <c r="H416" i="4"/>
  <c r="J416" i="4"/>
  <c r="H412" i="4"/>
  <c r="J412" i="4"/>
  <c r="F411" i="4"/>
  <c r="H411" i="4"/>
  <c r="J411" i="4"/>
  <c r="K411" i="4"/>
  <c r="F410" i="4"/>
  <c r="H410" i="4"/>
  <c r="J410" i="4"/>
  <c r="K410" i="4"/>
  <c r="F409" i="4"/>
  <c r="H409" i="4"/>
  <c r="L409" i="4" s="1"/>
  <c r="J409" i="4"/>
  <c r="K409" i="4"/>
  <c r="F408" i="4"/>
  <c r="H408" i="4"/>
  <c r="J408" i="4"/>
  <c r="J413" i="4" s="1"/>
  <c r="G70" i="5" s="1"/>
  <c r="I404" i="4" s="1"/>
  <c r="J404" i="4" s="1"/>
  <c r="J405" i="4" s="1"/>
  <c r="G69" i="5" s="1"/>
  <c r="I240" i="4" s="1"/>
  <c r="J240" i="4" s="1"/>
  <c r="J241" i="4" s="1"/>
  <c r="G42" i="5" s="1"/>
  <c r="I126" i="6" s="1"/>
  <c r="J126" i="6" s="1"/>
  <c r="K408" i="4"/>
  <c r="F401" i="4"/>
  <c r="F400" i="4"/>
  <c r="H400" i="4"/>
  <c r="H401" i="4" s="1"/>
  <c r="F68" i="5" s="1"/>
  <c r="G222" i="4" s="1"/>
  <c r="H222" i="4" s="1"/>
  <c r="J400" i="4"/>
  <c r="L400" i="4" s="1"/>
  <c r="K400" i="4"/>
  <c r="H396" i="4"/>
  <c r="J396" i="4"/>
  <c r="F395" i="4"/>
  <c r="H395" i="4"/>
  <c r="J395" i="4"/>
  <c r="K395" i="4"/>
  <c r="F394" i="4"/>
  <c r="H394" i="4"/>
  <c r="J394" i="4"/>
  <c r="K394" i="4"/>
  <c r="F393" i="4"/>
  <c r="H393" i="4"/>
  <c r="J393" i="4"/>
  <c r="K393" i="4"/>
  <c r="F392" i="4"/>
  <c r="H392" i="4"/>
  <c r="J392" i="4"/>
  <c r="J397" i="4" s="1"/>
  <c r="G67" i="5" s="1"/>
  <c r="I357" i="4" s="1"/>
  <c r="J357" i="4" s="1"/>
  <c r="J358" i="4" s="1"/>
  <c r="G61" i="5" s="1"/>
  <c r="I338" i="4" s="1"/>
  <c r="J338" i="4" s="1"/>
  <c r="K392" i="4"/>
  <c r="H388" i="4"/>
  <c r="J388" i="4"/>
  <c r="F387" i="4"/>
  <c r="H387" i="4"/>
  <c r="J387" i="4"/>
  <c r="K387" i="4"/>
  <c r="F386" i="4"/>
  <c r="H386" i="4"/>
  <c r="E388" i="4" s="1"/>
  <c r="F388" i="4" s="1"/>
  <c r="L388" i="4" s="1"/>
  <c r="J386" i="4"/>
  <c r="K386" i="4"/>
  <c r="H382" i="4"/>
  <c r="J382" i="4"/>
  <c r="F381" i="4"/>
  <c r="H381" i="4"/>
  <c r="F380" i="4"/>
  <c r="H380" i="4"/>
  <c r="J380" i="4"/>
  <c r="K380" i="4"/>
  <c r="F379" i="4"/>
  <c r="H379" i="4"/>
  <c r="J379" i="4"/>
  <c r="K379" i="4"/>
  <c r="F378" i="4"/>
  <c r="H378" i="4"/>
  <c r="J378" i="4"/>
  <c r="K378" i="4"/>
  <c r="F377" i="4"/>
  <c r="H377" i="4"/>
  <c r="J377" i="4"/>
  <c r="K377" i="4"/>
  <c r="H373" i="4"/>
  <c r="H374" i="4" s="1"/>
  <c r="F64" i="5" s="1"/>
  <c r="G264" i="4" s="1"/>
  <c r="H264" i="4" s="1"/>
  <c r="H265" i="4" s="1"/>
  <c r="F47" i="5" s="1"/>
  <c r="G151" i="6" s="1"/>
  <c r="H151" i="6" s="1"/>
  <c r="J373" i="4"/>
  <c r="F372" i="4"/>
  <c r="H372" i="4"/>
  <c r="J372" i="4"/>
  <c r="L372" i="4" s="1"/>
  <c r="K372" i="4"/>
  <c r="F371" i="4"/>
  <c r="H371" i="4"/>
  <c r="J371" i="4"/>
  <c r="K371" i="4"/>
  <c r="L371" i="4"/>
  <c r="H367" i="4"/>
  <c r="H368" i="4" s="1"/>
  <c r="F63" i="5" s="1"/>
  <c r="J367" i="4"/>
  <c r="J368" i="4" s="1"/>
  <c r="G63" i="5" s="1"/>
  <c r="I341" i="4" s="1"/>
  <c r="J341" i="4" s="1"/>
  <c r="H366" i="4"/>
  <c r="J366" i="4"/>
  <c r="H362" i="4"/>
  <c r="J362" i="4"/>
  <c r="H361" i="4"/>
  <c r="J361" i="4"/>
  <c r="J363" i="4" s="1"/>
  <c r="G62" i="5" s="1"/>
  <c r="I340" i="4" s="1"/>
  <c r="J340" i="4" s="1"/>
  <c r="H349" i="4"/>
  <c r="J349" i="4"/>
  <c r="F348" i="4"/>
  <c r="H348" i="4"/>
  <c r="F347" i="4"/>
  <c r="H347" i="4"/>
  <c r="J347" i="4"/>
  <c r="K347" i="4"/>
  <c r="F346" i="4"/>
  <c r="H346" i="4"/>
  <c r="J346" i="4"/>
  <c r="K346" i="4"/>
  <c r="F345" i="4"/>
  <c r="H345" i="4"/>
  <c r="H350" i="4" s="1"/>
  <c r="F59" i="5" s="1"/>
  <c r="G316" i="4" s="1"/>
  <c r="H316" i="4" s="1"/>
  <c r="J345" i="4"/>
  <c r="K345" i="4"/>
  <c r="H339" i="4"/>
  <c r="J339" i="4"/>
  <c r="H335" i="4"/>
  <c r="J335" i="4"/>
  <c r="H330" i="4"/>
  <c r="J330" i="4"/>
  <c r="H327" i="4"/>
  <c r="F56" i="5" s="1"/>
  <c r="G170" i="4" s="1"/>
  <c r="H170" i="4" s="1"/>
  <c r="F326" i="4"/>
  <c r="F327" i="4" s="1"/>
  <c r="H326" i="4"/>
  <c r="J326" i="4"/>
  <c r="K326" i="4"/>
  <c r="F325" i="4"/>
  <c r="H325" i="4"/>
  <c r="J325" i="4"/>
  <c r="J327" i="4" s="1"/>
  <c r="G56" i="5" s="1"/>
  <c r="I170" i="4" s="1"/>
  <c r="J170" i="4" s="1"/>
  <c r="K325" i="4"/>
  <c r="H319" i="4"/>
  <c r="J319" i="4"/>
  <c r="H314" i="4"/>
  <c r="J314" i="4"/>
  <c r="H313" i="4"/>
  <c r="J313" i="4"/>
  <c r="H312" i="4"/>
  <c r="J312" i="4"/>
  <c r="H308" i="4"/>
  <c r="J308" i="4"/>
  <c r="F307" i="4"/>
  <c r="H307" i="4"/>
  <c r="F306" i="4"/>
  <c r="H306" i="4"/>
  <c r="J306" i="4"/>
  <c r="K306" i="4"/>
  <c r="F305" i="4"/>
  <c r="J305" i="4"/>
  <c r="F304" i="4"/>
  <c r="H304" i="4"/>
  <c r="J304" i="4"/>
  <c r="K304" i="4"/>
  <c r="F303" i="4"/>
  <c r="H303" i="4"/>
  <c r="J303" i="4"/>
  <c r="K303" i="4"/>
  <c r="F300" i="4"/>
  <c r="F299" i="4"/>
  <c r="H299" i="4"/>
  <c r="H300" i="4" s="1"/>
  <c r="F53" i="5" s="1"/>
  <c r="G150" i="4" s="1"/>
  <c r="H150" i="4" s="1"/>
  <c r="H151" i="4" s="1"/>
  <c r="F29" i="5" s="1"/>
  <c r="G62" i="6" s="1"/>
  <c r="H62" i="6" s="1"/>
  <c r="I299" i="4"/>
  <c r="J299" i="4" s="1"/>
  <c r="J300" i="4" s="1"/>
  <c r="G53" i="5" s="1"/>
  <c r="I150" i="4" s="1"/>
  <c r="J150" i="4" s="1"/>
  <c r="J151" i="4" s="1"/>
  <c r="G29" i="5" s="1"/>
  <c r="I62" i="6" s="1"/>
  <c r="J62" i="6" s="1"/>
  <c r="F298" i="4"/>
  <c r="H298" i="4"/>
  <c r="J298" i="4"/>
  <c r="L298" i="4" s="1"/>
  <c r="K298" i="4"/>
  <c r="F297" i="4"/>
  <c r="H297" i="4"/>
  <c r="J297" i="4"/>
  <c r="K297" i="4"/>
  <c r="L297" i="4"/>
  <c r="F293" i="4"/>
  <c r="F294" i="4" s="1"/>
  <c r="H293" i="4"/>
  <c r="H294" i="4" s="1"/>
  <c r="F52" i="5" s="1"/>
  <c r="G144" i="4" s="1"/>
  <c r="H144" i="4" s="1"/>
  <c r="H145" i="4" s="1"/>
  <c r="F28" i="5" s="1"/>
  <c r="G61" i="6" s="1"/>
  <c r="H61" i="6" s="1"/>
  <c r="F292" i="4"/>
  <c r="H292" i="4"/>
  <c r="I293" i="4" s="1"/>
  <c r="J293" i="4" s="1"/>
  <c r="J292" i="4"/>
  <c r="K292" i="4"/>
  <c r="F291" i="4"/>
  <c r="H291" i="4"/>
  <c r="J291" i="4"/>
  <c r="L291" i="4" s="1"/>
  <c r="K291" i="4"/>
  <c r="F288" i="4"/>
  <c r="F287" i="4"/>
  <c r="H287" i="4"/>
  <c r="H288" i="4" s="1"/>
  <c r="F51" i="5" s="1"/>
  <c r="G132" i="4" s="1"/>
  <c r="H132" i="4" s="1"/>
  <c r="H133" i="4" s="1"/>
  <c r="F26" i="5" s="1"/>
  <c r="G59" i="6" s="1"/>
  <c r="H59" i="6" s="1"/>
  <c r="F286" i="4"/>
  <c r="H286" i="4"/>
  <c r="J286" i="4"/>
  <c r="K286" i="4"/>
  <c r="L286" i="4"/>
  <c r="F285" i="4"/>
  <c r="H285" i="4"/>
  <c r="J285" i="4"/>
  <c r="K285" i="4"/>
  <c r="H282" i="4"/>
  <c r="F50" i="5" s="1"/>
  <c r="G166" i="4" s="1"/>
  <c r="H166" i="4" s="1"/>
  <c r="F281" i="4"/>
  <c r="F282" i="4" s="1"/>
  <c r="H281" i="4"/>
  <c r="I281" i="4"/>
  <c r="J281" i="4" s="1"/>
  <c r="L281" i="4" s="1"/>
  <c r="F280" i="4"/>
  <c r="H280" i="4"/>
  <c r="J280" i="4"/>
  <c r="K280" i="4"/>
  <c r="L280" i="4"/>
  <c r="F279" i="4"/>
  <c r="H279" i="4"/>
  <c r="J279" i="4"/>
  <c r="K279" i="4"/>
  <c r="F275" i="4"/>
  <c r="H275" i="4"/>
  <c r="I275" i="4"/>
  <c r="J275" i="4" s="1"/>
  <c r="F274" i="4"/>
  <c r="F276" i="4" s="1"/>
  <c r="H274" i="4"/>
  <c r="J274" i="4"/>
  <c r="K274" i="4"/>
  <c r="F273" i="4"/>
  <c r="H273" i="4"/>
  <c r="J273" i="4"/>
  <c r="K273" i="4"/>
  <c r="J270" i="4"/>
  <c r="G48" i="5" s="1"/>
  <c r="I152" i="6" s="1"/>
  <c r="J152" i="6" s="1"/>
  <c r="H269" i="4"/>
  <c r="J269" i="4"/>
  <c r="H268" i="4"/>
  <c r="H270" i="4" s="1"/>
  <c r="F48" i="5" s="1"/>
  <c r="G152" i="6" s="1"/>
  <c r="H152" i="6" s="1"/>
  <c r="J268" i="4"/>
  <c r="H263" i="4"/>
  <c r="J263" i="4"/>
  <c r="H259" i="4"/>
  <c r="J259" i="4"/>
  <c r="H258" i="4"/>
  <c r="H260" i="4" s="1"/>
  <c r="F46" i="5" s="1"/>
  <c r="J258" i="4"/>
  <c r="J260" i="4" s="1"/>
  <c r="G46" i="5" s="1"/>
  <c r="H255" i="4"/>
  <c r="F45" i="5" s="1"/>
  <c r="G149" i="6" s="1"/>
  <c r="H254" i="4"/>
  <c r="J254" i="4"/>
  <c r="J255" i="4" s="1"/>
  <c r="G45" i="5" s="1"/>
  <c r="I149" i="6" s="1"/>
  <c r="H249" i="4"/>
  <c r="J249" i="4"/>
  <c r="H239" i="4"/>
  <c r="J239" i="4"/>
  <c r="H236" i="4"/>
  <c r="F41" i="5" s="1"/>
  <c r="G125" i="6" s="1"/>
  <c r="H235" i="4"/>
  <c r="J235" i="4"/>
  <c r="F234" i="4"/>
  <c r="H234" i="4"/>
  <c r="J234" i="4"/>
  <c r="K234" i="4"/>
  <c r="F233" i="4"/>
  <c r="H233" i="4"/>
  <c r="J233" i="4"/>
  <c r="J236" i="4" s="1"/>
  <c r="G41" i="5" s="1"/>
  <c r="I125" i="6" s="1"/>
  <c r="K233" i="4"/>
  <c r="F229" i="4"/>
  <c r="H229" i="4"/>
  <c r="F228" i="4"/>
  <c r="H228" i="4"/>
  <c r="J228" i="4"/>
  <c r="K228" i="4"/>
  <c r="F227" i="4"/>
  <c r="H227" i="4"/>
  <c r="J227" i="4"/>
  <c r="K227" i="4"/>
  <c r="H226" i="4"/>
  <c r="H230" i="4" s="1"/>
  <c r="F40" i="5" s="1"/>
  <c r="G101" i="6" s="1"/>
  <c r="H101" i="6" s="1"/>
  <c r="H123" i="6" s="1"/>
  <c r="G11" i="7" s="1"/>
  <c r="H11" i="7" s="1"/>
  <c r="J226" i="4"/>
  <c r="H221" i="4"/>
  <c r="J221" i="4"/>
  <c r="F217" i="4"/>
  <c r="H217" i="4"/>
  <c r="J217" i="4"/>
  <c r="J218" i="4" s="1"/>
  <c r="G38" i="5" s="1"/>
  <c r="I81" i="6" s="1"/>
  <c r="J81" i="6" s="1"/>
  <c r="K217" i="4"/>
  <c r="F216" i="4"/>
  <c r="H216" i="4"/>
  <c r="J216" i="4"/>
  <c r="K216" i="4"/>
  <c r="H215" i="4"/>
  <c r="H218" i="4" s="1"/>
  <c r="F38" i="5" s="1"/>
  <c r="G81" i="6" s="1"/>
  <c r="H81" i="6" s="1"/>
  <c r="J215" i="4"/>
  <c r="F211" i="4"/>
  <c r="H211" i="4"/>
  <c r="J211" i="4"/>
  <c r="J212" i="4" s="1"/>
  <c r="G37" i="5" s="1"/>
  <c r="I80" i="6" s="1"/>
  <c r="J80" i="6" s="1"/>
  <c r="K211" i="4"/>
  <c r="F210" i="4"/>
  <c r="H210" i="4"/>
  <c r="L210" i="4" s="1"/>
  <c r="J210" i="4"/>
  <c r="K210" i="4"/>
  <c r="H209" i="4"/>
  <c r="J209" i="4"/>
  <c r="H205" i="4"/>
  <c r="H206" i="4" s="1"/>
  <c r="F36" i="5" s="1"/>
  <c r="G78" i="6" s="1"/>
  <c r="H78" i="6" s="1"/>
  <c r="J205" i="4"/>
  <c r="J206" i="4" s="1"/>
  <c r="G36" i="5" s="1"/>
  <c r="I78" i="6" s="1"/>
  <c r="J78" i="6" s="1"/>
  <c r="J202" i="4"/>
  <c r="G35" i="5" s="1"/>
  <c r="I77" i="6" s="1"/>
  <c r="J77" i="6" s="1"/>
  <c r="H201" i="4"/>
  <c r="H202" i="4" s="1"/>
  <c r="F35" i="5" s="1"/>
  <c r="G77" i="6" s="1"/>
  <c r="J201" i="4"/>
  <c r="H195" i="4"/>
  <c r="J195" i="4"/>
  <c r="H194" i="4"/>
  <c r="J194" i="4"/>
  <c r="H188" i="4"/>
  <c r="J188" i="4"/>
  <c r="H186" i="4"/>
  <c r="J186" i="4"/>
  <c r="H185" i="4"/>
  <c r="J185" i="4"/>
  <c r="H181" i="4"/>
  <c r="J181" i="4"/>
  <c r="H178" i="4"/>
  <c r="J178" i="4"/>
  <c r="H177" i="4"/>
  <c r="J177" i="4"/>
  <c r="H176" i="4"/>
  <c r="J176" i="4"/>
  <c r="H175" i="4"/>
  <c r="H169" i="4"/>
  <c r="J169" i="4"/>
  <c r="H165" i="4"/>
  <c r="J165" i="4"/>
  <c r="H164" i="4"/>
  <c r="J164" i="4"/>
  <c r="H163" i="4"/>
  <c r="J163" i="4"/>
  <c r="H162" i="4"/>
  <c r="J162" i="4"/>
  <c r="H160" i="4"/>
  <c r="J160" i="4"/>
  <c r="H155" i="4"/>
  <c r="J155" i="4"/>
  <c r="H149" i="4"/>
  <c r="J149" i="4"/>
  <c r="H148" i="4"/>
  <c r="J148" i="4"/>
  <c r="H143" i="4"/>
  <c r="J143" i="4"/>
  <c r="F139" i="4"/>
  <c r="H139" i="4"/>
  <c r="F138" i="4"/>
  <c r="H138" i="4"/>
  <c r="J138" i="4"/>
  <c r="K138" i="4"/>
  <c r="F137" i="4"/>
  <c r="L137" i="4" s="1"/>
  <c r="H137" i="4"/>
  <c r="I139" i="4" s="1"/>
  <c r="J139" i="4" s="1"/>
  <c r="L139" i="4" s="1"/>
  <c r="J137" i="4"/>
  <c r="K137" i="4"/>
  <c r="H136" i="4"/>
  <c r="H140" i="4" s="1"/>
  <c r="F27" i="5" s="1"/>
  <c r="G60" i="6" s="1"/>
  <c r="J136" i="4"/>
  <c r="H131" i="4"/>
  <c r="J131" i="4"/>
  <c r="F127" i="4"/>
  <c r="H127" i="4"/>
  <c r="F126" i="4"/>
  <c r="H126" i="4"/>
  <c r="J126" i="4"/>
  <c r="K126" i="4"/>
  <c r="F125" i="4"/>
  <c r="H125" i="4"/>
  <c r="J125" i="4"/>
  <c r="K125" i="4"/>
  <c r="H124" i="4"/>
  <c r="H128" i="4" s="1"/>
  <c r="F25" i="5" s="1"/>
  <c r="G58" i="6" s="1"/>
  <c r="H58" i="6" s="1"/>
  <c r="J124" i="4"/>
  <c r="F120" i="4"/>
  <c r="H120" i="4"/>
  <c r="F119" i="4"/>
  <c r="H119" i="4"/>
  <c r="J119" i="4"/>
  <c r="K119" i="4"/>
  <c r="F118" i="4"/>
  <c r="H118" i="4"/>
  <c r="J118" i="4"/>
  <c r="K118" i="4"/>
  <c r="H117" i="4"/>
  <c r="J117" i="4"/>
  <c r="F113" i="4"/>
  <c r="H113" i="4"/>
  <c r="F112" i="4"/>
  <c r="H112" i="4"/>
  <c r="J112" i="4"/>
  <c r="K112" i="4"/>
  <c r="F111" i="4"/>
  <c r="H111" i="4"/>
  <c r="J111" i="4"/>
  <c r="K111" i="4"/>
  <c r="H110" i="4"/>
  <c r="H114" i="4" s="1"/>
  <c r="F23" i="5" s="1"/>
  <c r="G56" i="6" s="1"/>
  <c r="J110" i="4"/>
  <c r="F106" i="4"/>
  <c r="H106" i="4"/>
  <c r="I106" i="4"/>
  <c r="J106" i="4" s="1"/>
  <c r="L106" i="4" s="1"/>
  <c r="F105" i="4"/>
  <c r="H105" i="4"/>
  <c r="J105" i="4"/>
  <c r="K105" i="4"/>
  <c r="F104" i="4"/>
  <c r="H104" i="4"/>
  <c r="J104" i="4"/>
  <c r="K104" i="4"/>
  <c r="H103" i="4"/>
  <c r="H107" i="4" s="1"/>
  <c r="F22" i="5" s="1"/>
  <c r="G55" i="6" s="1"/>
  <c r="H55" i="6" s="1"/>
  <c r="J103" i="4"/>
  <c r="H98" i="4"/>
  <c r="J98" i="4"/>
  <c r="H93" i="4"/>
  <c r="J93" i="4"/>
  <c r="F89" i="4"/>
  <c r="H89" i="4"/>
  <c r="I89" i="4"/>
  <c r="J89" i="4" s="1"/>
  <c r="F88" i="4"/>
  <c r="H88" i="4"/>
  <c r="H90" i="4" s="1"/>
  <c r="F19" i="5" s="1"/>
  <c r="J88" i="4"/>
  <c r="K88" i="4"/>
  <c r="F84" i="4"/>
  <c r="F85" i="4" s="1"/>
  <c r="G84" i="4"/>
  <c r="H84" i="4" s="1"/>
  <c r="J84" i="4"/>
  <c r="J85" i="4" s="1"/>
  <c r="G18" i="5" s="1"/>
  <c r="I41" i="6" s="1"/>
  <c r="F83" i="4"/>
  <c r="H83" i="4"/>
  <c r="J83" i="4"/>
  <c r="K83" i="4"/>
  <c r="F82" i="4"/>
  <c r="L82" i="4" s="1"/>
  <c r="H82" i="4"/>
  <c r="J82" i="4"/>
  <c r="K82" i="4"/>
  <c r="F79" i="4"/>
  <c r="J79" i="4"/>
  <c r="G17" i="5" s="1"/>
  <c r="I40" i="6" s="1"/>
  <c r="J40" i="6" s="1"/>
  <c r="F78" i="4"/>
  <c r="J78" i="4"/>
  <c r="F77" i="4"/>
  <c r="H77" i="4"/>
  <c r="J77" i="4"/>
  <c r="K77" i="4"/>
  <c r="F76" i="4"/>
  <c r="H76" i="4"/>
  <c r="J76" i="4"/>
  <c r="K76" i="4"/>
  <c r="J73" i="4"/>
  <c r="G16" i="5" s="1"/>
  <c r="I39" i="6" s="1"/>
  <c r="J39" i="6" s="1"/>
  <c r="F72" i="4"/>
  <c r="H72" i="4"/>
  <c r="H73" i="4" s="1"/>
  <c r="F16" i="5" s="1"/>
  <c r="G39" i="6" s="1"/>
  <c r="J72" i="4"/>
  <c r="K72" i="4"/>
  <c r="F71" i="4"/>
  <c r="L71" i="4" s="1"/>
  <c r="H71" i="4"/>
  <c r="J71" i="4"/>
  <c r="K71" i="4"/>
  <c r="F67" i="4"/>
  <c r="H67" i="4"/>
  <c r="I67" i="4"/>
  <c r="J67" i="4" s="1"/>
  <c r="L67" i="4" s="1"/>
  <c r="F66" i="4"/>
  <c r="H66" i="4"/>
  <c r="J66" i="4"/>
  <c r="K66" i="4"/>
  <c r="F65" i="4"/>
  <c r="F68" i="4" s="1"/>
  <c r="H65" i="4"/>
  <c r="H68" i="4" s="1"/>
  <c r="F15" i="5" s="1"/>
  <c r="G38" i="6" s="1"/>
  <c r="J65" i="4"/>
  <c r="K65" i="4"/>
  <c r="F61" i="4"/>
  <c r="H61" i="4"/>
  <c r="H62" i="4" s="1"/>
  <c r="F14" i="5" s="1"/>
  <c r="G37" i="6" s="1"/>
  <c r="J61" i="4"/>
  <c r="K61" i="4"/>
  <c r="F60" i="4"/>
  <c r="F62" i="4" s="1"/>
  <c r="H60" i="4"/>
  <c r="J60" i="4"/>
  <c r="J62" i="4" s="1"/>
  <c r="G14" i="5" s="1"/>
  <c r="I37" i="6" s="1"/>
  <c r="J37" i="6" s="1"/>
  <c r="K60" i="4"/>
  <c r="F56" i="4"/>
  <c r="H56" i="4"/>
  <c r="F55" i="4"/>
  <c r="F57" i="4" s="1"/>
  <c r="J55" i="4"/>
  <c r="F54" i="4"/>
  <c r="H54" i="4"/>
  <c r="J54" i="4"/>
  <c r="K54" i="4"/>
  <c r="F53" i="4"/>
  <c r="H53" i="4"/>
  <c r="J53" i="4"/>
  <c r="K53" i="4"/>
  <c r="H49" i="4"/>
  <c r="J49" i="4"/>
  <c r="F48" i="4"/>
  <c r="H48" i="4"/>
  <c r="J48" i="4"/>
  <c r="K48" i="4"/>
  <c r="F47" i="4"/>
  <c r="H47" i="4"/>
  <c r="H50" i="4" s="1"/>
  <c r="F12" i="5" s="1"/>
  <c r="G35" i="6" s="1"/>
  <c r="H35" i="6" s="1"/>
  <c r="J47" i="4"/>
  <c r="J50" i="4" s="1"/>
  <c r="G12" i="5" s="1"/>
  <c r="I35" i="6" s="1"/>
  <c r="J35" i="6" s="1"/>
  <c r="K47" i="4"/>
  <c r="F44" i="4"/>
  <c r="J44" i="4"/>
  <c r="G11" i="5" s="1"/>
  <c r="I34" i="6" s="1"/>
  <c r="J34" i="6" s="1"/>
  <c r="F43" i="4"/>
  <c r="H43" i="4"/>
  <c r="H44" i="4" s="1"/>
  <c r="F11" i="5" s="1"/>
  <c r="G34" i="6" s="1"/>
  <c r="H34" i="6" s="1"/>
  <c r="J43" i="4"/>
  <c r="K43" i="4"/>
  <c r="F39" i="4"/>
  <c r="F40" i="4" s="1"/>
  <c r="J39" i="4"/>
  <c r="J40" i="4" s="1"/>
  <c r="G10" i="5" s="1"/>
  <c r="I33" i="6" s="1"/>
  <c r="J33" i="6" s="1"/>
  <c r="H38" i="4"/>
  <c r="G39" i="4" s="1"/>
  <c r="H39" i="4" s="1"/>
  <c r="J38" i="4"/>
  <c r="F34" i="4"/>
  <c r="H34" i="4"/>
  <c r="F33" i="4"/>
  <c r="H33" i="4"/>
  <c r="J33" i="4"/>
  <c r="K33" i="4"/>
  <c r="F32" i="4"/>
  <c r="F35" i="4" s="1"/>
  <c r="H32" i="4"/>
  <c r="H35" i="4" s="1"/>
  <c r="F9" i="5" s="1"/>
  <c r="G32" i="6" s="1"/>
  <c r="H32" i="6" s="1"/>
  <c r="J32" i="4"/>
  <c r="L32" i="4" s="1"/>
  <c r="K32" i="4"/>
  <c r="F28" i="4"/>
  <c r="H28" i="4"/>
  <c r="F27" i="4"/>
  <c r="H27" i="4"/>
  <c r="J27" i="4"/>
  <c r="K27" i="4"/>
  <c r="F26" i="4"/>
  <c r="H26" i="4"/>
  <c r="H29" i="4" s="1"/>
  <c r="F8" i="5" s="1"/>
  <c r="G31" i="6" s="1"/>
  <c r="H31" i="6" s="1"/>
  <c r="H23" i="4"/>
  <c r="F7" i="5" s="1"/>
  <c r="G30" i="6" s="1"/>
  <c r="H30" i="6" s="1"/>
  <c r="J23" i="4"/>
  <c r="G7" i="5" s="1"/>
  <c r="I30" i="6" s="1"/>
  <c r="J30" i="6" s="1"/>
  <c r="F22" i="4"/>
  <c r="H22" i="4"/>
  <c r="J22" i="4"/>
  <c r="K22" i="4"/>
  <c r="F21" i="4"/>
  <c r="F23" i="4" s="1"/>
  <c r="H21" i="4"/>
  <c r="J21" i="4"/>
  <c r="K21" i="4"/>
  <c r="H18" i="4"/>
  <c r="F6" i="5" s="1"/>
  <c r="G29" i="6" s="1"/>
  <c r="H29" i="6" s="1"/>
  <c r="J18" i="4"/>
  <c r="G6" i="5" s="1"/>
  <c r="I29" i="6" s="1"/>
  <c r="J29" i="6" s="1"/>
  <c r="E17" i="4"/>
  <c r="F17" i="4" s="1"/>
  <c r="L17" i="4" s="1"/>
  <c r="H17" i="4"/>
  <c r="J17" i="4"/>
  <c r="F16" i="4"/>
  <c r="H16" i="4"/>
  <c r="J16" i="4"/>
  <c r="K16" i="4"/>
  <c r="F15" i="4"/>
  <c r="H15" i="4"/>
  <c r="J15" i="4"/>
  <c r="K15" i="4"/>
  <c r="H12" i="4"/>
  <c r="F5" i="5" s="1"/>
  <c r="G6" i="6" s="1"/>
  <c r="H6" i="6" s="1"/>
  <c r="J12" i="4"/>
  <c r="G5" i="5" s="1"/>
  <c r="I6" i="6" s="1"/>
  <c r="F11" i="4"/>
  <c r="F12" i="4" s="1"/>
  <c r="H11" i="4"/>
  <c r="J11" i="4"/>
  <c r="K11" i="4"/>
  <c r="F7" i="4"/>
  <c r="H7" i="4"/>
  <c r="J7" i="4"/>
  <c r="K7" i="4"/>
  <c r="F6" i="4"/>
  <c r="H6" i="4"/>
  <c r="H5" i="4"/>
  <c r="H8" i="4" s="1"/>
  <c r="F4" i="5" s="1"/>
  <c r="G5" i="6" s="1"/>
  <c r="H5" i="6" s="1"/>
  <c r="J5" i="4"/>
  <c r="H156" i="6"/>
  <c r="J156" i="6"/>
  <c r="H155" i="6"/>
  <c r="J155" i="6"/>
  <c r="H154" i="6"/>
  <c r="J154" i="6"/>
  <c r="H153" i="6"/>
  <c r="J153" i="6"/>
  <c r="J79" i="6"/>
  <c r="F174" i="6" l="1"/>
  <c r="H174" i="6"/>
  <c r="H39" i="6"/>
  <c r="I180" i="4"/>
  <c r="J180" i="4" s="1"/>
  <c r="I150" i="6"/>
  <c r="F131" i="4"/>
  <c r="K131" i="4"/>
  <c r="F186" i="4"/>
  <c r="L186" i="4" s="1"/>
  <c r="K186" i="4"/>
  <c r="H27" i="6"/>
  <c r="G7" i="7" s="1"/>
  <c r="H7" i="7" s="1"/>
  <c r="G180" i="4"/>
  <c r="H180" i="4" s="1"/>
  <c r="H182" i="4" s="1"/>
  <c r="F32" i="5" s="1"/>
  <c r="G65" i="6" s="1"/>
  <c r="H65" i="6" s="1"/>
  <c r="G150" i="6"/>
  <c r="H150" i="6" s="1"/>
  <c r="H171" i="6" s="1"/>
  <c r="G13" i="7" s="1"/>
  <c r="H13" i="7" s="1"/>
  <c r="F175" i="4"/>
  <c r="L175" i="4" s="1"/>
  <c r="K175" i="4"/>
  <c r="F169" i="4"/>
  <c r="K169" i="4"/>
  <c r="F160" i="4"/>
  <c r="K160" i="4"/>
  <c r="F215" i="4"/>
  <c r="F218" i="4" s="1"/>
  <c r="K215" i="4"/>
  <c r="F188" i="4"/>
  <c r="K188" i="4"/>
  <c r="F314" i="4"/>
  <c r="L314" i="4" s="1"/>
  <c r="K314" i="4"/>
  <c r="H125" i="6"/>
  <c r="F98" i="4"/>
  <c r="K98" i="4"/>
  <c r="F417" i="4"/>
  <c r="K417" i="4"/>
  <c r="K176" i="4"/>
  <c r="F176" i="4"/>
  <c r="L176" i="4" s="1"/>
  <c r="K313" i="4"/>
  <c r="F313" i="4"/>
  <c r="K373" i="4"/>
  <c r="F373" i="4"/>
  <c r="F374" i="4" s="1"/>
  <c r="L374" i="4" s="1"/>
  <c r="K124" i="4"/>
  <c r="F124" i="4"/>
  <c r="F128" i="4" s="1"/>
  <c r="E25" i="5" s="1"/>
  <c r="E58" i="6" s="1"/>
  <c r="F149" i="4"/>
  <c r="L149" i="4" s="1"/>
  <c r="K149" i="4"/>
  <c r="K195" i="4"/>
  <c r="F195" i="4"/>
  <c r="H38" i="6"/>
  <c r="F93" i="4"/>
  <c r="K93" i="4"/>
  <c r="J150" i="6"/>
  <c r="H60" i="6"/>
  <c r="F136" i="4"/>
  <c r="F140" i="4" s="1"/>
  <c r="K136" i="4"/>
  <c r="F249" i="4"/>
  <c r="L249" i="4" s="1"/>
  <c r="K249" i="4"/>
  <c r="K38" i="4"/>
  <c r="F38" i="4"/>
  <c r="L38" i="4" s="1"/>
  <c r="F209" i="4"/>
  <c r="F212" i="4" s="1"/>
  <c r="K209" i="4"/>
  <c r="F226" i="4"/>
  <c r="F230" i="4" s="1"/>
  <c r="K226" i="4"/>
  <c r="F312" i="4"/>
  <c r="K312" i="4"/>
  <c r="K177" i="4"/>
  <c r="F177" i="4"/>
  <c r="H37" i="6"/>
  <c r="J41" i="6"/>
  <c r="F361" i="4"/>
  <c r="L361" i="4" s="1"/>
  <c r="K361" i="4"/>
  <c r="F259" i="4"/>
  <c r="K259" i="4"/>
  <c r="K5" i="4"/>
  <c r="F5" i="4"/>
  <c r="F8" i="4" s="1"/>
  <c r="F263" i="4"/>
  <c r="K263" i="4"/>
  <c r="F366" i="4"/>
  <c r="K366" i="4"/>
  <c r="J125" i="6"/>
  <c r="J128" i="6"/>
  <c r="F335" i="4"/>
  <c r="K335" i="4"/>
  <c r="F221" i="4"/>
  <c r="L221" i="4" s="1"/>
  <c r="K221" i="4"/>
  <c r="H157" i="6"/>
  <c r="J157" i="6"/>
  <c r="J149" i="6"/>
  <c r="L293" i="4"/>
  <c r="J294" i="4"/>
  <c r="G52" i="5" s="1"/>
  <c r="I144" i="4" s="1"/>
  <c r="J144" i="4" s="1"/>
  <c r="J145" i="4" s="1"/>
  <c r="G28" i="5" s="1"/>
  <c r="I61" i="6" s="1"/>
  <c r="J61" i="6" s="1"/>
  <c r="J6" i="6"/>
  <c r="F155" i="4"/>
  <c r="K155" i="4"/>
  <c r="F173" i="6"/>
  <c r="F195" i="6" s="1"/>
  <c r="E14" i="7" s="1"/>
  <c r="F14" i="7" s="1"/>
  <c r="H173" i="6"/>
  <c r="H195" i="6" s="1"/>
  <c r="G14" i="7" s="1"/>
  <c r="H14" i="7" s="1"/>
  <c r="F157" i="6"/>
  <c r="L157" i="6" s="1"/>
  <c r="E103" i="4"/>
  <c r="J374" i="4"/>
  <c r="G64" i="5" s="1"/>
  <c r="I264" i="4" s="1"/>
  <c r="J264" i="4" s="1"/>
  <c r="J265" i="4" s="1"/>
  <c r="G47" i="5" s="1"/>
  <c r="I151" i="6" s="1"/>
  <c r="J151" i="6" s="1"/>
  <c r="J171" i="6" s="1"/>
  <c r="I13" i="7" s="1"/>
  <c r="J13" i="7" s="1"/>
  <c r="H389" i="4"/>
  <c r="F66" i="5" s="1"/>
  <c r="G353" i="4" s="1"/>
  <c r="H353" i="4" s="1"/>
  <c r="H354" i="4" s="1"/>
  <c r="F60" i="5" s="1"/>
  <c r="G337" i="4" s="1"/>
  <c r="H337" i="4" s="1"/>
  <c r="E165" i="4"/>
  <c r="E194" i="4"/>
  <c r="E178" i="4"/>
  <c r="G55" i="9"/>
  <c r="E436" i="4"/>
  <c r="F436" i="4" s="1"/>
  <c r="L436" i="4" s="1"/>
  <c r="K26" i="4"/>
  <c r="I34" i="4"/>
  <c r="J34" i="4" s="1"/>
  <c r="L34" i="4" s="1"/>
  <c r="F73" i="4"/>
  <c r="I287" i="4"/>
  <c r="J287" i="4" s="1"/>
  <c r="L287" i="4" s="1"/>
  <c r="L408" i="4"/>
  <c r="E117" i="4"/>
  <c r="L88" i="4"/>
  <c r="I113" i="4"/>
  <c r="J113" i="4" s="1"/>
  <c r="L113" i="4" s="1"/>
  <c r="E239" i="4"/>
  <c r="G57" i="9"/>
  <c r="I28" i="4"/>
  <c r="J28" i="4" s="1"/>
  <c r="J90" i="4"/>
  <c r="G19" i="5" s="1"/>
  <c r="E235" i="4"/>
  <c r="F235" i="4" s="1"/>
  <c r="L235" i="4" s="1"/>
  <c r="H276" i="4"/>
  <c r="F49" i="5" s="1"/>
  <c r="G94" i="4" s="1"/>
  <c r="H94" i="4" s="1"/>
  <c r="H95" i="4" s="1"/>
  <c r="F20" i="5" s="1"/>
  <c r="G53" i="6" s="1"/>
  <c r="E162" i="4"/>
  <c r="J35" i="4"/>
  <c r="G9" i="5" s="1"/>
  <c r="I32" i="6" s="1"/>
  <c r="J32" i="6" s="1"/>
  <c r="G78" i="4"/>
  <c r="H78" i="4" s="1"/>
  <c r="L78" i="4" s="1"/>
  <c r="I120" i="4"/>
  <c r="J120" i="4" s="1"/>
  <c r="L120" i="4" s="1"/>
  <c r="L263" i="4"/>
  <c r="H397" i="4"/>
  <c r="F67" i="5" s="1"/>
  <c r="G357" i="4" s="1"/>
  <c r="H357" i="4" s="1"/>
  <c r="H358" i="4" s="1"/>
  <c r="F61" i="5" s="1"/>
  <c r="G338" i="4" s="1"/>
  <c r="H338" i="4" s="1"/>
  <c r="E49" i="4"/>
  <c r="F49" i="4" s="1"/>
  <c r="I229" i="4"/>
  <c r="J229" i="4" s="1"/>
  <c r="H413" i="4"/>
  <c r="F70" i="5" s="1"/>
  <c r="G404" i="4" s="1"/>
  <c r="H404" i="4" s="1"/>
  <c r="H405" i="4" s="1"/>
  <c r="F69" i="5" s="1"/>
  <c r="G240" i="4" s="1"/>
  <c r="H240" i="4" s="1"/>
  <c r="H241" i="4" s="1"/>
  <c r="F42" i="5" s="1"/>
  <c r="G126" i="6" s="1"/>
  <c r="H126" i="6" s="1"/>
  <c r="E148" i="4"/>
  <c r="E110" i="4"/>
  <c r="E163" i="4"/>
  <c r="E269" i="4"/>
  <c r="I127" i="4"/>
  <c r="J127" i="4" s="1"/>
  <c r="L127" i="4" s="1"/>
  <c r="L160" i="4"/>
  <c r="J389" i="4"/>
  <c r="G66" i="5" s="1"/>
  <c r="I353" i="4" s="1"/>
  <c r="J353" i="4" s="1"/>
  <c r="J354" i="4" s="1"/>
  <c r="G60" i="5" s="1"/>
  <c r="I337" i="4" s="1"/>
  <c r="J337" i="4" s="1"/>
  <c r="K6" i="4"/>
  <c r="L84" i="4"/>
  <c r="L275" i="4"/>
  <c r="H223" i="4"/>
  <c r="F39" i="5" s="1"/>
  <c r="G82" i="6" s="1"/>
  <c r="H82" i="6" s="1"/>
  <c r="H99" i="6" s="1"/>
  <c r="G10" i="7" s="1"/>
  <c r="H10" i="7" s="1"/>
  <c r="G424" i="4"/>
  <c r="H424" i="4" s="1"/>
  <c r="L424" i="4" s="1"/>
  <c r="E164" i="4"/>
  <c r="H79" i="6"/>
  <c r="H149" i="6"/>
  <c r="L60" i="4"/>
  <c r="E382" i="4"/>
  <c r="F382" i="4" s="1"/>
  <c r="L382" i="4" s="1"/>
  <c r="J174" i="6"/>
  <c r="K174" i="6"/>
  <c r="J173" i="6"/>
  <c r="K173" i="6"/>
  <c r="F362" i="4"/>
  <c r="K362" i="4"/>
  <c r="F367" i="4"/>
  <c r="K367" i="4"/>
  <c r="K319" i="4"/>
  <c r="F339" i="4"/>
  <c r="L339" i="4" s="1"/>
  <c r="F416" i="4"/>
  <c r="K416" i="4"/>
  <c r="K185" i="4"/>
  <c r="F185" i="4"/>
  <c r="L185" i="4" s="1"/>
  <c r="K258" i="4"/>
  <c r="F258" i="4"/>
  <c r="F260" i="4" s="1"/>
  <c r="L260" i="4" s="1"/>
  <c r="F143" i="4"/>
  <c r="K143" i="4"/>
  <c r="K330" i="4"/>
  <c r="F330" i="4"/>
  <c r="L330" i="4" s="1"/>
  <c r="K156" i="6"/>
  <c r="K268" i="4"/>
  <c r="F268" i="4"/>
  <c r="K254" i="4"/>
  <c r="F254" i="4"/>
  <c r="F255" i="4" s="1"/>
  <c r="E45" i="5" s="1"/>
  <c r="K154" i="6"/>
  <c r="F154" i="6"/>
  <c r="L154" i="6" s="1"/>
  <c r="K181" i="4"/>
  <c r="F181" i="4"/>
  <c r="L181" i="4" s="1"/>
  <c r="H77" i="6"/>
  <c r="H53" i="6"/>
  <c r="H57" i="6"/>
  <c r="H128" i="6"/>
  <c r="K157" i="6"/>
  <c r="F153" i="6"/>
  <c r="L153" i="6" s="1"/>
  <c r="H56" i="6"/>
  <c r="K79" i="6"/>
  <c r="F79" i="6"/>
  <c r="F201" i="4"/>
  <c r="K201" i="4"/>
  <c r="F205" i="4"/>
  <c r="F206" i="4" s="1"/>
  <c r="E36" i="5" s="1"/>
  <c r="K205" i="4"/>
  <c r="J99" i="6"/>
  <c r="I10" i="7" s="1"/>
  <c r="J10" i="7" s="1"/>
  <c r="L174" i="6"/>
  <c r="L156" i="6"/>
  <c r="L155" i="6"/>
  <c r="K155" i="6"/>
  <c r="L38" i="6"/>
  <c r="L435" i="4"/>
  <c r="L434" i="4"/>
  <c r="L433" i="4"/>
  <c r="H438" i="4"/>
  <c r="F74" i="5" s="1"/>
  <c r="G428" i="4" s="1"/>
  <c r="H428" i="4" s="1"/>
  <c r="H429" i="4" s="1"/>
  <c r="F73" i="5" s="1"/>
  <c r="G250" i="4" s="1"/>
  <c r="H250" i="4" s="1"/>
  <c r="H251" i="4" s="1"/>
  <c r="F44" i="5" s="1"/>
  <c r="G128" i="6" s="1"/>
  <c r="L432" i="4"/>
  <c r="L422" i="4"/>
  <c r="L423" i="4"/>
  <c r="F425" i="4"/>
  <c r="E72" i="5" s="1"/>
  <c r="L421" i="4"/>
  <c r="L417" i="4"/>
  <c r="J246" i="4"/>
  <c r="G43" i="5" s="1"/>
  <c r="I127" i="6" s="1"/>
  <c r="J127" i="6" s="1"/>
  <c r="J147" i="6" s="1"/>
  <c r="I12" i="7" s="1"/>
  <c r="J12" i="7" s="1"/>
  <c r="L411" i="4"/>
  <c r="L410" i="4"/>
  <c r="E412" i="4"/>
  <c r="F412" i="4" s="1"/>
  <c r="L412" i="4" s="1"/>
  <c r="J401" i="4"/>
  <c r="G68" i="5" s="1"/>
  <c r="I222" i="4" s="1"/>
  <c r="J222" i="4" s="1"/>
  <c r="J223" i="4" s="1"/>
  <c r="G39" i="5" s="1"/>
  <c r="I82" i="6" s="1"/>
  <c r="J82" i="6" s="1"/>
  <c r="L395" i="4"/>
  <c r="L394" i="4"/>
  <c r="L393" i="4"/>
  <c r="L392" i="4"/>
  <c r="E396" i="4"/>
  <c r="F396" i="4" s="1"/>
  <c r="L387" i="4"/>
  <c r="F389" i="4"/>
  <c r="L386" i="4"/>
  <c r="L380" i="4"/>
  <c r="H383" i="4"/>
  <c r="F65" i="5" s="1"/>
  <c r="G336" i="4" s="1"/>
  <c r="H336" i="4" s="1"/>
  <c r="I381" i="4"/>
  <c r="J381" i="4" s="1"/>
  <c r="L379" i="4"/>
  <c r="F383" i="4"/>
  <c r="L378" i="4"/>
  <c r="L377" i="4"/>
  <c r="G331" i="4"/>
  <c r="H331" i="4" s="1"/>
  <c r="H332" i="4" s="1"/>
  <c r="F57" i="5" s="1"/>
  <c r="G171" i="4" s="1"/>
  <c r="H171" i="4" s="1"/>
  <c r="I321" i="4"/>
  <c r="J321" i="4" s="1"/>
  <c r="L366" i="4"/>
  <c r="G341" i="4"/>
  <c r="H341" i="4" s="1"/>
  <c r="G321" i="4"/>
  <c r="H321" i="4" s="1"/>
  <c r="I320" i="4"/>
  <c r="J320" i="4" s="1"/>
  <c r="H363" i="4"/>
  <c r="F62" i="5" s="1"/>
  <c r="I318" i="4"/>
  <c r="J318" i="4" s="1"/>
  <c r="L347" i="4"/>
  <c r="L346" i="4"/>
  <c r="E349" i="4"/>
  <c r="F349" i="4" s="1"/>
  <c r="L349" i="4" s="1"/>
  <c r="I348" i="4"/>
  <c r="J348" i="4" s="1"/>
  <c r="J350" i="4" s="1"/>
  <c r="G59" i="5" s="1"/>
  <c r="I316" i="4" s="1"/>
  <c r="J316" i="4" s="1"/>
  <c r="L345" i="4"/>
  <c r="L335" i="4"/>
  <c r="L326" i="4"/>
  <c r="L327" i="4"/>
  <c r="L325" i="4"/>
  <c r="E56" i="5"/>
  <c r="E170" i="4" s="1"/>
  <c r="L319" i="4"/>
  <c r="L313" i="4"/>
  <c r="L312" i="4"/>
  <c r="L306" i="4"/>
  <c r="I307" i="4"/>
  <c r="J307" i="4" s="1"/>
  <c r="L307" i="4" s="1"/>
  <c r="H309" i="4"/>
  <c r="F54" i="5" s="1"/>
  <c r="G154" i="4" s="1"/>
  <c r="H154" i="4" s="1"/>
  <c r="E308" i="4"/>
  <c r="F308" i="4" s="1"/>
  <c r="L308" i="4" s="1"/>
  <c r="K305" i="4"/>
  <c r="L305" i="4"/>
  <c r="L304" i="4"/>
  <c r="J309" i="4"/>
  <c r="G54" i="5" s="1"/>
  <c r="I154" i="4" s="1"/>
  <c r="J154" i="4" s="1"/>
  <c r="F309" i="4"/>
  <c r="L303" i="4"/>
  <c r="L300" i="4"/>
  <c r="L292" i="4"/>
  <c r="L294" i="4"/>
  <c r="L285" i="4"/>
  <c r="G179" i="4"/>
  <c r="H179" i="4" s="1"/>
  <c r="G196" i="4"/>
  <c r="H196" i="4" s="1"/>
  <c r="H198" i="4" s="1"/>
  <c r="F34" i="5" s="1"/>
  <c r="G67" i="6" s="1"/>
  <c r="H67" i="6" s="1"/>
  <c r="J282" i="4"/>
  <c r="G50" i="5" s="1"/>
  <c r="G99" i="4"/>
  <c r="H99" i="4" s="1"/>
  <c r="H100" i="4" s="1"/>
  <c r="F21" i="5" s="1"/>
  <c r="G54" i="6" s="1"/>
  <c r="H54" i="6" s="1"/>
  <c r="L279" i="4"/>
  <c r="G189" i="4"/>
  <c r="H189" i="4" s="1"/>
  <c r="L274" i="4"/>
  <c r="L273" i="4"/>
  <c r="J276" i="4"/>
  <c r="G49" i="5" s="1"/>
  <c r="I94" i="4" s="1"/>
  <c r="J94" i="4" s="1"/>
  <c r="J95" i="4" s="1"/>
  <c r="G20" i="5" s="1"/>
  <c r="I53" i="6" s="1"/>
  <c r="J53" i="6" s="1"/>
  <c r="L259" i="4"/>
  <c r="I197" i="4"/>
  <c r="J197" i="4" s="1"/>
  <c r="I190" i="4"/>
  <c r="J190" i="4" s="1"/>
  <c r="I167" i="4"/>
  <c r="J167" i="4" s="1"/>
  <c r="L258" i="4"/>
  <c r="I156" i="4"/>
  <c r="J156" i="4" s="1"/>
  <c r="G167" i="4"/>
  <c r="H167" i="4" s="1"/>
  <c r="G197" i="4"/>
  <c r="H197" i="4" s="1"/>
  <c r="G156" i="4"/>
  <c r="H156" i="4" s="1"/>
  <c r="G190" i="4"/>
  <c r="H190" i="4" s="1"/>
  <c r="F236" i="4"/>
  <c r="E41" i="5" s="1"/>
  <c r="L234" i="4"/>
  <c r="L233" i="4"/>
  <c r="L228" i="4"/>
  <c r="L227" i="4"/>
  <c r="L226" i="4"/>
  <c r="L217" i="4"/>
  <c r="L216" i="4"/>
  <c r="L218" i="4"/>
  <c r="L215" i="4"/>
  <c r="L211" i="4"/>
  <c r="H212" i="4"/>
  <c r="F37" i="5" s="1"/>
  <c r="G80" i="6" s="1"/>
  <c r="H80" i="6" s="1"/>
  <c r="L209" i="4"/>
  <c r="L195" i="4"/>
  <c r="L188" i="4"/>
  <c r="L177" i="4"/>
  <c r="L169" i="4"/>
  <c r="L155" i="4"/>
  <c r="L143" i="4"/>
  <c r="L138" i="4"/>
  <c r="J140" i="4"/>
  <c r="G27" i="5" s="1"/>
  <c r="I60" i="6" s="1"/>
  <c r="J60" i="6" s="1"/>
  <c r="L131" i="4"/>
  <c r="L126" i="4"/>
  <c r="L125" i="4"/>
  <c r="L124" i="4"/>
  <c r="J128" i="4"/>
  <c r="G25" i="5" s="1"/>
  <c r="I58" i="6" s="1"/>
  <c r="J58" i="6" s="1"/>
  <c r="H121" i="4"/>
  <c r="F24" i="5" s="1"/>
  <c r="G57" i="6" s="1"/>
  <c r="L119" i="4"/>
  <c r="L118" i="4"/>
  <c r="L112" i="4"/>
  <c r="L111" i="4"/>
  <c r="L105" i="4"/>
  <c r="J107" i="4"/>
  <c r="G22" i="5" s="1"/>
  <c r="I55" i="6" s="1"/>
  <c r="J55" i="6" s="1"/>
  <c r="L104" i="4"/>
  <c r="L98" i="4"/>
  <c r="L93" i="4"/>
  <c r="F90" i="4"/>
  <c r="L83" i="4"/>
  <c r="H85" i="4"/>
  <c r="F18" i="5" s="1"/>
  <c r="G41" i="6" s="1"/>
  <c r="H41" i="6" s="1"/>
  <c r="L77" i="4"/>
  <c r="L76" i="4"/>
  <c r="L72" i="4"/>
  <c r="L73" i="4"/>
  <c r="J68" i="4"/>
  <c r="G15" i="5" s="1"/>
  <c r="I38" i="6" s="1"/>
  <c r="J38" i="6" s="1"/>
  <c r="L66" i="4"/>
  <c r="L65" i="4"/>
  <c r="L61" i="4"/>
  <c r="L62" i="4"/>
  <c r="L54" i="4"/>
  <c r="L53" i="4"/>
  <c r="G55" i="4"/>
  <c r="H55" i="4" s="1"/>
  <c r="I56" i="4" s="1"/>
  <c r="L48" i="4"/>
  <c r="L47" i="4"/>
  <c r="L43" i="4"/>
  <c r="L44" i="4"/>
  <c r="L39" i="4"/>
  <c r="H40" i="4"/>
  <c r="F10" i="5" s="1"/>
  <c r="G33" i="6" s="1"/>
  <c r="H33" i="6" s="1"/>
  <c r="E10" i="5"/>
  <c r="E33" i="6" s="1"/>
  <c r="K33" i="6" s="1"/>
  <c r="L33" i="4"/>
  <c r="L35" i="4"/>
  <c r="L27" i="4"/>
  <c r="J26" i="4"/>
  <c r="J29" i="4" s="1"/>
  <c r="G8" i="5" s="1"/>
  <c r="I31" i="6" s="1"/>
  <c r="J31" i="6" s="1"/>
  <c r="F29" i="4"/>
  <c r="L22" i="4"/>
  <c r="L21" i="4"/>
  <c r="L23" i="4"/>
  <c r="F18" i="4"/>
  <c r="L18" i="4" s="1"/>
  <c r="L16" i="4"/>
  <c r="L15" i="4"/>
  <c r="L12" i="4"/>
  <c r="L11" i="4"/>
  <c r="L7" i="4"/>
  <c r="J6" i="4"/>
  <c r="J8" i="4" s="1"/>
  <c r="G4" i="5" s="1"/>
  <c r="I5" i="6" s="1"/>
  <c r="J5" i="6" s="1"/>
  <c r="J27" i="6" s="1"/>
  <c r="I7" i="7" s="1"/>
  <c r="J7" i="7" s="1"/>
  <c r="L6" i="4"/>
  <c r="L5" i="4"/>
  <c r="K437" i="4"/>
  <c r="K436" i="4"/>
  <c r="K423" i="4"/>
  <c r="E68" i="5"/>
  <c r="K388" i="4"/>
  <c r="K382" i="4"/>
  <c r="E64" i="5"/>
  <c r="H56" i="5"/>
  <c r="E53" i="5"/>
  <c r="L299" i="4"/>
  <c r="K299" i="4"/>
  <c r="E52" i="5"/>
  <c r="K293" i="4"/>
  <c r="E51" i="5"/>
  <c r="E50" i="5"/>
  <c r="K281" i="4"/>
  <c r="E49" i="5"/>
  <c r="K275" i="4"/>
  <c r="K235" i="4"/>
  <c r="E40" i="5"/>
  <c r="E38" i="5"/>
  <c r="E37" i="5"/>
  <c r="E80" i="6" s="1"/>
  <c r="F80" i="6" s="1"/>
  <c r="L80" i="6" s="1"/>
  <c r="E27" i="5"/>
  <c r="E60" i="6" s="1"/>
  <c r="K139" i="4"/>
  <c r="K127" i="4"/>
  <c r="K106" i="4"/>
  <c r="L89" i="4"/>
  <c r="K89" i="4"/>
  <c r="E18" i="5"/>
  <c r="E41" i="6" s="1"/>
  <c r="K84" i="4"/>
  <c r="E17" i="5"/>
  <c r="E40" i="6" s="1"/>
  <c r="K78" i="4"/>
  <c r="E16" i="5"/>
  <c r="E15" i="5"/>
  <c r="E38" i="6" s="1"/>
  <c r="F38" i="6" s="1"/>
  <c r="K67" i="4"/>
  <c r="E14" i="5"/>
  <c r="E13" i="5"/>
  <c r="E36" i="6" s="1"/>
  <c r="E11" i="5"/>
  <c r="K39" i="4"/>
  <c r="E9" i="5"/>
  <c r="K34" i="4"/>
  <c r="L28" i="4"/>
  <c r="K28" i="4"/>
  <c r="E7" i="5"/>
  <c r="K17" i="4"/>
  <c r="E5" i="5"/>
  <c r="E4" i="5"/>
  <c r="E5" i="6" s="1"/>
  <c r="K58" i="6" l="1"/>
  <c r="F58" i="6"/>
  <c r="L58" i="6" s="1"/>
  <c r="H16" i="5"/>
  <c r="E39" i="6"/>
  <c r="G318" i="4"/>
  <c r="H318" i="4" s="1"/>
  <c r="F165" i="4"/>
  <c r="L165" i="4" s="1"/>
  <c r="K165" i="4"/>
  <c r="J114" i="4"/>
  <c r="G23" i="5" s="1"/>
  <c r="I56" i="6" s="1"/>
  <c r="J56" i="6" s="1"/>
  <c r="F350" i="4"/>
  <c r="L389" i="4"/>
  <c r="F33" i="6"/>
  <c r="L33" i="6" s="1"/>
  <c r="H7" i="5"/>
  <c r="E30" i="6"/>
  <c r="K239" i="4"/>
  <c r="F239" i="4"/>
  <c r="L239" i="4" s="1"/>
  <c r="K41" i="6"/>
  <c r="F41" i="6"/>
  <c r="L41" i="6" s="1"/>
  <c r="E101" i="6"/>
  <c r="K49" i="4"/>
  <c r="L79" i="6"/>
  <c r="J195" i="6"/>
  <c r="I14" i="7" s="1"/>
  <c r="J14" i="7" s="1"/>
  <c r="L14" i="7" s="1"/>
  <c r="T14" i="7" s="1"/>
  <c r="K162" i="4"/>
  <c r="F162" i="4"/>
  <c r="L162" i="4" s="1"/>
  <c r="L229" i="4"/>
  <c r="J230" i="4"/>
  <c r="F40" i="6"/>
  <c r="F103" i="4"/>
  <c r="K103" i="4"/>
  <c r="K381" i="4"/>
  <c r="H79" i="4"/>
  <c r="F17" i="5" s="1"/>
  <c r="G40" i="6" s="1"/>
  <c r="H40" i="6" s="1"/>
  <c r="F164" i="4"/>
  <c r="L164" i="4" s="1"/>
  <c r="K164" i="4"/>
  <c r="J288" i="4"/>
  <c r="G51" i="5" s="1"/>
  <c r="I132" i="4" s="1"/>
  <c r="J132" i="4" s="1"/>
  <c r="J133" i="4" s="1"/>
  <c r="G26" i="5" s="1"/>
  <c r="I59" i="6" s="1"/>
  <c r="J59" i="6" s="1"/>
  <c r="K269" i="4"/>
  <c r="F269" i="4"/>
  <c r="L269" i="4" s="1"/>
  <c r="H38" i="5"/>
  <c r="E81" i="6"/>
  <c r="K117" i="4"/>
  <c r="F117" i="4"/>
  <c r="K229" i="4"/>
  <c r="H11" i="5"/>
  <c r="E34" i="6"/>
  <c r="L136" i="4"/>
  <c r="F36" i="6"/>
  <c r="H14" i="5"/>
  <c r="E37" i="6"/>
  <c r="K120" i="4"/>
  <c r="J121" i="4"/>
  <c r="G24" i="5" s="1"/>
  <c r="I57" i="6" s="1"/>
  <c r="J57" i="6" s="1"/>
  <c r="L205" i="4"/>
  <c r="I331" i="4"/>
  <c r="J331" i="4" s="1"/>
  <c r="J332" i="4" s="1"/>
  <c r="G57" i="5" s="1"/>
  <c r="I171" i="4" s="1"/>
  <c r="J171" i="4" s="1"/>
  <c r="F163" i="4"/>
  <c r="L163" i="4" s="1"/>
  <c r="K163" i="4"/>
  <c r="L49" i="4"/>
  <c r="F50" i="4"/>
  <c r="K113" i="4"/>
  <c r="G317" i="4"/>
  <c r="H317" i="4" s="1"/>
  <c r="L373" i="4"/>
  <c r="F110" i="4"/>
  <c r="K110" i="4"/>
  <c r="K178" i="4"/>
  <c r="F178" i="4"/>
  <c r="L178" i="4" s="1"/>
  <c r="K38" i="6"/>
  <c r="F60" i="6"/>
  <c r="L60" i="6" s="1"/>
  <c r="K60" i="6"/>
  <c r="H9" i="5"/>
  <c r="E32" i="6"/>
  <c r="H425" i="4"/>
  <c r="F72" i="5" s="1"/>
  <c r="G245" i="4" s="1"/>
  <c r="H245" i="4" s="1"/>
  <c r="H246" i="4" s="1"/>
  <c r="F43" i="5" s="1"/>
  <c r="G127" i="6" s="1"/>
  <c r="H127" i="6" s="1"/>
  <c r="H147" i="6" s="1"/>
  <c r="G12" i="7" s="1"/>
  <c r="H12" i="7" s="1"/>
  <c r="K5" i="6"/>
  <c r="F5" i="6"/>
  <c r="K287" i="4"/>
  <c r="K424" i="4"/>
  <c r="H41" i="5"/>
  <c r="E125" i="6"/>
  <c r="H5" i="5"/>
  <c r="E6" i="6"/>
  <c r="I317" i="4"/>
  <c r="J317" i="4" s="1"/>
  <c r="F438" i="4"/>
  <c r="K80" i="6"/>
  <c r="K148" i="4"/>
  <c r="F148" i="4"/>
  <c r="L148" i="4" s="1"/>
  <c r="F194" i="4"/>
  <c r="L194" i="4" s="1"/>
  <c r="K194" i="4"/>
  <c r="E12" i="8"/>
  <c r="L173" i="6"/>
  <c r="L195" i="6" s="1"/>
  <c r="K14" i="7"/>
  <c r="F363" i="4"/>
  <c r="E62" i="5" s="1"/>
  <c r="E320" i="4" s="1"/>
  <c r="L362" i="4"/>
  <c r="L367" i="4"/>
  <c r="F368" i="4"/>
  <c r="L416" i="4"/>
  <c r="F418" i="4"/>
  <c r="E46" i="5"/>
  <c r="E150" i="6" s="1"/>
  <c r="L254" i="4"/>
  <c r="L268" i="4"/>
  <c r="F270" i="4"/>
  <c r="H45" i="5"/>
  <c r="E149" i="6"/>
  <c r="L255" i="4"/>
  <c r="L201" i="4"/>
  <c r="F202" i="4"/>
  <c r="H36" i="5"/>
  <c r="E78" i="6"/>
  <c r="L206" i="4"/>
  <c r="L438" i="4"/>
  <c r="E74" i="5"/>
  <c r="H74" i="5" s="1"/>
  <c r="L425" i="4"/>
  <c r="E245" i="4"/>
  <c r="F413" i="4"/>
  <c r="L413" i="4" s="1"/>
  <c r="K412" i="4"/>
  <c r="L401" i="4"/>
  <c r="H68" i="5"/>
  <c r="E222" i="4"/>
  <c r="K396" i="4"/>
  <c r="L396" i="4"/>
  <c r="F397" i="4"/>
  <c r="E66" i="5"/>
  <c r="H66" i="5" s="1"/>
  <c r="E353" i="4"/>
  <c r="L381" i="4"/>
  <c r="J383" i="4"/>
  <c r="G65" i="5" s="1"/>
  <c r="I336" i="4" s="1"/>
  <c r="J336" i="4" s="1"/>
  <c r="J342" i="4" s="1"/>
  <c r="G58" i="5" s="1"/>
  <c r="I315" i="4" s="1"/>
  <c r="J315" i="4" s="1"/>
  <c r="J322" i="4" s="1"/>
  <c r="G55" i="5" s="1"/>
  <c r="I168" i="4" s="1"/>
  <c r="J168" i="4" s="1"/>
  <c r="E65" i="5"/>
  <c r="E336" i="4" s="1"/>
  <c r="H64" i="5"/>
  <c r="E331" i="4"/>
  <c r="E264" i="4"/>
  <c r="G340" i="4"/>
  <c r="H340" i="4" s="1"/>
  <c r="H342" i="4" s="1"/>
  <c r="F58" i="5" s="1"/>
  <c r="G315" i="4" s="1"/>
  <c r="H315" i="4" s="1"/>
  <c r="G320" i="4"/>
  <c r="H320" i="4" s="1"/>
  <c r="L348" i="4"/>
  <c r="K349" i="4"/>
  <c r="K348" i="4"/>
  <c r="L350" i="4"/>
  <c r="E59" i="5"/>
  <c r="F170" i="4"/>
  <c r="L170" i="4" s="1"/>
  <c r="K170" i="4"/>
  <c r="K307" i="4"/>
  <c r="K308" i="4"/>
  <c r="G161" i="4"/>
  <c r="H161" i="4" s="1"/>
  <c r="G187" i="4"/>
  <c r="H187" i="4" s="1"/>
  <c r="H157" i="4"/>
  <c r="F30" i="5" s="1"/>
  <c r="G63" i="6" s="1"/>
  <c r="H63" i="6" s="1"/>
  <c r="H191" i="4"/>
  <c r="F33" i="5" s="1"/>
  <c r="G66" i="6" s="1"/>
  <c r="H66" i="6" s="1"/>
  <c r="L309" i="4"/>
  <c r="I161" i="4"/>
  <c r="J161" i="4" s="1"/>
  <c r="E54" i="5"/>
  <c r="E187" i="4" s="1"/>
  <c r="I187" i="4"/>
  <c r="J187" i="4" s="1"/>
  <c r="J157" i="4"/>
  <c r="G30" i="5" s="1"/>
  <c r="I63" i="6" s="1"/>
  <c r="J63" i="6" s="1"/>
  <c r="H53" i="5"/>
  <c r="E150" i="4"/>
  <c r="H52" i="5"/>
  <c r="E144" i="4"/>
  <c r="E132" i="4"/>
  <c r="L282" i="4"/>
  <c r="I189" i="4"/>
  <c r="J189" i="4" s="1"/>
  <c r="I99" i="4"/>
  <c r="J99" i="4" s="1"/>
  <c r="J100" i="4" s="1"/>
  <c r="G21" i="5" s="1"/>
  <c r="I54" i="6" s="1"/>
  <c r="J54" i="6" s="1"/>
  <c r="I196" i="4"/>
  <c r="J196" i="4" s="1"/>
  <c r="J198" i="4" s="1"/>
  <c r="G34" i="5" s="1"/>
  <c r="I67" i="6" s="1"/>
  <c r="J67" i="6" s="1"/>
  <c r="I179" i="4"/>
  <c r="J179" i="4" s="1"/>
  <c r="J182" i="4" s="1"/>
  <c r="G32" i="5" s="1"/>
  <c r="I65" i="6" s="1"/>
  <c r="J65" i="6" s="1"/>
  <c r="I166" i="4"/>
  <c r="J166" i="4" s="1"/>
  <c r="H50" i="5"/>
  <c r="E179" i="4"/>
  <c r="E99" i="4"/>
  <c r="E166" i="4"/>
  <c r="E189" i="4"/>
  <c r="E196" i="4"/>
  <c r="L276" i="4"/>
  <c r="H49" i="5"/>
  <c r="E94" i="4"/>
  <c r="E167" i="4"/>
  <c r="E156" i="4"/>
  <c r="E180" i="4"/>
  <c r="E197" i="4"/>
  <c r="E190" i="4"/>
  <c r="H46" i="5"/>
  <c r="L236" i="4"/>
  <c r="H37" i="5"/>
  <c r="L212" i="4"/>
  <c r="H27" i="5"/>
  <c r="L140" i="4"/>
  <c r="H25" i="5"/>
  <c r="L128" i="4"/>
  <c r="L90" i="4"/>
  <c r="E19" i="5"/>
  <c r="H19" i="5" s="1"/>
  <c r="H18" i="5"/>
  <c r="L85" i="4"/>
  <c r="L79" i="4"/>
  <c r="H17" i="5"/>
  <c r="H15" i="5"/>
  <c r="L68" i="4"/>
  <c r="L55" i="4"/>
  <c r="H57" i="4"/>
  <c r="K55" i="4"/>
  <c r="H10" i="5"/>
  <c r="L40" i="4"/>
  <c r="L29" i="4"/>
  <c r="L26" i="4"/>
  <c r="E8" i="5"/>
  <c r="E6" i="5"/>
  <c r="H4" i="5"/>
  <c r="L8" i="4"/>
  <c r="J56" i="4"/>
  <c r="K56" i="4"/>
  <c r="F125" i="6" l="1"/>
  <c r="L125" i="6" s="1"/>
  <c r="K125" i="6"/>
  <c r="K37" i="6"/>
  <c r="F37" i="6"/>
  <c r="L37" i="6" s="1"/>
  <c r="F39" i="6"/>
  <c r="L39" i="6" s="1"/>
  <c r="K39" i="6"/>
  <c r="K32" i="6"/>
  <c r="F32" i="6"/>
  <c r="L32" i="6" s="1"/>
  <c r="L103" i="4"/>
  <c r="F107" i="4"/>
  <c r="H6" i="5"/>
  <c r="E29" i="6"/>
  <c r="F101" i="6"/>
  <c r="F34" i="6"/>
  <c r="L34" i="6" s="1"/>
  <c r="K34" i="6"/>
  <c r="J191" i="4"/>
  <c r="G33" i="5" s="1"/>
  <c r="I66" i="6" s="1"/>
  <c r="J66" i="6" s="1"/>
  <c r="F121" i="4"/>
  <c r="L117" i="4"/>
  <c r="L40" i="6"/>
  <c r="H322" i="4"/>
  <c r="F55" i="5" s="1"/>
  <c r="G168" i="4" s="1"/>
  <c r="H168" i="4" s="1"/>
  <c r="H172" i="4" s="1"/>
  <c r="F31" i="5" s="1"/>
  <c r="G64" i="6" s="1"/>
  <c r="H64" i="6" s="1"/>
  <c r="H75" i="6" s="1"/>
  <c r="G9" i="7" s="1"/>
  <c r="H9" i="7" s="1"/>
  <c r="K40" i="6"/>
  <c r="K81" i="6"/>
  <c r="F81" i="6"/>
  <c r="L81" i="6" s="1"/>
  <c r="G40" i="5"/>
  <c r="L230" i="4"/>
  <c r="F30" i="6"/>
  <c r="L30" i="6" s="1"/>
  <c r="K30" i="6"/>
  <c r="H8" i="5"/>
  <c r="E31" i="6"/>
  <c r="L5" i="6"/>
  <c r="F114" i="4"/>
  <c r="L110" i="4"/>
  <c r="E12" i="5"/>
  <c r="L50" i="4"/>
  <c r="H51" i="5"/>
  <c r="K6" i="6"/>
  <c r="F6" i="6"/>
  <c r="L6" i="6" s="1"/>
  <c r="L288" i="4"/>
  <c r="H72" i="5"/>
  <c r="L363" i="4"/>
  <c r="E340" i="4"/>
  <c r="H62" i="5"/>
  <c r="E63" i="5"/>
  <c r="L368" i="4"/>
  <c r="L418" i="4"/>
  <c r="E71" i="5"/>
  <c r="K150" i="6"/>
  <c r="F150" i="6"/>
  <c r="L150" i="6" s="1"/>
  <c r="L270" i="4"/>
  <c r="E48" i="5"/>
  <c r="F149" i="6"/>
  <c r="K149" i="6"/>
  <c r="E35" i="5"/>
  <c r="L202" i="4"/>
  <c r="K78" i="6"/>
  <c r="F78" i="6"/>
  <c r="E428" i="4"/>
  <c r="F428" i="4" s="1"/>
  <c r="K245" i="4"/>
  <c r="F245" i="4"/>
  <c r="L245" i="4" s="1"/>
  <c r="E70" i="5"/>
  <c r="E404" i="4" s="1"/>
  <c r="K404" i="4" s="1"/>
  <c r="F222" i="4"/>
  <c r="K222" i="4"/>
  <c r="L397" i="4"/>
  <c r="E67" i="5"/>
  <c r="K353" i="4"/>
  <c r="F353" i="4"/>
  <c r="H65" i="5"/>
  <c r="L383" i="4"/>
  <c r="K336" i="4"/>
  <c r="F336" i="4"/>
  <c r="L336" i="4" s="1"/>
  <c r="K264" i="4"/>
  <c r="F264" i="4"/>
  <c r="K331" i="4"/>
  <c r="F331" i="4"/>
  <c r="J172" i="4"/>
  <c r="G31" i="5" s="1"/>
  <c r="I64" i="6" s="1"/>
  <c r="J64" i="6" s="1"/>
  <c r="J75" i="6" s="1"/>
  <c r="I9" i="7" s="1"/>
  <c r="J9" i="7" s="1"/>
  <c r="F340" i="4"/>
  <c r="L340" i="4" s="1"/>
  <c r="K340" i="4"/>
  <c r="K320" i="4"/>
  <c r="F320" i="4"/>
  <c r="L320" i="4" s="1"/>
  <c r="E316" i="4"/>
  <c r="H59" i="5"/>
  <c r="E154" i="4"/>
  <c r="H54" i="5"/>
  <c r="E161" i="4"/>
  <c r="K154" i="4"/>
  <c r="F154" i="4"/>
  <c r="L154" i="4" s="1"/>
  <c r="K161" i="4"/>
  <c r="F161" i="4"/>
  <c r="L161" i="4" s="1"/>
  <c r="F187" i="4"/>
  <c r="L187" i="4" s="1"/>
  <c r="K187" i="4"/>
  <c r="F150" i="4"/>
  <c r="K150" i="4"/>
  <c r="F144" i="4"/>
  <c r="K144" i="4"/>
  <c r="K132" i="4"/>
  <c r="F132" i="4"/>
  <c r="F99" i="4"/>
  <c r="K99" i="4"/>
  <c r="F179" i="4"/>
  <c r="L179" i="4" s="1"/>
  <c r="K179" i="4"/>
  <c r="F196" i="4"/>
  <c r="L196" i="4" s="1"/>
  <c r="K196" i="4"/>
  <c r="F189" i="4"/>
  <c r="L189" i="4" s="1"/>
  <c r="K189" i="4"/>
  <c r="F166" i="4"/>
  <c r="L166" i="4" s="1"/>
  <c r="K166" i="4"/>
  <c r="F94" i="4"/>
  <c r="K94" i="4"/>
  <c r="K190" i="4"/>
  <c r="F190" i="4"/>
  <c r="K197" i="4"/>
  <c r="F197" i="4"/>
  <c r="K180" i="4"/>
  <c r="F180" i="4"/>
  <c r="F156" i="4"/>
  <c r="K156" i="4"/>
  <c r="F167" i="4"/>
  <c r="K167" i="4"/>
  <c r="F13" i="5"/>
  <c r="G36" i="6" s="1"/>
  <c r="L56" i="4"/>
  <c r="J57" i="4"/>
  <c r="G13" i="5" s="1"/>
  <c r="I36" i="6" s="1"/>
  <c r="J36" i="6" s="1"/>
  <c r="J51" i="6" s="1"/>
  <c r="I8" i="7" s="1"/>
  <c r="J8" i="7" s="1"/>
  <c r="H36" i="6" l="1"/>
  <c r="K36" i="6"/>
  <c r="I101" i="6"/>
  <c r="H40" i="5"/>
  <c r="F29" i="6"/>
  <c r="L29" i="6" s="1"/>
  <c r="K29" i="6"/>
  <c r="H12" i="5"/>
  <c r="E35" i="6"/>
  <c r="E24" i="5"/>
  <c r="L121" i="4"/>
  <c r="E22" i="5"/>
  <c r="L107" i="4"/>
  <c r="L27" i="6"/>
  <c r="E23" i="5"/>
  <c r="L114" i="4"/>
  <c r="F27" i="6"/>
  <c r="E7" i="7" s="1"/>
  <c r="K31" i="6"/>
  <c r="F31" i="6"/>
  <c r="F123" i="6"/>
  <c r="E11" i="7" s="1"/>
  <c r="E321" i="4"/>
  <c r="E341" i="4"/>
  <c r="H63" i="5"/>
  <c r="E244" i="4"/>
  <c r="H71" i="5"/>
  <c r="E152" i="6"/>
  <c r="H48" i="5"/>
  <c r="L149" i="6"/>
  <c r="H35" i="5"/>
  <c r="E77" i="6"/>
  <c r="L78" i="6"/>
  <c r="K428" i="4"/>
  <c r="F429" i="4"/>
  <c r="L428" i="4"/>
  <c r="F404" i="4"/>
  <c r="H70" i="5"/>
  <c r="F223" i="4"/>
  <c r="L222" i="4"/>
  <c r="E357" i="4"/>
  <c r="H67" i="5"/>
  <c r="F354" i="4"/>
  <c r="L353" i="4"/>
  <c r="F332" i="4"/>
  <c r="L331" i="4"/>
  <c r="F265" i="4"/>
  <c r="L264" i="4"/>
  <c r="K316" i="4"/>
  <c r="F316" i="4"/>
  <c r="F151" i="4"/>
  <c r="L150" i="4"/>
  <c r="F145" i="4"/>
  <c r="L144" i="4"/>
  <c r="F133" i="4"/>
  <c r="L132" i="4"/>
  <c r="F100" i="4"/>
  <c r="L99" i="4"/>
  <c r="F95" i="4"/>
  <c r="L94" i="4"/>
  <c r="F182" i="4"/>
  <c r="L180" i="4"/>
  <c r="F157" i="4"/>
  <c r="L156" i="4"/>
  <c r="L167" i="4"/>
  <c r="F191" i="4"/>
  <c r="L190" i="4"/>
  <c r="F198" i="4"/>
  <c r="L197" i="4"/>
  <c r="L57" i="4"/>
  <c r="H13" i="5"/>
  <c r="H23" i="5" l="1"/>
  <c r="E56" i="6"/>
  <c r="E55" i="6"/>
  <c r="H22" i="5"/>
  <c r="E57" i="6"/>
  <c r="H24" i="5"/>
  <c r="F11" i="7"/>
  <c r="F35" i="6"/>
  <c r="L35" i="6" s="1"/>
  <c r="K35" i="6"/>
  <c r="F51" i="6"/>
  <c r="E8" i="7" s="1"/>
  <c r="L31" i="6"/>
  <c r="L51" i="6" s="1"/>
  <c r="J101" i="6"/>
  <c r="K101" i="6"/>
  <c r="F7" i="7"/>
  <c r="L7" i="7" s="1"/>
  <c r="K7" i="7"/>
  <c r="H51" i="6"/>
  <c r="G8" i="7" s="1"/>
  <c r="H8" i="7" s="1"/>
  <c r="G6" i="7" s="1"/>
  <c r="H6" i="7" s="1"/>
  <c r="G5" i="7" s="1"/>
  <c r="H5" i="7" s="1"/>
  <c r="L36" i="6"/>
  <c r="K341" i="4"/>
  <c r="F341" i="4"/>
  <c r="L341" i="4" s="1"/>
  <c r="F321" i="4"/>
  <c r="L321" i="4" s="1"/>
  <c r="K321" i="4"/>
  <c r="K244" i="4"/>
  <c r="F244" i="4"/>
  <c r="F152" i="6"/>
  <c r="K152" i="6"/>
  <c r="F77" i="6"/>
  <c r="K77" i="6"/>
  <c r="L429" i="4"/>
  <c r="E73" i="5"/>
  <c r="F405" i="4"/>
  <c r="L404" i="4"/>
  <c r="E39" i="5"/>
  <c r="L223" i="4"/>
  <c r="F357" i="4"/>
  <c r="K357" i="4"/>
  <c r="E60" i="5"/>
  <c r="L354" i="4"/>
  <c r="L265" i="4"/>
  <c r="E47" i="5"/>
  <c r="L332" i="4"/>
  <c r="E57" i="5"/>
  <c r="L316" i="4"/>
  <c r="E29" i="5"/>
  <c r="L151" i="4"/>
  <c r="E28" i="5"/>
  <c r="L145" i="4"/>
  <c r="E26" i="5"/>
  <c r="L133" i="4"/>
  <c r="L100" i="4"/>
  <c r="E21" i="5"/>
  <c r="L95" i="4"/>
  <c r="E20" i="5"/>
  <c r="E33" i="5"/>
  <c r="L191" i="4"/>
  <c r="E34" i="5"/>
  <c r="L198" i="4"/>
  <c r="L157" i="4"/>
  <c r="E30" i="5"/>
  <c r="E32" i="5"/>
  <c r="L182" i="4"/>
  <c r="F8" i="7" l="1"/>
  <c r="L8" i="7" s="1"/>
  <c r="K8" i="7"/>
  <c r="H21" i="5"/>
  <c r="E54" i="6"/>
  <c r="H47" i="5"/>
  <c r="E151" i="6"/>
  <c r="H26" i="5"/>
  <c r="E59" i="6"/>
  <c r="J123" i="6"/>
  <c r="I11" i="7" s="1"/>
  <c r="L101" i="6"/>
  <c r="L123" i="6" s="1"/>
  <c r="H39" i="5"/>
  <c r="E82" i="6"/>
  <c r="F57" i="6"/>
  <c r="L57" i="6" s="1"/>
  <c r="K57" i="6"/>
  <c r="H29" i="5"/>
  <c r="E62" i="6"/>
  <c r="F55" i="6"/>
  <c r="L55" i="6" s="1"/>
  <c r="K55" i="6"/>
  <c r="H20" i="5"/>
  <c r="E53" i="6"/>
  <c r="K56" i="6"/>
  <c r="F56" i="6"/>
  <c r="L56" i="6" s="1"/>
  <c r="E8" i="8"/>
  <c r="E9" i="8" s="1"/>
  <c r="E10" i="8" s="1"/>
  <c r="H26" i="7"/>
  <c r="F246" i="4"/>
  <c r="L244" i="4"/>
  <c r="H34" i="5"/>
  <c r="E67" i="6"/>
  <c r="H33" i="5"/>
  <c r="E66" i="6"/>
  <c r="H30" i="5"/>
  <c r="E63" i="6"/>
  <c r="H28" i="5"/>
  <c r="E61" i="6"/>
  <c r="L152" i="6"/>
  <c r="H32" i="5"/>
  <c r="E65" i="6"/>
  <c r="L77" i="6"/>
  <c r="E250" i="4"/>
  <c r="H73" i="5"/>
  <c r="L405" i="4"/>
  <c r="E69" i="5"/>
  <c r="F358" i="4"/>
  <c r="L357" i="4"/>
  <c r="E317" i="4"/>
  <c r="E337" i="4"/>
  <c r="H60" i="5"/>
  <c r="E171" i="4"/>
  <c r="H57" i="5"/>
  <c r="F82" i="6" l="1"/>
  <c r="K82" i="6"/>
  <c r="F53" i="6"/>
  <c r="L53" i="6" s="1"/>
  <c r="K53" i="6"/>
  <c r="J11" i="7"/>
  <c r="K11" i="7"/>
  <c r="F62" i="6"/>
  <c r="L62" i="6" s="1"/>
  <c r="K62" i="6"/>
  <c r="E20" i="8"/>
  <c r="E21" i="8"/>
  <c r="E13" i="8"/>
  <c r="E14" i="8"/>
  <c r="F59" i="6"/>
  <c r="L59" i="6" s="1"/>
  <c r="K59" i="6"/>
  <c r="F151" i="6"/>
  <c r="K151" i="6"/>
  <c r="K54" i="6"/>
  <c r="F54" i="6"/>
  <c r="L54" i="6" s="1"/>
  <c r="L246" i="4"/>
  <c r="E43" i="5"/>
  <c r="F66" i="6"/>
  <c r="L66" i="6" s="1"/>
  <c r="K66" i="6"/>
  <c r="K67" i="6"/>
  <c r="F67" i="6"/>
  <c r="L67" i="6" s="1"/>
  <c r="K63" i="6"/>
  <c r="F63" i="6"/>
  <c r="L63" i="6" s="1"/>
  <c r="F61" i="6"/>
  <c r="L61" i="6" s="1"/>
  <c r="K61" i="6"/>
  <c r="F65" i="6"/>
  <c r="K65" i="6"/>
  <c r="F250" i="4"/>
  <c r="K250" i="4"/>
  <c r="H69" i="5"/>
  <c r="E240" i="4"/>
  <c r="E61" i="5"/>
  <c r="L358" i="4"/>
  <c r="K337" i="4"/>
  <c r="F337" i="4"/>
  <c r="F317" i="4"/>
  <c r="L317" i="4" s="1"/>
  <c r="K317" i="4"/>
  <c r="F171" i="4"/>
  <c r="L171" i="4" s="1"/>
  <c r="K171" i="4"/>
  <c r="L151" i="6" l="1"/>
  <c r="L171" i="6" s="1"/>
  <c r="F171" i="6"/>
  <c r="E13" i="7" s="1"/>
  <c r="I6" i="7"/>
  <c r="J6" i="7" s="1"/>
  <c r="I5" i="7" s="1"/>
  <c r="J5" i="7" s="1"/>
  <c r="L11" i="7"/>
  <c r="L82" i="6"/>
  <c r="L99" i="6" s="1"/>
  <c r="F99" i="6"/>
  <c r="E10" i="7" s="1"/>
  <c r="H43" i="5"/>
  <c r="E127" i="6"/>
  <c r="L65" i="6"/>
  <c r="F251" i="4"/>
  <c r="L250" i="4"/>
  <c r="F240" i="4"/>
  <c r="K240" i="4"/>
  <c r="E318" i="4"/>
  <c r="E338" i="4"/>
  <c r="H61" i="5"/>
  <c r="L337" i="4"/>
  <c r="F10" i="7" l="1"/>
  <c r="L10" i="7" s="1"/>
  <c r="K10" i="7"/>
  <c r="E11" i="8"/>
  <c r="J26" i="7"/>
  <c r="F13" i="7"/>
  <c r="L13" i="7" s="1"/>
  <c r="K13" i="7"/>
  <c r="K127" i="6"/>
  <c r="F127" i="6"/>
  <c r="E44" i="5"/>
  <c r="L251" i="4"/>
  <c r="L240" i="4"/>
  <c r="F241" i="4"/>
  <c r="F338" i="4"/>
  <c r="K338" i="4"/>
  <c r="F318" i="4"/>
  <c r="L318" i="4" s="1"/>
  <c r="K318" i="4"/>
  <c r="H44" i="5" l="1"/>
  <c r="E128" i="6"/>
  <c r="L127" i="6"/>
  <c r="E42" i="5"/>
  <c r="L241" i="4"/>
  <c r="L338" i="4"/>
  <c r="F342" i="4"/>
  <c r="H42" i="5" l="1"/>
  <c r="E126" i="6"/>
  <c r="F128" i="6"/>
  <c r="L128" i="6" s="1"/>
  <c r="K128" i="6"/>
  <c r="L342" i="4"/>
  <c r="E58" i="5"/>
  <c r="K126" i="6" l="1"/>
  <c r="F126" i="6"/>
  <c r="H58" i="5"/>
  <c r="E315" i="4"/>
  <c r="L126" i="6" l="1"/>
  <c r="L147" i="6" s="1"/>
  <c r="F147" i="6"/>
  <c r="E12" i="7" s="1"/>
  <c r="F315" i="4"/>
  <c r="K315" i="4"/>
  <c r="K12" i="7" l="1"/>
  <c r="F12" i="7"/>
  <c r="L12" i="7" s="1"/>
  <c r="L315" i="4"/>
  <c r="F322" i="4"/>
  <c r="L322" i="4" l="1"/>
  <c r="E55" i="5"/>
  <c r="E168" i="4" l="1"/>
  <c r="H55" i="5"/>
  <c r="F168" i="4" l="1"/>
  <c r="K168" i="4"/>
  <c r="F172" i="4" l="1"/>
  <c r="L168" i="4"/>
  <c r="L172" i="4" l="1"/>
  <c r="E31" i="5"/>
  <c r="H31" i="5" l="1"/>
  <c r="E64" i="6"/>
  <c r="F64" i="6" l="1"/>
  <c r="K64" i="6"/>
  <c r="L64" i="6" l="1"/>
  <c r="L75" i="6" s="1"/>
  <c r="F75" i="6"/>
  <c r="E9" i="7" s="1"/>
  <c r="F9" i="7" l="1"/>
  <c r="K9" i="7"/>
  <c r="L9" i="7" l="1"/>
  <c r="E6" i="7"/>
  <c r="F6" i="7" l="1"/>
  <c r="K6" i="7"/>
  <c r="E5" i="7" l="1"/>
  <c r="L6" i="7"/>
  <c r="F5" i="7" l="1"/>
  <c r="K5" i="7"/>
  <c r="L5" i="7" l="1"/>
  <c r="L26" i="7" s="1"/>
  <c r="F26" i="7"/>
  <c r="E4" i="8"/>
  <c r="E7" i="8" s="1"/>
  <c r="E19" i="8" l="1"/>
  <c r="E17" i="8"/>
  <c r="E15" i="8"/>
  <c r="E16" i="8"/>
  <c r="E22" i="8" l="1"/>
  <c r="E23" i="8" l="1"/>
  <c r="E24" i="8"/>
  <c r="E25" i="8" s="1"/>
  <c r="E26" i="8" l="1"/>
  <c r="E27" i="8" s="1"/>
  <c r="E28" i="8" s="1"/>
  <c r="E29" i="8" l="1"/>
</calcChain>
</file>

<file path=xl/sharedStrings.xml><?xml version="1.0" encoding="utf-8"?>
<sst xmlns="http://schemas.openxmlformats.org/spreadsheetml/2006/main" count="7478" uniqueCount="1218">
  <si>
    <t>공 종 별 집 계 표</t>
  </si>
  <si>
    <t>[ 사우청소년문화의집 시설환경개선사업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</si>
  <si>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</si>
  <si>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</si>
  <si>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</si>
  <si>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</si>
  <si>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</si>
  <si>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</si>
  <si>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</si>
  <si>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</si>
  <si>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</si>
  <si>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</si>
  <si>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</si>
  <si>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</si>
  <si>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</si>
  <si>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</si>
  <si>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</si>
  <si>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</si>
  <si>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</si>
  <si>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</si>
  <si>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</si>
  <si>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</si>
  <si>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</si>
  <si>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</si>
  <si>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</si>
  <si>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</si>
  <si>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</si>
  <si>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</si>
  <si>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</si>
  <si>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</si>
  <si>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</si>
  <si>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</si>
  <si>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</si>
  <si>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</si>
  <si>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</si>
  <si>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</si>
  <si>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</si>
  <si>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</si>
  <si>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</si>
  <si>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</si>
  <si>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</si>
  <si>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</si>
  <si>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</si>
  <si>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</si>
  <si>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</si>
  <si>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</si>
  <si>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</si>
  <si>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</si>
  <si>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</si>
  <si>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</si>
  <si>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</si>
  <si>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01  사우청소년문화의집 시설환경개선사업</t>
  </si>
  <si>
    <t/>
  </si>
  <si>
    <t>01</t>
  </si>
  <si>
    <t>0101  건  축  공  사</t>
  </si>
  <si>
    <t>0101</t>
  </si>
  <si>
    <t>010101  가  설  공  사</t>
  </si>
  <si>
    <t>010101</t>
  </si>
  <si>
    <t>건축물보양</t>
  </si>
  <si>
    <t>보양지 붙이기</t>
  </si>
  <si>
    <t>M2</t>
  </si>
  <si>
    <t>호표 1</t>
  </si>
  <si>
    <t>44A123943A8F9997C2885A867243A</t>
  </si>
  <si>
    <t>T</t>
  </si>
  <si>
    <t>F</t>
  </si>
  <si>
    <t>01010144A123943A8F9997C2885A867243A</t>
  </si>
  <si>
    <t>준공청소</t>
  </si>
  <si>
    <t>호표 2</t>
  </si>
  <si>
    <t>44A123943AE00FA77A31A48CEB253</t>
  </si>
  <si>
    <t>01010144A123943AE00FA77A31A48CEB253</t>
  </si>
  <si>
    <t>[ 합           계 ]</t>
  </si>
  <si>
    <t>TOTAL</t>
  </si>
  <si>
    <t>010102  철  거  공  사</t>
  </si>
  <si>
    <t>010102</t>
  </si>
  <si>
    <t>몰딩류 철거</t>
  </si>
  <si>
    <t>M</t>
  </si>
  <si>
    <t>호표 3</t>
  </si>
  <si>
    <t>451F2B92C04FC5570D8C2A87BF588C717</t>
  </si>
  <si>
    <t>010102451F2B92C04FC5570D8C2A87BF588C717</t>
  </si>
  <si>
    <t>PVC계바닥재 해체</t>
  </si>
  <si>
    <t>호표 4</t>
  </si>
  <si>
    <t>44A0239DAB5C79B73F3E9E84F410F</t>
  </si>
  <si>
    <t>01010244A0239DAB5C79B73F3E9E84F410F</t>
  </si>
  <si>
    <t>경량벽체철골틀 해체</t>
  </si>
  <si>
    <t>호표 5</t>
  </si>
  <si>
    <t>44A0239DAB5C79B73F33F48974FB8</t>
  </si>
  <si>
    <t>01010244A0239DAB5C79B73F33F48974FB8</t>
  </si>
  <si>
    <t>벽체합판 해체</t>
  </si>
  <si>
    <t>호표 6</t>
  </si>
  <si>
    <t>44A0239DAB5C79B73F302087A0A4A</t>
  </si>
  <si>
    <t>01010244A0239DAB5C79B73F302087A0A4A</t>
  </si>
  <si>
    <t>시트지 해체</t>
  </si>
  <si>
    <t>유리면</t>
  </si>
  <si>
    <t>호표 7</t>
  </si>
  <si>
    <t>451F2B92C04FC5570D8C2A87BF588C715</t>
  </si>
  <si>
    <t>010102451F2B92C04FC5570D8C2A87BF588C715</t>
  </si>
  <si>
    <t>천정 구조물 철거</t>
  </si>
  <si>
    <t>식</t>
  </si>
  <si>
    <t>호표 8</t>
  </si>
  <si>
    <t>451F2B92C04FC5570D8C2A87BF588C719</t>
  </si>
  <si>
    <t>010102451F2B92C04FC5570D8C2A87BF588C719</t>
  </si>
  <si>
    <t>창호 철거</t>
  </si>
  <si>
    <t>목재창호</t>
  </si>
  <si>
    <t>개소</t>
  </si>
  <si>
    <t>호표 9</t>
  </si>
  <si>
    <t>451F2B92C04FC5570D8C2A87BF588C718</t>
  </si>
  <si>
    <t>010102451F2B92C04FC5570D8C2A87BF588C718</t>
  </si>
  <si>
    <t>강재창호 해체</t>
  </si>
  <si>
    <t>설치품의 60%</t>
  </si>
  <si>
    <t>호표 10</t>
  </si>
  <si>
    <t>44A12E9B3D864187145D8D829DEFC</t>
  </si>
  <si>
    <t>01010244A12E9B3D864187145D8D829DEFC</t>
  </si>
  <si>
    <t>흡음텍스 해체</t>
  </si>
  <si>
    <t>호표 11</t>
  </si>
  <si>
    <t>44A0239DAB5C79B73F349B80181DC</t>
  </si>
  <si>
    <t>01010244A0239DAB5C79B73F349B80181DC</t>
  </si>
  <si>
    <t>석고판 해체</t>
  </si>
  <si>
    <t>천장</t>
  </si>
  <si>
    <t>호표 12</t>
  </si>
  <si>
    <t>44A0239DAB5C79B73F302087A09A4</t>
  </si>
  <si>
    <t>01010244A0239DAB5C79B73F302087A09A4</t>
  </si>
  <si>
    <t>도배 해체</t>
  </si>
  <si>
    <t>벽</t>
  </si>
  <si>
    <t>호표 13</t>
  </si>
  <si>
    <t>44A0239DAB5C79B73F31C689C35A7</t>
  </si>
  <si>
    <t>01010244A0239DAB5C79B73F31C689C35A7</t>
  </si>
  <si>
    <t>마루틀 해체</t>
  </si>
  <si>
    <t>호표 14</t>
  </si>
  <si>
    <t>44A12B97C3CD1987F6BE068C4D3EC</t>
  </si>
  <si>
    <t>01010244A12B97C3CD1987F6BE068C4D3EC</t>
  </si>
  <si>
    <t>알루미늄창호 해체</t>
  </si>
  <si>
    <t>호표 15</t>
  </si>
  <si>
    <t>44A12E9B0079BD27FE28F7876003E</t>
  </si>
  <si>
    <t>01010244A12E9B0079BD27FE28F7876003E</t>
  </si>
  <si>
    <t>바닥 샌딩</t>
  </si>
  <si>
    <t>타일본드 제거</t>
  </si>
  <si>
    <t>호표 16</t>
  </si>
  <si>
    <t>44A12A904138D457510D5F88C303C</t>
  </si>
  <si>
    <t>010103  목 및 경 량 공 사</t>
  </si>
  <si>
    <t>010103</t>
  </si>
  <si>
    <t>벽체틀 설치</t>
  </si>
  <si>
    <t>30*30, @450*600</t>
  </si>
  <si>
    <t>호표 17</t>
  </si>
  <si>
    <t>44A12B97FF056AA7E538C98F8C6FA</t>
  </si>
  <si>
    <t>01010344A12B97FF056AA7E538C98F8C6FA</t>
  </si>
  <si>
    <t>MDF 설치</t>
  </si>
  <si>
    <t>중밀도섬유판, 9.0*1220*2440mm</t>
  </si>
  <si>
    <t>호표 18</t>
  </si>
  <si>
    <t>44A12D948847C59769FC4882EF801</t>
  </si>
  <si>
    <t>01010344A12D948847C59769FC4882EF801</t>
  </si>
  <si>
    <t>벽체합판 설치</t>
  </si>
  <si>
    <t>4.8T*1220*2440</t>
  </si>
  <si>
    <t>호표 19</t>
  </si>
  <si>
    <t>44A12D94881A8FF76A0FA48428B78</t>
  </si>
  <si>
    <t>01010344A12D94881A8FF76A0FA48428B78</t>
  </si>
  <si>
    <t>석고판 설치(나사고정) - 바탕용</t>
  </si>
  <si>
    <t>천장, 2겹 붙임</t>
  </si>
  <si>
    <t>호표 20</t>
  </si>
  <si>
    <t>44A12D94887300176678DA889D467</t>
  </si>
  <si>
    <t>01010344A12D94887300176678DA889D467</t>
  </si>
  <si>
    <t>벽, 1겹 붙임</t>
  </si>
  <si>
    <t>호표 21</t>
  </si>
  <si>
    <t>44A12D94887300270CDC9F8FC330D</t>
  </si>
  <si>
    <t>01010344A12D94887300270CDC9F8FC330D</t>
  </si>
  <si>
    <t>벽, 2겹 붙임</t>
  </si>
  <si>
    <t>호표 22</t>
  </si>
  <si>
    <t>44A12D94887300270CDC9F8FC30B9</t>
  </si>
  <si>
    <t>01010344A12D94887300270CDC9F8FC30B9</t>
  </si>
  <si>
    <t>마루틀 설치</t>
  </si>
  <si>
    <t>30*30, @300</t>
  </si>
  <si>
    <t>호표 23</t>
  </si>
  <si>
    <t>44A12B97C3CD1987F745D8862EECD</t>
  </si>
  <si>
    <t>01010344A12B97C3CD1987F745D8862EECD</t>
  </si>
  <si>
    <t>마루바탕 설치</t>
  </si>
  <si>
    <t>합판12t</t>
  </si>
  <si>
    <t>호표 24</t>
  </si>
  <si>
    <t>44A12B97C3CD1987F4F0F38B85D39</t>
  </si>
  <si>
    <t>01010344A12B97C3CD1987F4F0F38B85D39</t>
  </si>
  <si>
    <t>강화마루 설치</t>
  </si>
  <si>
    <t>호표 25</t>
  </si>
  <si>
    <t>44A12B97C3BCF287782603881593CFA</t>
  </si>
  <si>
    <t>01010344A12B97C3BCF287782603881593CFA</t>
  </si>
  <si>
    <t>걸레받이 설치 - 중밀도섬유판</t>
  </si>
  <si>
    <t>T=9, H=100</t>
  </si>
  <si>
    <t>호표 26</t>
  </si>
  <si>
    <t>44A12D94AB7F9D379CBACB84FD302</t>
  </si>
  <si>
    <t>01010344A12D94AB7F9D379CBACB84FD302</t>
  </si>
  <si>
    <t>자석게시판</t>
  </si>
  <si>
    <t>갈바륨 1.2t</t>
  </si>
  <si>
    <t>호표 27</t>
  </si>
  <si>
    <t>451F2B92C04FC5570D8C2A87BF588C454</t>
  </si>
  <si>
    <t>010103451F2B92C04FC5570D8C2A87BF588C454</t>
  </si>
  <si>
    <t>2층 붙박이장</t>
  </si>
  <si>
    <t>호표 28</t>
  </si>
  <si>
    <t>451F2B92C04FC5570D8C2A87BF588C458</t>
  </si>
  <si>
    <t>010103451F2B92C04FC5570D8C2A87BF588C458</t>
  </si>
  <si>
    <t>붙박이 쇼파</t>
  </si>
  <si>
    <t>호표 29</t>
  </si>
  <si>
    <t>451F2B92C04FC5570D8C2A87BF588C459</t>
  </si>
  <si>
    <t>010103451F2B92C04FC5570D8C2A87BF588C459</t>
  </si>
  <si>
    <t>붙박이 바테이블</t>
  </si>
  <si>
    <t>호표 30</t>
  </si>
  <si>
    <t>451F2B92C04FC5570D8C2A87BF588C45A</t>
  </si>
  <si>
    <t>010103451F2B92C04FC5570D8C2A87BF588C45A</t>
  </si>
  <si>
    <t>붙박이정수기장</t>
  </si>
  <si>
    <t>호표 31</t>
  </si>
  <si>
    <t>451F2B92C04FC5570D8C2A87BF588C45B</t>
  </si>
  <si>
    <t>010103451F2B92C04FC5570D8C2A87BF588C45B</t>
  </si>
  <si>
    <t>010104  창 호 및 유 리 공 사</t>
  </si>
  <si>
    <t>010104</t>
  </si>
  <si>
    <t>강화유리도어 설치</t>
  </si>
  <si>
    <t>편개, 900*2600</t>
  </si>
  <si>
    <t>SET</t>
  </si>
  <si>
    <t>호표 32</t>
  </si>
  <si>
    <t>451F2B92C04FC5570D8C2A87BF588C45D</t>
  </si>
  <si>
    <t>010104451F2B92C04FC5570D8C2A87BF588C45D</t>
  </si>
  <si>
    <t>양개, 1700*2600</t>
  </si>
  <si>
    <t>호표 33</t>
  </si>
  <si>
    <t>451F2B92C04FC5570D8C2A87BF588C45C</t>
  </si>
  <si>
    <t>010104451F2B92C04FC5570D8C2A87BF588C45C</t>
  </si>
  <si>
    <t>알루미늄 프레임</t>
  </si>
  <si>
    <t>50*100, 무광화이트 분체도장</t>
  </si>
  <si>
    <t>43822991E9C6FAE7079B1C8EBB56F3E146604</t>
  </si>
  <si>
    <t>01010443822991E9C6FAE7079B1C8EBB56F3E146604</t>
  </si>
  <si>
    <t>창호유리설치 / 판유리</t>
  </si>
  <si>
    <t>유리두께 12mm 이하</t>
  </si>
  <si>
    <t>호표 34</t>
  </si>
  <si>
    <t>44A12E9B586DFF176E2F988AA6206</t>
  </si>
  <si>
    <t>01010444A12E9B586DFF176E2F988AA6206</t>
  </si>
  <si>
    <t>유리블록 쌓기</t>
  </si>
  <si>
    <t>80*190*190</t>
  </si>
  <si>
    <t>호표 35</t>
  </si>
  <si>
    <t>451F2B92C04FC5570D8C2A87BF588C45F</t>
  </si>
  <si>
    <t>010104451F2B92C04FC5570D8C2A87BF588C45F</t>
  </si>
  <si>
    <t>수밀코킹(실리콘)</t>
  </si>
  <si>
    <t>삼각, 10mm, 창호주위</t>
  </si>
  <si>
    <t>호표 36</t>
  </si>
  <si>
    <t>44A12A911E9B2AE782C22C8734CCD</t>
  </si>
  <si>
    <t>01010444A12A911E9B2AE782C22C8734CCD</t>
  </si>
  <si>
    <t>010105  타  일  공  사</t>
  </si>
  <si>
    <t>010105</t>
  </si>
  <si>
    <t>타일 붙임 / 압착 붙이기</t>
  </si>
  <si>
    <t>벽, 타일 0.04 ~ 0.10m2 이하, 15m2/일당</t>
  </si>
  <si>
    <t>호표 37</t>
  </si>
  <si>
    <t>44A12F9990DAC1A719BB5C818AA0E</t>
  </si>
  <si>
    <t>01010544A12F9990DAC1A719BB5C818AA0E</t>
  </si>
  <si>
    <t>010106  도  장  공  사</t>
  </si>
  <si>
    <t>010106</t>
  </si>
  <si>
    <t>석고보드면 바탕만들기</t>
  </si>
  <si>
    <t>줄퍼티 노무비</t>
  </si>
  <si>
    <t>호표 38</t>
  </si>
  <si>
    <t>44A12C9777EA68B7B224CC86B45EF</t>
  </si>
  <si>
    <t>01010644A12C9777EA68B7B224CC86B45EF</t>
  </si>
  <si>
    <t>수성페인트 칠</t>
  </si>
  <si>
    <t>내부, 2회, 친환경</t>
  </si>
  <si>
    <t>호표 39</t>
  </si>
  <si>
    <t>44A12C967D2175671AC8CF8F41C25</t>
  </si>
  <si>
    <t>01010644A12C967D2175671AC8CF8F41C25</t>
  </si>
  <si>
    <t>줄퍼티 천장 친환경</t>
  </si>
  <si>
    <t>호표 40</t>
  </si>
  <si>
    <t>44A12C9777EA68B7B224CD8734272</t>
  </si>
  <si>
    <t>01010644A12C9777EA68B7B224CD8734272</t>
  </si>
  <si>
    <t>내천장, 2회, 친환경</t>
  </si>
  <si>
    <t>호표 41</t>
  </si>
  <si>
    <t>44A12C967D2175671AC8CF8F41C26</t>
  </si>
  <si>
    <t>01010644A12C967D2175671AC8CF8F41C26</t>
  </si>
  <si>
    <t>010107  수  장  공  사</t>
  </si>
  <si>
    <t>010107</t>
  </si>
  <si>
    <t>난방필름 설치</t>
  </si>
  <si>
    <t>바닥</t>
  </si>
  <si>
    <t>호표 42</t>
  </si>
  <si>
    <t>44A12D94F37069D728E6D28057D24</t>
  </si>
  <si>
    <t>01010744A12D94F37069D728E6D28057D24</t>
  </si>
  <si>
    <t>인테리어 필름 붙임</t>
  </si>
  <si>
    <t>방염</t>
  </si>
  <si>
    <t>호표 43</t>
  </si>
  <si>
    <t>44A12D94F37069D728E6D382C076E</t>
  </si>
  <si>
    <t>01010744A12D94F37069D728E6D382C076E</t>
  </si>
  <si>
    <t>비닐타일 깔기</t>
  </si>
  <si>
    <t>비닐타일, 3.0</t>
  </si>
  <si>
    <t>호표 44</t>
  </si>
  <si>
    <t>44A12D94AB31E43759396A8DC00C2</t>
  </si>
  <si>
    <t>01010744A12D94AB31E43759396A8DC00C2</t>
  </si>
  <si>
    <t>도트그라데이션 시트 붙임</t>
  </si>
  <si>
    <t>호표 45</t>
  </si>
  <si>
    <t>451F2B92C04FC5570D8C2A87BF588C714</t>
  </si>
  <si>
    <t>010107451F2B92C04FC5570D8C2A87BF588C714</t>
  </si>
  <si>
    <t>방음문 레자 교체</t>
  </si>
  <si>
    <t>44A123943DBF07C7FC2335844D5C68CB7AE3C</t>
  </si>
  <si>
    <t>01010744A123943DBF07C7FC2335844D5C68CB7AE3C</t>
  </si>
  <si>
    <t>아크릴 사인물</t>
  </si>
  <si>
    <t>3T, 글자</t>
  </si>
  <si>
    <t>44A123943DBF07C7FC2335844D5C68CB7AE3F</t>
  </si>
  <si>
    <t>01010744A123943DBF07C7FC2335844D5C68CB7AE3F</t>
  </si>
  <si>
    <t>UV 인쇄 시트</t>
  </si>
  <si>
    <t>44A123943DBF07C7FC2335844D5C68CB7AE3E</t>
  </si>
  <si>
    <t>01010744A123943DBF07C7FC2335844D5C68CB7AE3E</t>
  </si>
  <si>
    <t>피난안내도</t>
  </si>
  <si>
    <t>EA</t>
  </si>
  <si>
    <t>43822991E9D74EA72D65298F9DFF21E34CBBE</t>
  </si>
  <si>
    <t>01010743822991E9D74EA72D65298F9DFF21E34CBBE</t>
  </si>
  <si>
    <t>실명 표지판</t>
  </si>
  <si>
    <t>43822991E9D74EA72D65298F9DFF21E34CBB1</t>
  </si>
  <si>
    <t>01010743822991E9D74EA72D65298F9DFF21E34CBB1</t>
  </si>
  <si>
    <t>010108  폐 기 물 처 리 비</t>
  </si>
  <si>
    <t>010108</t>
  </si>
  <si>
    <t>6</t>
  </si>
  <si>
    <t>혼합건설폐기물</t>
  </si>
  <si>
    <t>그 밖의 건설폐기물에 가연성 5% 이하 혼합</t>
  </si>
  <si>
    <t>TON</t>
  </si>
  <si>
    <t>44ED2D914F9B37E7E67B688BD1974E34D3909</t>
  </si>
  <si>
    <t>01010844ED2D914F9B37E7E67B688BD1974E34D3909</t>
  </si>
  <si>
    <t>혼합건설폐기물 상차비 및 운반비</t>
  </si>
  <si>
    <t>16톤 암롤트럭, 30km</t>
  </si>
  <si>
    <t>44ED2D914F9B37E7E67B688BD186FBE7A9152</t>
  </si>
  <si>
    <t>01010844ED2D914F9B37E7E67B688BD186FBE7A9152</t>
  </si>
  <si>
    <t>일 위 대 가 목 록</t>
  </si>
  <si>
    <t>코  드</t>
  </si>
  <si>
    <t>재 료 비</t>
  </si>
  <si>
    <t>노 무 비</t>
  </si>
  <si>
    <t>경    비</t>
  </si>
  <si>
    <t>합    계</t>
  </si>
  <si>
    <t>번  호</t>
  </si>
  <si>
    <t>비      고</t>
  </si>
  <si>
    <t>노임계수</t>
  </si>
  <si>
    <t>할증</t>
  </si>
  <si>
    <t>품셈개요</t>
  </si>
  <si>
    <t>장비일위</t>
  </si>
  <si>
    <t>일위대가</t>
  </si>
  <si>
    <t>할증적용</t>
  </si>
  <si>
    <t>할증저장</t>
  </si>
  <si>
    <t>할증율</t>
  </si>
  <si>
    <t>HAL1</t>
  </si>
  <si>
    <t>HAL2</t>
  </si>
  <si>
    <t>HAL3</t>
  </si>
  <si>
    <t>일위대가+자재</t>
  </si>
  <si>
    <t>할증체크</t>
  </si>
  <si>
    <t>건축물보양  보양지 붙이기  M2  공통 2-11-1   ( 호표 1 )</t>
  </si>
  <si>
    <t>공통 2-11-1</t>
  </si>
  <si>
    <t>공통자재</t>
  </si>
  <si>
    <t>하드롱지</t>
  </si>
  <si>
    <t>439C2B9C7289D7C724AFBB88B13CEC6943427</t>
  </si>
  <si>
    <t>44A123943A8F9997C2885A867243A439C2B9C7289D7C724AFBB88B13CEC6943427</t>
  </si>
  <si>
    <t>합성풀</t>
  </si>
  <si>
    <t>합성풀, 건설용</t>
  </si>
  <si>
    <t>kg</t>
  </si>
  <si>
    <t>43822897AE53CEA79DD2398FDBE35DC3F4643</t>
  </si>
  <si>
    <t>44A123943A8F9997C2885A867243A43822897AE53CEA79DD2398FDBE35DC3F4643</t>
  </si>
  <si>
    <t>보통인부</t>
  </si>
  <si>
    <t>일반공사 직종</t>
  </si>
  <si>
    <t>인</t>
  </si>
  <si>
    <t>447A2E9452EAA5E7E8F59B883ABE0F202EE32</t>
  </si>
  <si>
    <t>44A123943A8F9997C2885A867243A447A2E9452EAA5E7E8F59B883ABE0F202EE32</t>
  </si>
  <si>
    <t xml:space="preserve"> [ 합          계 ]</t>
  </si>
  <si>
    <t>준공청소    M2  공통 2-11-3   ( 호표 2 )</t>
  </si>
  <si>
    <t>공통 2-11-3</t>
  </si>
  <si>
    <t>44A123943AE00FA77A31A48CEB253447A2E9452EAA5E7E8F59B883ABE0F202EE32</t>
  </si>
  <si>
    <t>몰딩류 철거    M     ( 호표 3 )</t>
  </si>
  <si>
    <t>건축목공</t>
  </si>
  <si>
    <t>447A2E9452EAA5E7E8F59B883ABE0F202EC01</t>
  </si>
  <si>
    <t>451F2B92C04FC5570D8C2A87BF588C717447A2E9452EAA5E7E8F59B883ABE0F202EC01</t>
  </si>
  <si>
    <t>451F2B92C04FC5570D8C2A87BF588C717447A2E9452EAA5E7E8F59B883ABE0F202EE32</t>
  </si>
  <si>
    <t>공구손료</t>
  </si>
  <si>
    <t>인력품의 5%</t>
  </si>
  <si>
    <t>45BF259F412D52870F96EF89E44001</t>
  </si>
  <si>
    <t>451F2B92C04FC5570D8C2A87BF588C71745BF259F412D52870F96EF89E44001</t>
  </si>
  <si>
    <t>PVC계바닥재 해체    M2  유지 3-2-8   ( 호표 4 )</t>
  </si>
  <si>
    <t>유지 3-2-8</t>
  </si>
  <si>
    <t>내장공</t>
  </si>
  <si>
    <t>447A2E9452EAA5E7E8F59B883ABE0F202ED29</t>
  </si>
  <si>
    <t>44A0239DAB5C79B73F3E9E84F410F447A2E9452EAA5E7E8F59B883ABE0F202ED29</t>
  </si>
  <si>
    <t>44A0239DAB5C79B73F3E9E84F410F447A2E9452EAA5E7E8F59B883ABE0F202EE32</t>
  </si>
  <si>
    <t>경량벽체철골틀 해체    M2  유지 3-2-5   ( 호표 5 )</t>
  </si>
  <si>
    <t>유지 3-2-5</t>
  </si>
  <si>
    <t>44A0239DAB5C79B73F33F48974FB8447A2E9452EAA5E7E8F59B883ABE0F202ED29</t>
  </si>
  <si>
    <t>44A0239DAB5C79B73F33F48974FB8447A2E9452EAA5E7E8F59B883ABE0F202EE32</t>
  </si>
  <si>
    <t>인력품의 2%</t>
  </si>
  <si>
    <t>44A0239DAB5C79B73F33F48974FB845BF259F412D52870F96EF89E44001</t>
  </si>
  <si>
    <t>벽체합판 해체    M2  유지 3-2-6   ( 호표 6 )</t>
  </si>
  <si>
    <t>유지 3-2-6</t>
  </si>
  <si>
    <t>44A0239DAB5C79B73F302087A0A4A447A2E9452EAA5E7E8F59B883ABE0F202ED29</t>
  </si>
  <si>
    <t>44A0239DAB5C79B73F302087A0A4A447A2E9452EAA5E7E8F59B883ABE0F202EE32</t>
  </si>
  <si>
    <t>44A0239DAB5C79B73F302087A0A4A45BF259F412D52870F96EF89E44001</t>
  </si>
  <si>
    <t>시트지 해체  유리면  M2     ( 호표 7 )</t>
  </si>
  <si>
    <t>시트지 붙임(유리면)</t>
  </si>
  <si>
    <t>폭 300mm이상</t>
  </si>
  <si>
    <t>㎡</t>
  </si>
  <si>
    <t>금액제외</t>
  </si>
  <si>
    <t>44A12D9488CB32474A987988DCAB7</t>
  </si>
  <si>
    <t>451F2B92C04FC5570D8C2A87BF588C71544A12D9488CB32474A987988DCAB7</t>
  </si>
  <si>
    <t>-</t>
  </si>
  <si>
    <t>노임할증</t>
  </si>
  <si>
    <t>인력품의 80%</t>
  </si>
  <si>
    <t>451F2B92C04FC5570D8C2A87BF588C71545BF259F412D52870F96EF89E44001</t>
  </si>
  <si>
    <t>천정 구조물 철거    식     ( 호표 8 )</t>
  </si>
  <si>
    <t>철거공</t>
  </si>
  <si>
    <t>447A2E9452EAA5E7E8F1208FB0F72D59978D1</t>
  </si>
  <si>
    <t>451F2B92C04FC5570D8C2A87BF588C719447A2E9452EAA5E7E8F1208FB0F72D59978D1</t>
  </si>
  <si>
    <t>창호 철거  목재창호  개소     ( 호표 9 )</t>
  </si>
  <si>
    <t>창호공</t>
  </si>
  <si>
    <t>447A2E9452EAA5E7E8F59B883ABE0F202EC06</t>
  </si>
  <si>
    <t>451F2B92C04FC5570D8C2A87BF588C718447A2E9452EAA5E7E8F59B883ABE0F202EC06</t>
  </si>
  <si>
    <t>451F2B92C04FC5570D8C2A87BF588C718447A2E9452EAA5E7E8F59B883ABE0F202EE32</t>
  </si>
  <si>
    <t>451F2B92C04FC5570D8C2A87BF588C71845BF259F412D52870F96EF89E44001</t>
  </si>
  <si>
    <t>강재창호 해체  설치품의 60%  개소  건축 10-1-2   ( 호표 10 )</t>
  </si>
  <si>
    <t>건축 10-1-2</t>
  </si>
  <si>
    <t>44A12E9B3D864187145D8D829DEFC447A2E9452EAA5E7E8F59B883ABE0F202EC06</t>
  </si>
  <si>
    <t>44A12E9B3D864187145D8D829DEFC447A2E9452EAA5E7E8F59B883ABE0F202EE32</t>
  </si>
  <si>
    <t>인력품의 60%</t>
  </si>
  <si>
    <t>44A12E9B3D864187145D8D829DEFC45BF259F412D52870F96EF89E47002</t>
  </si>
  <si>
    <t>인력품의 3%</t>
  </si>
  <si>
    <t>45BF259F412D52870F96EF89E47002</t>
  </si>
  <si>
    <t>44A12E9B3D864187145D8D829DEFC45BF259F412D52870F96EF89E46003</t>
  </si>
  <si>
    <t>흡음텍스 해체    M2  유지 3-2-2   ( 호표 11 )</t>
  </si>
  <si>
    <t>유지 3-2-2</t>
  </si>
  <si>
    <t>44A0239DAB5C79B73F349B80181DC447A2E9452EAA5E7E8F59B883ABE0F202ED29</t>
  </si>
  <si>
    <t>44A0239DAB5C79B73F349B80181DC447A2E9452EAA5E7E8F59B883ABE0F202EE32</t>
  </si>
  <si>
    <t>석고판 해체  천장  M2  유지 3-2-6   ( 호표 12 )</t>
  </si>
  <si>
    <t>44A0239DAB5C79B73F302087A09A4447A2E9452EAA5E7E8F59B883ABE0F202ED29</t>
  </si>
  <si>
    <t>44A0239DAB5C79B73F302087A09A4447A2E9452EAA5E7E8F59B883ABE0F202EE32</t>
  </si>
  <si>
    <t>44A0239DAB5C79B73F302087A09A445BF259F412D52870F96EF89E44001</t>
  </si>
  <si>
    <t>도배 해체  벽  M2  유지 3-2-7   ( 호표 13 )</t>
  </si>
  <si>
    <t>유지 3-2-7</t>
  </si>
  <si>
    <t>도배공</t>
  </si>
  <si>
    <t>447A2E9452EAA5E7E8F59B883ABE0F202ED28</t>
  </si>
  <si>
    <t>44A0239DAB5C79B73F31C689C35A7447A2E9452EAA5E7E8F59B883ABE0F202ED28</t>
  </si>
  <si>
    <t>44A0239DAB5C79B73F31C689C35A7447A2E9452EAA5E7E8F59B883ABE0F202EE32</t>
  </si>
  <si>
    <t>마루틀 해체  설치품의 60%  M2  건축 4-1-2   ( 호표 14 )</t>
  </si>
  <si>
    <t>건축 4-1-2</t>
  </si>
  <si>
    <t>44A12B97C3CD1987F6BE068C4D3EC447A2E9452EAA5E7E8F59B883ABE0F202EC01</t>
  </si>
  <si>
    <t>44A12B97C3CD1987F6BE068C4D3EC447A2E9452EAA5E7E8F59B883ABE0F202EE32</t>
  </si>
  <si>
    <t>44A12B97C3CD1987F6BE068C4D3EC45BF259F412D52870F96EF89E47002</t>
  </si>
  <si>
    <t>알루미늄창호 해체  설치품의 60%  M2  건축 10-1-3   ( 호표 15 )</t>
  </si>
  <si>
    <t>건축 10-1-3</t>
  </si>
  <si>
    <t>44A12E9B0079BD27FE28F7876003E447A2E9452EAA5E7E8F59B883ABE0F202EC06</t>
  </si>
  <si>
    <t>44A12E9B0079BD27FE28F7876003E447A2E9452EAA5E7E8F59B883ABE0F202EE32</t>
  </si>
  <si>
    <t>44A12E9B0079BD27FE28F7876003E45BF259F412D52870F96EF89E44001</t>
  </si>
  <si>
    <t>바닥 샌딩  타일본드 제거  M2  건축 6-1-1   ( 호표 16 )</t>
  </si>
  <si>
    <t>건축 6-1-1</t>
  </si>
  <si>
    <t>44A12A904138D457510D5F88C303C447A2E9452EAA5E7E8F59B883ABE0F202EE32</t>
  </si>
  <si>
    <t>인력품의 4%</t>
  </si>
  <si>
    <t>44A12A904138D457510D5F88C303C45BF259F412D52870F96EF89E44001</t>
  </si>
  <si>
    <t>벽체틀 설치  30*30, @450*600  M2  건축 4-2-1   ( 호표 17 )</t>
  </si>
  <si>
    <t>건축 4-2-1</t>
  </si>
  <si>
    <t>각재</t>
  </si>
  <si>
    <t>각재, 외송</t>
  </si>
  <si>
    <t>재</t>
  </si>
  <si>
    <t>43822991E9B4B50726EB81824AE0E002B11ED</t>
  </si>
  <si>
    <t>44A12B97FF056AA7E538C98F8C6FA43822991E9B4B50726EB81824AE0E002B11ED</t>
  </si>
  <si>
    <t>자재 별도</t>
  </si>
  <si>
    <t>호표 46</t>
  </si>
  <si>
    <t>44A12B97FF057B17D896868EDD661</t>
  </si>
  <si>
    <t>44A12B97FF056AA7E538C98F8C6FA44A12B97FF057B17D896868EDD661</t>
  </si>
  <si>
    <t>MDF 설치  중밀도섬유판, 9.0*1220*2440mm  M2  건축 4-2-3   ( 호표 18 )</t>
  </si>
  <si>
    <t>건축 4-2-3</t>
  </si>
  <si>
    <t>중밀도섬유판</t>
  </si>
  <si>
    <t>43AD279BB58F8827E5E0C180467A897556158</t>
  </si>
  <si>
    <t>44A12D948847C59769FC4882EF80143AD279BB58F8827E5E0C180467A897556158</t>
  </si>
  <si>
    <t>합판 별도</t>
  </si>
  <si>
    <t>호표 47</t>
  </si>
  <si>
    <t>44A12D94881A8FF76A0FA48428B79</t>
  </si>
  <si>
    <t>44A12D948847C59769FC4882EF80144A12D94881A8FF76A0FA48428B79</t>
  </si>
  <si>
    <t>벽체합판 설치  4.8T*1220*2440  M2  건축 4-2-3   ( 호표 19 )</t>
  </si>
  <si>
    <t>보통합판</t>
  </si>
  <si>
    <t>보통합판, 1급, 4.8*1220*2440mm</t>
  </si>
  <si>
    <t>43AD279BB58F8827E5E2F28D425B7DD1C4204</t>
  </si>
  <si>
    <t>44A12D94881A8FF76A0FA48428B7843AD279BB58F8827E5E2F28D425B7DD1C4204</t>
  </si>
  <si>
    <t>44A12D94881A8FF76A0FA48428B78447A2E9452EAA5E7E8F59B883ABE0F202EC01</t>
  </si>
  <si>
    <t>44A12D94881A8FF76A0FA48428B78447A2E9452EAA5E7E8F59B883ABE0F202EE32</t>
  </si>
  <si>
    <t>44A12D94881A8FF76A0FA48428B7845BF259F412D52870F96EF89E44001</t>
  </si>
  <si>
    <t>석고판 설치(나사고정) - 바탕용  천장, 2겹 붙임  M2  건축 5-2-3   ( 호표 20 )</t>
  </si>
  <si>
    <t>건축 5-2-3</t>
  </si>
  <si>
    <t>석고보드</t>
  </si>
  <si>
    <t>석고보드, 평보드, 9.5*900*1800mm(㎡)</t>
  </si>
  <si>
    <t>43822991E9D74EA72D652A880AB337731359B</t>
  </si>
  <si>
    <t>44A12D94887300176678DA889D46743822991E9D74EA72D652A880AB337731359B</t>
  </si>
  <si>
    <t>44A12D94887300176678DA889D467447A2E9452EAA5E7E8F59B883ABE0F202ED29</t>
  </si>
  <si>
    <t>44A12D94887300176678DA889D467447A2E9452EAA5E7E8F59B883ABE0F202EE32</t>
  </si>
  <si>
    <t>인력품의 1%</t>
  </si>
  <si>
    <t>44A12D94887300176678DA889D46745BF259F412D52870F96EF89E44001</t>
  </si>
  <si>
    <t>석고판 설치(나사고정) - 바탕용  벽, 1겹 붙임  M2  건축 5-3-1   ( 호표 21 )</t>
  </si>
  <si>
    <t>건축 5-3-1</t>
  </si>
  <si>
    <t>44A12D94887300270CDC9F8FC330D43822991E9D74EA72D652A880AB337731359B</t>
  </si>
  <si>
    <t>44A12D94887300270CDC9F8FC330D447A2E9452EAA5E7E8F59B883ABE0F202ED29</t>
  </si>
  <si>
    <t>44A12D94887300270CDC9F8FC330D447A2E9452EAA5E7E8F59B883ABE0F202EE32</t>
  </si>
  <si>
    <t>44A12D94887300270CDC9F8FC330D45BF259F412D52870F96EF89E44001</t>
  </si>
  <si>
    <t>석고판 설치(나사고정) - 바탕용  벽, 2겹 붙임  M2  건축 5-3-1   ( 호표 22 )</t>
  </si>
  <si>
    <t>44A12D94887300270CDC9F8FC30B943822991E9D74EA72D652A880AB337731359B</t>
  </si>
  <si>
    <t>44A12D94887300270CDC9F8FC30B9447A2E9452EAA5E7E8F59B883ABE0F202ED29</t>
  </si>
  <si>
    <t>44A12D94887300270CDC9F8FC30B9447A2E9452EAA5E7E8F59B883ABE0F202EE32</t>
  </si>
  <si>
    <t>44A12D94887300270CDC9F8FC30B945BF259F412D52870F96EF89E44001</t>
  </si>
  <si>
    <t>마루틀 설치  30*30, @300  M2  건축 4-1-2   ( 호표 23 )</t>
  </si>
  <si>
    <t>M3</t>
  </si>
  <si>
    <t>43822991E9B4B50726EB81824AE0E002B11E2</t>
  </si>
  <si>
    <t>44A12B97C3CD1987F745D8862EECD43822991E9B4B50726EB81824AE0E002B11E2</t>
  </si>
  <si>
    <t>시공비</t>
  </si>
  <si>
    <t>호표 48</t>
  </si>
  <si>
    <t>44A12B97C3CD1987F6BE068C4D3ED</t>
  </si>
  <si>
    <t>44A12B97C3CD1987F745D8862EECD44A12B97C3CD1987F6BE068C4D3ED</t>
  </si>
  <si>
    <t>마루바탕 설치  합판12t  M2  건축 4-1-3   ( 호표 24 )</t>
  </si>
  <si>
    <t>건축 4-1-3</t>
  </si>
  <si>
    <t>내수합판</t>
  </si>
  <si>
    <t>내수합판, 1급, 12*1220*2440mm</t>
  </si>
  <si>
    <t>43AD279BB58F8827E5E2F28D425B7DD1C46E8</t>
  </si>
  <si>
    <t>44A12B97C3CD1987F4F0F38B85D3943AD279BB58F8827E5E2F28D425B7DD1C46E8</t>
  </si>
  <si>
    <t>44A12B97C3CD1987F4F0F38B85D39447A2E9452EAA5E7E8F59B883ABE0F202EC01</t>
  </si>
  <si>
    <t>44A12B97C3CD1987F4F0F38B85D39447A2E9452EAA5E7E8F59B883ABE0F202EE32</t>
  </si>
  <si>
    <t>44A12B97C3CD1987F4F0F38B85D3945BF259F412D52870F96EF89E44001</t>
  </si>
  <si>
    <t>강화마루 설치    M2  건축 5-1-3   ( 호표 25 )</t>
  </si>
  <si>
    <t>건축 5-1-3</t>
  </si>
  <si>
    <t>강화마루</t>
  </si>
  <si>
    <t>43AD2598D5E0788722ACB08484846FB2A8DE6</t>
  </si>
  <si>
    <t>44A12B97C3BCF287782603881593CFA43AD2598D5E0788722ACB08484846FB2A8DE6</t>
  </si>
  <si>
    <t>플로어링 마루 설치</t>
  </si>
  <si>
    <t>호표 49</t>
  </si>
  <si>
    <t>44A12B97C3BCF287782603881593C</t>
  </si>
  <si>
    <t>44A12B97C3BCF287782603881593CFA44A12B97C3BCF287782603881593C</t>
  </si>
  <si>
    <t>걸레받이 설치 - 중밀도섬유판  T=9, H=100  M  건축 5-3-5   ( 호표 26 )</t>
  </si>
  <si>
    <t>건축 5-3-5</t>
  </si>
  <si>
    <t>44A12D94AB7F9D379CBACB84FD30243AD279BB58F8827E5E0C180467A897556158</t>
  </si>
  <si>
    <t>고무접착제</t>
  </si>
  <si>
    <t>고무접착제, 건설용고무풀</t>
  </si>
  <si>
    <t>43822897AE53CEA79DD7BF8515B1E921910C4</t>
  </si>
  <si>
    <t>44A12D94AB7F9D379CBACB84FD30243822897AE53CEA79DD7BF8515B1E921910C4</t>
  </si>
  <si>
    <t>걸레받이 설치</t>
  </si>
  <si>
    <t>중밀도섬유판, H=75~120mm 기준</t>
  </si>
  <si>
    <t>호표 50</t>
  </si>
  <si>
    <t>44A12D94AB7FB9D7B41F1680154F1</t>
  </si>
  <si>
    <t>44A12D94AB7F9D379CBACB84FD30244A12D94AB7FB9D7B41F1680154F1</t>
  </si>
  <si>
    <t>자석게시판  갈바륨 1.2t  M2     ( 호표 27 )</t>
  </si>
  <si>
    <t>잡철물 제작 및 설치</t>
  </si>
  <si>
    <t>제품 설치, 일반철재</t>
  </si>
  <si>
    <t>호표 51</t>
  </si>
  <si>
    <t>44A1289C49C20C17A88F64812C84A</t>
  </si>
  <si>
    <t>451F2B92C04FC5570D8C2A87BF588C45444A1289C49C20C17A88F64812C84A</t>
  </si>
  <si>
    <t>합금화용융아연도금강판</t>
  </si>
  <si>
    <t>합금화용융아연도금강판, 갈바륨, 1.20mm</t>
  </si>
  <si>
    <t>43822991E9B4A4D7987D6A848E14EEE4B2C55</t>
  </si>
  <si>
    <t>451F2B92C04FC5570D8C2A87BF588C45443822991E9B4A4D7987D6A848E14EEE4B2C55</t>
  </si>
  <si>
    <t>451F2B92C04FC5570D8C2A87BF588C45444A12D94F37069D728E6D382C076E</t>
  </si>
  <si>
    <t>2층 붙박이장    개소     ( 호표 28 )</t>
  </si>
  <si>
    <t>일반구조용각형강관</t>
  </si>
  <si>
    <t>일반구조용각형강관, 각형강관, 100*100*4.5mm</t>
  </si>
  <si>
    <t>43F5289EC1820EF7FD5E1B8C1700758C6B12D</t>
  </si>
  <si>
    <t>451F2B92C04FC5570D8C2A87BF588C45843F5289EC1820EF7FD5E1B8C1700758C6B12D</t>
  </si>
  <si>
    <t>451F2B92C04FC5570D8C2A87BF588C45844A1289C49C20C17A88F64812C84A</t>
  </si>
  <si>
    <t>각재, 미송</t>
  </si>
  <si>
    <t>43822991E9B4B50726EB81824AE0E002B11E3</t>
  </si>
  <si>
    <t>451F2B92C04FC5570D8C2A87BF588C45843822991E9B4B50726EB81824AE0E002B11E3</t>
  </si>
  <si>
    <t>451F2B92C04FC5570D8C2A87BF588C45843AD279BB58F8827E5E2F28D425B7DD1C4204</t>
  </si>
  <si>
    <t>보통합판, 1급, 12*1220*2440mm</t>
  </si>
  <si>
    <t>43AD279BB58F8827E5E2F28D425B7DD1C4202</t>
  </si>
  <si>
    <t>451F2B92C04FC5570D8C2A87BF588C45843AD279BB58F8827E5E2F28D425B7DD1C4202</t>
  </si>
  <si>
    <t>451F2B92C04FC5570D8C2A87BF588C45843AD279BB58F8827E5E0C180467A897556158</t>
  </si>
  <si>
    <t>451F2B92C04FC5570D8C2A87BF588C45844A12D94881A8FF76A0FA48428B79</t>
  </si>
  <si>
    <t>451F2B92C04FC5570D8C2A87BF588C45844A12D94F37069D728E6D382C076E</t>
  </si>
  <si>
    <t>스틸난간대설치</t>
  </si>
  <si>
    <t>D50.8+25.4*1.4t, H:900</t>
  </si>
  <si>
    <t>호표 52</t>
  </si>
  <si>
    <t>44A1289CA24450974CA41383C700E</t>
  </si>
  <si>
    <t>451F2B92C04FC5570D8C2A87BF588C45844A1289CA24450974CA41383C700E</t>
  </si>
  <si>
    <t>강화유리</t>
  </si>
  <si>
    <t>강화유리, 투명, 8mm</t>
  </si>
  <si>
    <t>43822991E9C6FAC75AC0BD8DC3B777D959A02</t>
  </si>
  <si>
    <t>451F2B92C04FC5570D8C2A87BF588C45843822991E9C6FAC75AC0BD8DC3B777D959A02</t>
  </si>
  <si>
    <t>유리두께 9mm 이하</t>
  </si>
  <si>
    <t>호표 53</t>
  </si>
  <si>
    <t>44A12E9B586DFF176E2F988AA65DA</t>
  </si>
  <si>
    <t>451F2B92C04FC5570D8C2A87BF588C45844A12E9B586DFF176E2F988AA65DA</t>
  </si>
  <si>
    <t>비닐타일, 3*450*450mm, 데코타일</t>
  </si>
  <si>
    <t>호표 54</t>
  </si>
  <si>
    <t>44A12D94AB31E4375F412F8D5FD13</t>
  </si>
  <si>
    <t>451F2B92C04FC5570D8C2A87BF588C45844A12D94AB31E4375F412F8D5FD13</t>
  </si>
  <si>
    <t>붙박이 쇼파    개소     ( 호표 29 )</t>
  </si>
  <si>
    <t>451F2B92C04FC5570D8C2A87BF588C45943822991E9B4B50726EB81824AE0E002B11E3</t>
  </si>
  <si>
    <t>451F2B92C04FC5570D8C2A87BF588C45943AD279BB58F8827E5E2F28D425B7DD1C4204</t>
  </si>
  <si>
    <t>451F2B92C04FC5570D8C2A87BF588C45943AD279BB58F8827E5E2F28D425B7DD1C4202</t>
  </si>
  <si>
    <t>451F2B92C04FC5570D8C2A87BF588C45943AD279BB58F8827E5E0C180467A897556158</t>
  </si>
  <si>
    <t>451F2B92C04FC5570D8C2A87BF588C45944A12D94881A8FF76A0FA48428B79</t>
  </si>
  <si>
    <t>451F2B92C04FC5570D8C2A87BF588C45944A12D94F37069D728E6D382C076E</t>
  </si>
  <si>
    <t>붙박이 쿠션</t>
  </si>
  <si>
    <t>방염, 50T</t>
  </si>
  <si>
    <t>44A123943DBF07C7FC2335844D5C68CB7AE3D</t>
  </si>
  <si>
    <t>451F2B92C04FC5570D8C2A87BF588C45944A123943DBF07C7FC2335844D5C68CB7AE3D</t>
  </si>
  <si>
    <t>붙박이 바테이블    개소     ( 호표 30 )</t>
  </si>
  <si>
    <t>인조대리석</t>
  </si>
  <si>
    <t>인조대리석, 12mm</t>
  </si>
  <si>
    <t>43822991E9D74E877FF62386EFFF1DF596877</t>
  </si>
  <si>
    <t>451F2B92C04FC5570D8C2A87BF588C45A43822991E9D74E877FF62386EFFF1DF596877</t>
  </si>
  <si>
    <t>일반구조용각형강관, 각형강관, 30*30*1.4mm</t>
  </si>
  <si>
    <t>43F5289EC1820EF7FD5E1B8C1700758C13912</t>
  </si>
  <si>
    <t>451F2B92C04FC5570D8C2A87BF588C45A43F5289EC1820EF7FD5E1B8C1700758C13912</t>
  </si>
  <si>
    <t>451F2B92C04FC5570D8C2A87BF588C45A44A1289C49C20C17A88F64812C84A</t>
  </si>
  <si>
    <t>보통합판, 1급, 9.0*1220*2440mm</t>
  </si>
  <si>
    <t>43AD279BB58F8827E5E2F28D425B7DD1C4200</t>
  </si>
  <si>
    <t>451F2B92C04FC5570D8C2A87BF588C45A43AD279BB58F8827E5E2F28D425B7DD1C4200</t>
  </si>
  <si>
    <t>451F2B92C04FC5570D8C2A87BF588C45A44A12D94881A8FF76A0FA48428B79</t>
  </si>
  <si>
    <t>451F2B92C04FC5570D8C2A87BF588C45A44A12D94F37069D728E6D382C076E</t>
  </si>
  <si>
    <t>붙박이정수기장    개소     ( 호표 31 )</t>
  </si>
  <si>
    <t>451F2B92C04FC5570D8C2A87BF588C45B43AD279BB58F8827E5E2F28D425B7DD1C4202</t>
  </si>
  <si>
    <t>중밀도섬유판, 18*1220*2440mm</t>
  </si>
  <si>
    <t>43AD279BB58F8827E5E0C180467A89755615B</t>
  </si>
  <si>
    <t>451F2B92C04FC5570D8C2A87BF588C45B43AD279BB58F8827E5E0C180467A89755615B</t>
  </si>
  <si>
    <t>451F2B92C04FC5570D8C2A87BF588C45B44A12D94881A8FF76A0FA48428B79</t>
  </si>
  <si>
    <t>451F2B92C04FC5570D8C2A87BF588C45B44A12D94F37069D728E6D382C076E</t>
  </si>
  <si>
    <t>강화유리도어 설치  편개, 900*2600  SET     ( 호표 32 )</t>
  </si>
  <si>
    <t>강화유리도어</t>
  </si>
  <si>
    <t>12T*900*2600mm, 투명, 프레임리스도어</t>
  </si>
  <si>
    <t>Set</t>
  </si>
  <si>
    <t>43822991E9C6FAE7079A7A8E384D1422D3F7C</t>
  </si>
  <si>
    <t>451F2B92C04FC5570D8C2A87BF588C45D43822991E9C6FAE7079A7A8E384D1422D3F7C</t>
  </si>
  <si>
    <t>강화유리도어 설치  양개, 1700*2600  SET     ( 호표 33 )</t>
  </si>
  <si>
    <t>12T*1700*2600mm, 투명, 프레임리스도어</t>
  </si>
  <si>
    <t>43822991E9C6FAE7079A7A8E384D1422D3F7D</t>
  </si>
  <si>
    <t>451F2B92C04FC5570D8C2A87BF588C45C43822991E9C6FAE7079A7A8E384D1422D3F7D</t>
  </si>
  <si>
    <t>창호유리설치 / 판유리  유리두께 12mm 이하  M2  건축 10-3-1   ( 호표 34 )</t>
  </si>
  <si>
    <t>건축 10-3-1</t>
  </si>
  <si>
    <t>강화유리, 투명, 12mm</t>
  </si>
  <si>
    <t>43822991E9C6FAC75AC0BD8DC3B777D959A00</t>
  </si>
  <si>
    <t>44A12E9B586DFF176E2F988AA620643822991E9C6FAC75AC0BD8DC3B777D959A00</t>
  </si>
  <si>
    <t>유리공</t>
  </si>
  <si>
    <t>447A2E9452EAA5E7E8F59B883ABE0F202EC07</t>
  </si>
  <si>
    <t>44A12E9B586DFF176E2F988AA6206447A2E9452EAA5E7E8F59B883ABE0F202EC07</t>
  </si>
  <si>
    <t>44A12E9B586DFF176E2F988AA6206447A2E9452EAA5E7E8F59B883ABE0F202EE32</t>
  </si>
  <si>
    <t>유리블록 쌓기  80*190*190  M2     ( 호표 35 )</t>
  </si>
  <si>
    <t>유리블록</t>
  </si>
  <si>
    <t>유리블록, 칼라, 190*190*80mm</t>
  </si>
  <si>
    <t>개</t>
  </si>
  <si>
    <t>43822991E98F290794284387A7BF322C06D9F</t>
  </si>
  <si>
    <t>451F2B92C04FC5570D8C2A87BF588C45F43822991E98F290794284387A7BF322C06D9F</t>
  </si>
  <si>
    <t>451F2B92C04FC5570D8C2A87BF588C45F447A2E9452EAA5E7E8F59B883ABE0F202EC07</t>
  </si>
  <si>
    <t>451F2B92C04FC5570D8C2A87BF588C45F447A2E9452EAA5E7E8F59B883ABE0F202EE32</t>
  </si>
  <si>
    <t>수밀코킹(실리콘)  삼각, 10mm, 창호주위  M  건축 6-6-1   ( 호표 36 )</t>
  </si>
  <si>
    <t>건축 6-6-1</t>
  </si>
  <si>
    <t>실링재</t>
  </si>
  <si>
    <t>실링재, 실리콘, 비초산, 유리용, 창호주위</t>
  </si>
  <si>
    <t>L</t>
  </si>
  <si>
    <t>43822897AE41788707ECBA875CB4D4DED54D4</t>
  </si>
  <si>
    <t>44A12A911E9B2AE782C22C8734CCD43822897AE41788707ECBA875CB4D4DED54D4</t>
  </si>
  <si>
    <t>수밀코킹</t>
  </si>
  <si>
    <t>재료비 별도</t>
  </si>
  <si>
    <t>호표 65</t>
  </si>
  <si>
    <t>44A12A911EA564376FF43E8888E11</t>
  </si>
  <si>
    <t>44A12A911E9B2AE782C22C8734CCD44A12A911EA564376FF43E8888E11</t>
  </si>
  <si>
    <t>타일 붙임 / 압착 붙이기  벽, 타일 0.04 ~ 0.10m2 이하, 15m2/일당  M2  건축 3-2-2   ( 호표 37 )</t>
  </si>
  <si>
    <t>건축 3-2-2</t>
  </si>
  <si>
    <t>도기질타일</t>
  </si>
  <si>
    <t>도기질타일, 백유색, 150*150mm</t>
  </si>
  <si>
    <t>43822991E98F2927429F5D8611487AFFA2CF3</t>
  </si>
  <si>
    <t>44A12F9990DAC1A719BB5C818AA0E43822991E98F2927429F5D8611487AFFA2CF3</t>
  </si>
  <si>
    <t>타일공</t>
  </si>
  <si>
    <t>447A2E9452EAA5E7E8F59B883ABE0F202EC0A</t>
  </si>
  <si>
    <t>44A12F9990DAC1A719BB5C818AA0E447A2E9452EAA5E7E8F59B883ABE0F202EC0A</t>
  </si>
  <si>
    <t>44A12F9990DAC1A719BB5C818AA0E447A2E9452EAA5E7E8F59B883ABE0F202EE32</t>
  </si>
  <si>
    <t>44A12F9990DAC1A719BB5C818AA0E45BF259F412D52870F96EF89E47002</t>
  </si>
  <si>
    <t>석고보드면 바탕만들기  줄퍼티 노무비  M2  건축 11-1-2   ( 호표 38 )</t>
  </si>
  <si>
    <t>건축 11-1-2</t>
  </si>
  <si>
    <t>도장공</t>
  </si>
  <si>
    <t>447A2E9452EAA5E7E8F59B883ABE0F202EC0B</t>
  </si>
  <si>
    <t>44A12C9777EA68B7B224CC86B45EF447A2E9452EAA5E7E8F59B883ABE0F202EC0B</t>
  </si>
  <si>
    <t>44A12C9777EA68B7B224CC86B45EF447A2E9452EAA5E7E8F59B883ABE0F202EE32</t>
  </si>
  <si>
    <t>공구손료 및 잡재료비</t>
  </si>
  <si>
    <t>44A12C9777EA68B7B224CC86B45EF45BF259F412D52870F96EF89E44001</t>
  </si>
  <si>
    <t>수성페인트 칠  내부, 2회, 친환경  M2     ( 호표 39 )</t>
  </si>
  <si>
    <t>수성페인트</t>
  </si>
  <si>
    <t>수성페인트, DX-5958, 광텍스, 백색</t>
  </si>
  <si>
    <t>43822897AE4178A735E1A88CDA9BF961B5D6E</t>
  </si>
  <si>
    <t>44A12C967D2175671AC8CF8F41C2543822897AE4178A735E1A88CDA9BF961B5D6E</t>
  </si>
  <si>
    <t>수성페인트 롤러칠(재료비 미포함)</t>
  </si>
  <si>
    <t>내부, 2회 1급</t>
  </si>
  <si>
    <t>호표 66</t>
  </si>
  <si>
    <t>44A12C967D2175671F496383230A8</t>
  </si>
  <si>
    <t>44A12C967D2175671AC8CF8F41C2544A12C967D2175671F496383230A8</t>
  </si>
  <si>
    <t>석고보드면 바탕만들기  줄퍼티 천장 친환경  M2  건축 11-1-2   ( 호표 40 )</t>
  </si>
  <si>
    <t>석고보드면 바탕만들기 재료비</t>
  </si>
  <si>
    <t>줄퍼티</t>
  </si>
  <si>
    <t>호표 68</t>
  </si>
  <si>
    <t>44A12C9777EA68B7B224CD872BBA1</t>
  </si>
  <si>
    <t>44A12C9777EA68B7B224CD873427244A12C9777EA68B7B224CD872BBA1</t>
  </si>
  <si>
    <t>줄퍼티 천장 노무비</t>
  </si>
  <si>
    <t>호표 69</t>
  </si>
  <si>
    <t>44A12C9777EA68B7B224CD871903C</t>
  </si>
  <si>
    <t>44A12C9777EA68B7B224CD873427244A12C9777EA68B7B224CD871903C</t>
  </si>
  <si>
    <t>수성페인트 칠  내천장, 2회, 친환경  M2     ( 호표 41 )</t>
  </si>
  <si>
    <t>44A12C967D2175671AC8CF8F41C2643822897AE4178A735E1A88CDA9BF961B5D6E</t>
  </si>
  <si>
    <t>내천장, 2회 1급</t>
  </si>
  <si>
    <t>호표 70</t>
  </si>
  <si>
    <t>44A12C967D217567181D698EFFC12</t>
  </si>
  <si>
    <t>44A12C967D2175671AC8CF8F41C2644A12C967D217567181D698EFFC12</t>
  </si>
  <si>
    <t>난방필름 설치  바닥  M2  건축 5-4-8   ( 호표 42 )</t>
  </si>
  <si>
    <t>건축 5-4-8</t>
  </si>
  <si>
    <t>난방필름</t>
  </si>
  <si>
    <t>43AD2598D5E0788722ACB08484846FB2A8DE7</t>
  </si>
  <si>
    <t>44A12D94F37069D728E6D28057D2443AD2598D5E0788722ACB08484846FB2A8DE7</t>
  </si>
  <si>
    <t>인테리어 필름 붙임  방염  M2     ( 호표 43 )</t>
  </si>
  <si>
    <t>인테리어 필름</t>
  </si>
  <si>
    <t>방염,친환경</t>
  </si>
  <si>
    <t>43822991E9F224E70D1DCA86F3FB110DA941D</t>
  </si>
  <si>
    <t>44A12D94F37069D728E6D382C076E43822991E9F224E70D1DCA86F3FB110DA941D</t>
  </si>
  <si>
    <t>인테리어필름 붙임</t>
  </si>
  <si>
    <t>폭 300mm 이상</t>
  </si>
  <si>
    <t>44A12D9488CB32474A987988DC889</t>
  </si>
  <si>
    <t>44A12D94F37069D728E6D382C076E44A12D9488CB32474A987988DC889</t>
  </si>
  <si>
    <t>비닐타일 깔기  비닐타일, 3.0  M2  건축 5-1-1   ( 호표 44 )</t>
  </si>
  <si>
    <t>건축 5-1-1</t>
  </si>
  <si>
    <t>비닐타일</t>
  </si>
  <si>
    <t>43822991E9D74E877FF7CB8BEA2731D307E14</t>
  </si>
  <si>
    <t>44A12D94AB31E43759396A8DC00C243822991E9D74E877FF7CB8BEA2731D307E14</t>
  </si>
  <si>
    <t>PVC계 바닥재 설치 - 타일형</t>
  </si>
  <si>
    <t>주재료 제외</t>
  </si>
  <si>
    <t>호표 61</t>
  </si>
  <si>
    <t>44A12D94AB31E4375BE6FD8EDAC0A</t>
  </si>
  <si>
    <t>44A12D94AB31E43759396A8DC00C244A12D94AB31E4375BE6FD8EDAC0A</t>
  </si>
  <si>
    <t>도트그라데이션 시트 붙임    M2     ( 호표 45 )</t>
  </si>
  <si>
    <t>도트그라데이션</t>
  </si>
  <si>
    <t>43822991E9D74EA72D65298F9DFF21E34CBB0</t>
  </si>
  <si>
    <t>451F2B92C04FC5570D8C2A87BF588C71443822991E9D74EA72D65298F9DFF21E34CBB0</t>
  </si>
  <si>
    <t>451F2B92C04FC5570D8C2A87BF588C71444A12D9488CB32474A987988DCAB7</t>
  </si>
  <si>
    <t>벽체틀 설치  자재 별도  M2  건축 4-2-1   ( 호표 46 )</t>
  </si>
  <si>
    <t>44A12B97FF057B17D896868EDD661447A2E9452EAA5E7E8F59B883ABE0F202EC01</t>
  </si>
  <si>
    <t>44A12B97FF057B17D896868EDD661447A2E9452EAA5E7E8F59B883ABE0F202EE32</t>
  </si>
  <si>
    <t>44A12B97FF057B17D896868EDD66145BF259F412D52870F96EF89E44001</t>
  </si>
  <si>
    <t>벽체합판 설치  합판 별도  M2  건축 4-2-3   ( 호표 47 )</t>
  </si>
  <si>
    <t>44A12D94881A8FF76A0FA48428B79447A2E9452EAA5E7E8F59B883ABE0F202EC01</t>
  </si>
  <si>
    <t>44A12D94881A8FF76A0FA48428B79447A2E9452EAA5E7E8F59B883ABE0F202EE32</t>
  </si>
  <si>
    <t>44A12D94881A8FF76A0FA48428B7945BF259F412D52870F96EF89E44001</t>
  </si>
  <si>
    <t>마루틀 설치  시공비  M2  건축 4-1-2   ( 호표 48 )</t>
  </si>
  <si>
    <t>44A12B97C3CD1987F6BE068C4D3ED447A2E9452EAA5E7E8F59B883ABE0F202EC01</t>
  </si>
  <si>
    <t>44A12B97C3CD1987F6BE068C4D3ED447A2E9452EAA5E7E8F59B883ABE0F202EE32</t>
  </si>
  <si>
    <t>44A12B97C3CD1987F6BE068C4D3ED45BF259F412D52870F96EF89E44001</t>
  </si>
  <si>
    <t>플로어링 마루 설치    M2  건축 5-1-3   ( 호표 49 )</t>
  </si>
  <si>
    <t>44A12B97C3BCF287782603881593C447A2E9452EAA5E7E8F59B883ABE0F202ED29</t>
  </si>
  <si>
    <t>44A12B97C3BCF287782603881593C447A2E9452EAA5E7E8F59B883ABE0F202EE32</t>
  </si>
  <si>
    <t>44A12B97C3BCF287782603881593C45BF259F412D52870F96EF89E44001</t>
  </si>
  <si>
    <t>걸레받이 설치  중밀도섬유판, H=75~120mm 기준  M  건축 5-3-5   ( 호표 50 )</t>
  </si>
  <si>
    <t>44A12D94AB7FB9D7B41F1680154F1447A2E9452EAA5E7E8F59B883ABE0F202ED29</t>
  </si>
  <si>
    <t>44A12D94AB7FB9D7B41F1680154F1447A2E9452EAA5E7E8F59B883ABE0F202EE32</t>
  </si>
  <si>
    <t>44A12D94AB7FB9D7B41F1680154F145BF259F412D52870F96EF89E44001</t>
  </si>
  <si>
    <t>잡철물 제작 및 설치  제품 설치, 일반철재  kg  건축 8-3-1   ( 호표 51 )</t>
  </si>
  <si>
    <t>건축 8-3-1</t>
  </si>
  <si>
    <t>철공</t>
  </si>
  <si>
    <t>447A2E9452EAA5E7E8F59B883ABE0F202EE39</t>
  </si>
  <si>
    <t>44A1289C49C20C17A88F64812C84A447A2E9452EAA5E7E8F59B883ABE0F202EE39</t>
  </si>
  <si>
    <t>용접공</t>
  </si>
  <si>
    <t>447A2E9452EAA5E7E8F59B883ABE0F202EFD4</t>
  </si>
  <si>
    <t>44A1289C49C20C17A88F64812C84A447A2E9452EAA5E7E8F59B883ABE0F202EFD4</t>
  </si>
  <si>
    <t>특별인부</t>
  </si>
  <si>
    <t>447A2E9452EAA5E7E8F59B883ABE0F202EE33</t>
  </si>
  <si>
    <t>44A1289C49C20C17A88F64812C84A447A2E9452EAA5E7E8F59B883ABE0F202EE33</t>
  </si>
  <si>
    <t>44A1289C49C20C17A88F64812C84A447A2E9452EAA5E7E8F59B883ABE0F202EE32</t>
  </si>
  <si>
    <t>44A1289C49C20C17A88F64812C84A45BF259F412D52870F96EF89E44001</t>
  </si>
  <si>
    <t>잡재료</t>
  </si>
  <si>
    <t>44A1289C49C20C17A88F64812C84A45BF259F412D52870F96EF89E47002</t>
  </si>
  <si>
    <t>스틸난간대설치  D50.8+25.4*1.4t, H:900  M     ( 호표 52 )</t>
  </si>
  <si>
    <t>일반구조용탄소강관</t>
  </si>
  <si>
    <t>일반구조용탄소강관, 열연, ∮50.8*1.4mm</t>
  </si>
  <si>
    <t>43F5289EC1820EF7FD5E1B8C1700758C5AFBE</t>
  </si>
  <si>
    <t>44A1289CA24450974CA41383C700E43F5289EC1820EF7FD5E1B8C1700758C5AFBE</t>
  </si>
  <si>
    <t>일반구조용탄소강관, 열연, ∮25.4*1.4mm</t>
  </si>
  <si>
    <t>43F5289EC1820EF7FD5E1B8C1700758C5AFBB</t>
  </si>
  <si>
    <t>44A1289CA24450974CA41383C700E43F5289EC1820EF7FD5E1B8C1700758C5AFBB</t>
  </si>
  <si>
    <t>세트앵커</t>
  </si>
  <si>
    <t>세트앵커, M10*L75mm</t>
  </si>
  <si>
    <t>438228979D8A13179E3770842FFC2C640E117</t>
  </si>
  <si>
    <t>44A1289CA24450974CA41383C700E438228979D8A13179E3770842FFC2C640E117</t>
  </si>
  <si>
    <t>스틸 CAP</t>
  </si>
  <si>
    <t>D60*1.4t</t>
  </si>
  <si>
    <t>호표 55</t>
  </si>
  <si>
    <t>44A1289CA24450974AF75E89DB1D1</t>
  </si>
  <si>
    <t>44A1289CA24450974CA41383C700E44A1289CA24450974AF75E89DB1D1</t>
  </si>
  <si>
    <t>용접식난간 설치</t>
  </si>
  <si>
    <t>현장제작 설치, 철제 난간</t>
  </si>
  <si>
    <t>호표 56</t>
  </si>
  <si>
    <t>44A1289CA24450974E528F8BC3538</t>
  </si>
  <si>
    <t>44A1289CA24450974CA41383C700E44A1289CA24450974E528F8BC3538</t>
  </si>
  <si>
    <t>녹막이페인트 붓칠(재료비 미포함)</t>
  </si>
  <si>
    <t>철재면, 1회 2종</t>
  </si>
  <si>
    <t>호표 57</t>
  </si>
  <si>
    <t>44A12C96526A749748E31680CBA0F</t>
  </si>
  <si>
    <t>44A1289CA24450974CA41383C700E44A12C96526A749748E31680CBA0F</t>
  </si>
  <si>
    <t>유성페인트 붓칠(재료비 미포함)</t>
  </si>
  <si>
    <t>철재면, 2회 1급</t>
  </si>
  <si>
    <t>호표 58</t>
  </si>
  <si>
    <t>44A12C966CCC86E75A674F8922151</t>
  </si>
  <si>
    <t>44A1289CA24450974CA41383C700E44A12C966CCC86E75A674F8922151</t>
  </si>
  <si>
    <t>철강설</t>
  </si>
  <si>
    <t>철강설, 고철, 작업설부산물</t>
  </si>
  <si>
    <t>수집상차도</t>
  </si>
  <si>
    <t>43AD279BB53795B72BA4F088FA96F6E5D9551</t>
  </si>
  <si>
    <t>44A1289CA24450974CA41383C700E43AD279BB53795B72BA4F088FA96F6E5D9551</t>
  </si>
  <si>
    <t>녹막이 페인트칠 재료비(20년 품셈기준)</t>
  </si>
  <si>
    <t>철재면, 1회, 2종</t>
  </si>
  <si>
    <t>호표 59</t>
  </si>
  <si>
    <t>44A12C96526A74974989FA85064FC</t>
  </si>
  <si>
    <t>44A1289CA24450974CA41383C700E44A12C96526A74974989FA85064FC</t>
  </si>
  <si>
    <t>유성페인트 붓칠 재료비(20년 품셈기준)</t>
  </si>
  <si>
    <t>철재면, 2회, 1급</t>
  </si>
  <si>
    <t>호표 60</t>
  </si>
  <si>
    <t>44A12C966CCC86E75A674B835055B</t>
  </si>
  <si>
    <t>44A1289CA24450974CA41383C700E44A12C966CCC86E75A674B835055B</t>
  </si>
  <si>
    <t>창호유리설치 / 판유리  유리두께 9mm 이하  M2  건축 10-3-1   ( 호표 53 )</t>
  </si>
  <si>
    <t>44A12E9B586DFF176E2F988AA65DA447A2E9452EAA5E7E8F59B883ABE0F202EC07</t>
  </si>
  <si>
    <t>44A12E9B586DFF176E2F988AA65DA447A2E9452EAA5E7E8F59B883ABE0F202EE32</t>
  </si>
  <si>
    <t>비닐타일 깔기  비닐타일, 3*450*450mm, 데코타일  M2  건축 5-1-1   ( 호표 54 )</t>
  </si>
  <si>
    <t>43822991E9D74E877FF7CB8BEA2731D307994</t>
  </si>
  <si>
    <t>44A12D94AB31E4375F412F8D5FD1343822991E9D74E877FF7CB8BEA2731D307994</t>
  </si>
  <si>
    <t>44A12D94AB31E4375F412F8D5FD1344A12D94AB31E4375BE6FD8EDAC0A</t>
  </si>
  <si>
    <t>스틸 CAP  D60*1.4t  개     ( 호표 55 )</t>
  </si>
  <si>
    <t>일반구조용압연강판</t>
  </si>
  <si>
    <t>일반구조용압연강판, 1.4mm</t>
  </si>
  <si>
    <t>43822991E9B4A4D7987D6A848E14EE1F70A0D</t>
  </si>
  <si>
    <t>44A1289CA24450974AF75E89DB1D143822991E9B4A4D7987D6A848E14EE1F70A0D</t>
  </si>
  <si>
    <t>현장제작 설치, 일반철재</t>
  </si>
  <si>
    <t>호표 62</t>
  </si>
  <si>
    <t>44A1289C49FF47F70EAC1886A3517</t>
  </si>
  <si>
    <t>44A1289CA24450974AF75E89DB1D144A1289C49FF47F70EAC1886A3517</t>
  </si>
  <si>
    <t>44A1289CA24450974AF75E89DB1D144A12C96526A749748E31680CBA0F</t>
  </si>
  <si>
    <t>44A1289CA24450974AF75E89DB1D144A12C966CCC86E75A674F8922151</t>
  </si>
  <si>
    <t>44A1289CA24450974AF75E89DB1D143AD279BB53795B72BA4F088FA96F6E5D9551</t>
  </si>
  <si>
    <t>44A1289CA24450974AF75E89DB1D144A12C96526A74974989FA85064FC</t>
  </si>
  <si>
    <t>44A1289CA24450974AF75E89DB1D144A12C966CCC86E75A674B835055B</t>
  </si>
  <si>
    <t>용접식난간 설치  현장제작 설치, 철제 난간  kg  건축 8-2-1   ( 호표 56 )</t>
  </si>
  <si>
    <t>건축 8-2-1</t>
  </si>
  <si>
    <t>44A1289CA24450974E528F8BC3538447A2E9452EAA5E7E8F59B883ABE0F202EFD4</t>
  </si>
  <si>
    <t>44A1289CA24450974E528F8BC3538447A2E9452EAA5E7E8F59B883ABE0F202EE39</t>
  </si>
  <si>
    <t>44A1289CA24450974E528F8BC3538447A2E9452EAA5E7E8F59B883ABE0F202EE32</t>
  </si>
  <si>
    <t>44A1289CA24450974E528F8BC353845BF259F412D52870F96EF89E44001</t>
  </si>
  <si>
    <t>44A1289CA24450974E528F8BC353845BF259F412D52870F96EF89E47002</t>
  </si>
  <si>
    <t>녹막이페인트 붓칠(재료비 미포함)  철재면, 1회 2종  M2  건축 11-2-6   ( 호표 57 )</t>
  </si>
  <si>
    <t>건축 11-2-6</t>
  </si>
  <si>
    <t>녹막이 페인트칠</t>
  </si>
  <si>
    <t>철재면 1회 노무비</t>
  </si>
  <si>
    <t>호표 63</t>
  </si>
  <si>
    <t>44A12C96526A74974988D3847A25D</t>
  </si>
  <si>
    <t>44A12C96526A749748E31680CBA0F44A12C96526A74974988D3847A25D</t>
  </si>
  <si>
    <t>유성페인트 붓칠(재료비 미포함)  철재면, 2회 1급  M2  건축 11-2-4   ( 호표 58 )</t>
  </si>
  <si>
    <t>건축 11-2-4</t>
  </si>
  <si>
    <t>유성페인트 붓칠</t>
  </si>
  <si>
    <t>철재면 2회 노무비</t>
  </si>
  <si>
    <t>호표 64</t>
  </si>
  <si>
    <t>44A12C966CCC86E75A674B8373356</t>
  </si>
  <si>
    <t>44A12C966CCC86E75A674F892215144A12C966CCC86E75A674B8373356</t>
  </si>
  <si>
    <t>녹막이 페인트칠 재료비(20년 품셈기준)  철재면, 1회, 2종  M2     ( 호표 59 )</t>
  </si>
  <si>
    <t>방청페인트</t>
  </si>
  <si>
    <t>방청페인트, KSM6030-1종2류, 광명단페인트</t>
  </si>
  <si>
    <t>43822897AE4178A73C10BB8429BC02E2CEDB7</t>
  </si>
  <si>
    <t>44A12C96526A74974989FA85064FC43822897AE4178A73C10BB8429BC02E2CEDB7</t>
  </si>
  <si>
    <t>시너</t>
  </si>
  <si>
    <t>시너, KSM6060, 2종</t>
  </si>
  <si>
    <t>43822897AE417877607D24841D034988FF1D2</t>
  </si>
  <si>
    <t>44A12C96526A74974989FA85064FC43822897AE417877607D24841D034988FF1D2</t>
  </si>
  <si>
    <t>유성페인트 붓칠 재료비(20년 품셈기준)  철재면, 2회, 1급  M2     ( 호표 60 )</t>
  </si>
  <si>
    <t>조합페인트</t>
  </si>
  <si>
    <t>조합페인트, KSM6020-1종1급, 백색</t>
  </si>
  <si>
    <t>43822897AE4178A73C14168F3D99B6811DFD8</t>
  </si>
  <si>
    <t>44A12C966CCC86E75A674B835055B43822897AE4178A73C14168F3D99B6811DFD8</t>
  </si>
  <si>
    <t>시너, KSM6060, 1종</t>
  </si>
  <si>
    <t>43822897AE417877607D24841D034988FF1D3</t>
  </si>
  <si>
    <t>44A12C966CCC86E75A674B835055B43822897AE417877607D24841D034988FF1D3</t>
  </si>
  <si>
    <t>PVC계 바닥재 설치 - 타일형  주재료 제외  M2  건축 5-1-1   ( 호표 61 )</t>
  </si>
  <si>
    <t>44A12D94AB31E4375BE6FD8EDAC0A447A2E9452EAA5E7E8F59B883ABE0F202ED29</t>
  </si>
  <si>
    <t>44A12D94AB31E4375BE6FD8EDAC0A447A2E9452EAA5E7E8F59B883ABE0F202EE32</t>
  </si>
  <si>
    <t>초산비닐계접착제</t>
  </si>
  <si>
    <t>초산비닐계접착제, 비닐타일용</t>
  </si>
  <si>
    <t>43822897AE53CEA79DD2398FDBE35DC3F41C4</t>
  </si>
  <si>
    <t>44A12D94AB31E4375BE6FD8EDAC0A43822897AE53CEA79DD2398FDBE35DC3F41C4</t>
  </si>
  <si>
    <t>잡철물 제작 및 설치  현장제작 설치, 일반철재  kg  건축 8-3-1   ( 호표 62 )</t>
  </si>
  <si>
    <t>44A1289C49FF47F70EAC1886A3517447A2E9452EAA5E7E8F59B883ABE0F202EE39</t>
  </si>
  <si>
    <t>44A1289C49FF47F70EAC1886A3517447A2E9452EAA5E7E8F59B883ABE0F202EFD4</t>
  </si>
  <si>
    <t>44A1289C49FF47F70EAC1886A3517447A2E9452EAA5E7E8F59B883ABE0F202EE33</t>
  </si>
  <si>
    <t>44A1289C49FF47F70EAC1886A3517447A2E9452EAA5E7E8F59B883ABE0F202EE32</t>
  </si>
  <si>
    <t>44A1289C49FF47F70EAC1886A351745BF259F412D52870F96EF89E44001</t>
  </si>
  <si>
    <t>44A1289C49FF47F70EAC1886A351745BF259F412D52870F96EF89E47002</t>
  </si>
  <si>
    <t>녹막이 페인트칠  철재면 1회 노무비  M2  건축 11-2-6   ( 호표 63 )</t>
  </si>
  <si>
    <t>44A12C96526A74974988D3847A25D447A2E9452EAA5E7E8F59B883ABE0F202EC0B</t>
  </si>
  <si>
    <t>44A12C96526A74974988D3847A25D447A2E9452EAA5E7E8F59B883ABE0F202EE32</t>
  </si>
  <si>
    <t>44A12C96526A74974988D3847A25D45BF259F412D52870F96EF89E44001</t>
  </si>
  <si>
    <t>유성페인트 붓칠  철재면 2회 노무비  M2  건축 11-2-4   ( 호표 64 )</t>
  </si>
  <si>
    <t>44A12C966CCC86E75A674B8373356447A2E9452EAA5E7E8F59B883ABE0F202EC0B</t>
  </si>
  <si>
    <t>44A12C966CCC86E75A674B8373356447A2E9452EAA5E7E8F59B883ABE0F202EE32</t>
  </si>
  <si>
    <t>44A12C966CCC86E75A674B837335645BF259F412D52870F96EF89E44001</t>
  </si>
  <si>
    <t>수밀코킹  재료비 별도  M  건축 6-6-1   ( 호표 65 )</t>
  </si>
  <si>
    <t>코킹공</t>
  </si>
  <si>
    <t>기타 직종</t>
  </si>
  <si>
    <t>447A2E9452EAA5E7E8F1208FB0F72D5997BAE</t>
  </si>
  <si>
    <t>44A12A911EA564376FF43E8888E11447A2E9452EAA5E7E8F1208FB0F72D5997BAE</t>
  </si>
  <si>
    <t>수성페인트 롤러칠(재료비 미포함)  내부, 2회 1급  M2  건축 11-2-2   ( 호표 66 )</t>
  </si>
  <si>
    <t>건축 11-2-2</t>
  </si>
  <si>
    <t>수성페인트 롤러칠</t>
  </si>
  <si>
    <t>2회 노무비</t>
  </si>
  <si>
    <t>호표 67</t>
  </si>
  <si>
    <t>44A12C967D2175671F4A0A8BCFB86</t>
  </si>
  <si>
    <t>44A12C967D2175671F496383230A844A12C967D2175671F4A0A8BCFB86</t>
  </si>
  <si>
    <t>수성페인트 롤러칠  2회 노무비  M2  건축 11-2-2   ( 호표 67 )</t>
  </si>
  <si>
    <t>44A12C967D2175671F4A0A8BCFB86447A2E9452EAA5E7E8F59B883ABE0F202EC0B</t>
  </si>
  <si>
    <t>44A12C967D2175671F4A0A8BCFB86447A2E9452EAA5E7E8F59B883ABE0F202EE32</t>
  </si>
  <si>
    <t>44A12C967D2175671F4A0A8BCFB8645BF259F412D52870F96EF89E44001</t>
  </si>
  <si>
    <t>석고보드면 바탕만들기 재료비  줄퍼티(20년 품셈 기준)  M2     ( 호표 68 )</t>
  </si>
  <si>
    <t>줄퍼티(20년 품셈 기준)</t>
  </si>
  <si>
    <t>휠러</t>
  </si>
  <si>
    <t>43822897AE53CEA79DD6948ED67325F84052C</t>
  </si>
  <si>
    <t>44A12C9777EA68B7B224CD872BBA143822897AE53CEA79DD6948ED67325F84052C</t>
  </si>
  <si>
    <t>퍼티</t>
  </si>
  <si>
    <t>퍼티, 319퍼티, 백색</t>
  </si>
  <si>
    <t>1L=1.55kg</t>
  </si>
  <si>
    <t>43822897AE53CEA79DD6948ED67325F852A0B</t>
  </si>
  <si>
    <t>44A12C9777EA68B7B224CD872BBA143822897AE53CEA79DD6948ED67325F852A0B</t>
  </si>
  <si>
    <t>석고보드면 바탕만들기  줄퍼티 천장 노무비  M2  건축 11-1-2   ( 호표 69 )</t>
  </si>
  <si>
    <t>44A12C9777EA68B7B224CD871903C447A2E9452EAA5E7E8F59B883ABE0F202EC0B</t>
  </si>
  <si>
    <t>44A12C9777EA68B7B224CD871903C447A2E9452EAA5E7E8F59B883ABE0F202EE32</t>
  </si>
  <si>
    <t>44A12C9777EA68B7B224CD871903C45BF259F412D52870F96EF89E46003</t>
  </si>
  <si>
    <t>인력품의 20%</t>
  </si>
  <si>
    <t>44A12C9777EA68B7B224CD871903C45BF259F412D52870F96EF89E47002</t>
  </si>
  <si>
    <t>수성페인트 롤러칠(재료비 미포함)  내천장, 2회 1급  M2  건축 11-2-2   ( 호표 70 )</t>
  </si>
  <si>
    <t>천장 2회 노무비</t>
  </si>
  <si>
    <t>호표 71</t>
  </si>
  <si>
    <t>44A12C967D2175671818E78945F89</t>
  </si>
  <si>
    <t>44A12C967D217567181D698EFFC1244A12C967D2175671818E78945F89</t>
  </si>
  <si>
    <t>수성페인트 롤러칠  천장 2회 노무비  M2  건축 11-2-2   ( 호표 71 )</t>
  </si>
  <si>
    <t>44A12C967D2175671818E78945F89447A2E9452EAA5E7E8F59B883ABE0F202EC0B</t>
  </si>
  <si>
    <t>44A12C967D2175671818E78945F89447A2E9452EAA5E7E8F59B883ABE0F202EE32</t>
  </si>
  <si>
    <t>44A12C967D2175671818E78945F8945BF259F412D52870F96EF89E47002</t>
  </si>
  <si>
    <t>44A12C967D2175671818E78945F8945BF259F412D52870F96EF89E44001</t>
  </si>
  <si>
    <t>단 가 대 비 표</t>
  </si>
  <si>
    <t>규격</t>
  </si>
  <si>
    <t>조달청가격</t>
  </si>
  <si>
    <t>PAGE</t>
  </si>
  <si>
    <t>거래가격</t>
  </si>
  <si>
    <t>유통물가</t>
  </si>
  <si>
    <t>조사가격1</t>
  </si>
  <si>
    <t>조사가격2</t>
  </si>
  <si>
    <t>적용단가</t>
  </si>
  <si>
    <t>품목구분</t>
  </si>
  <si>
    <t>노임구분</t>
  </si>
  <si>
    <t>소수점처리</t>
  </si>
  <si>
    <t>667</t>
  </si>
  <si>
    <t>407</t>
  </si>
  <si>
    <t>자재 1</t>
  </si>
  <si>
    <t>자재 2</t>
  </si>
  <si>
    <t>자재 3</t>
  </si>
  <si>
    <t>자재 4</t>
  </si>
  <si>
    <t>668</t>
  </si>
  <si>
    <t>409</t>
  </si>
  <si>
    <t>자재 5</t>
  </si>
  <si>
    <t>자재 6</t>
  </si>
  <si>
    <t>1472</t>
  </si>
  <si>
    <t>1198</t>
  </si>
  <si>
    <t>자재 7</t>
  </si>
  <si>
    <t>KPF</t>
  </si>
  <si>
    <t>자재 8</t>
  </si>
  <si>
    <t>자재 9</t>
  </si>
  <si>
    <t>자재 10</t>
  </si>
  <si>
    <t>62</t>
  </si>
  <si>
    <t>자재 11</t>
  </si>
  <si>
    <t>65</t>
  </si>
  <si>
    <t>30</t>
  </si>
  <si>
    <t>자재 12</t>
  </si>
  <si>
    <t>147</t>
  </si>
  <si>
    <t>73</t>
  </si>
  <si>
    <t>자재 13</t>
  </si>
  <si>
    <t>자재 14</t>
  </si>
  <si>
    <t>자재 15</t>
  </si>
  <si>
    <t>666</t>
  </si>
  <si>
    <t>자재 16</t>
  </si>
  <si>
    <t>373</t>
  </si>
  <si>
    <t>자재 17</t>
  </si>
  <si>
    <t>자재 18</t>
  </si>
  <si>
    <t>671</t>
  </si>
  <si>
    <t>408</t>
  </si>
  <si>
    <t>자재 19</t>
  </si>
  <si>
    <t>자재 20</t>
  </si>
  <si>
    <t>자재 21</t>
  </si>
  <si>
    <t>자재 22</t>
  </si>
  <si>
    <t>자재 23</t>
  </si>
  <si>
    <t>712</t>
  </si>
  <si>
    <t>498</t>
  </si>
  <si>
    <t>자재 24</t>
  </si>
  <si>
    <t>자재 25</t>
  </si>
  <si>
    <t>자재 26</t>
  </si>
  <si>
    <t>자재 27</t>
  </si>
  <si>
    <t>자재 28</t>
  </si>
  <si>
    <t>662</t>
  </si>
  <si>
    <t>463</t>
  </si>
  <si>
    <t>자재 29</t>
  </si>
  <si>
    <t>자재 30</t>
  </si>
  <si>
    <t>93</t>
  </si>
  <si>
    <t>53</t>
  </si>
  <si>
    <t>자재 31</t>
  </si>
  <si>
    <t>자재 32</t>
  </si>
  <si>
    <t>자재 33</t>
  </si>
  <si>
    <t>145</t>
  </si>
  <si>
    <t>자재 34</t>
  </si>
  <si>
    <t>자재 35</t>
  </si>
  <si>
    <t>자재 36</t>
  </si>
  <si>
    <t>619</t>
  </si>
  <si>
    <t>468</t>
  </si>
  <si>
    <t>자재 37</t>
  </si>
  <si>
    <t>자재 38</t>
  </si>
  <si>
    <t>615</t>
  </si>
  <si>
    <t>자재 39</t>
  </si>
  <si>
    <t>607</t>
  </si>
  <si>
    <t>자재 40</t>
  </si>
  <si>
    <t>614</t>
  </si>
  <si>
    <t>466</t>
  </si>
  <si>
    <t>자재 41</t>
  </si>
  <si>
    <t>자재 42</t>
  </si>
  <si>
    <t>71</t>
  </si>
  <si>
    <t>자재 43</t>
  </si>
  <si>
    <t>69</t>
  </si>
  <si>
    <t>34</t>
  </si>
  <si>
    <t>자재 44</t>
  </si>
  <si>
    <t>72</t>
  </si>
  <si>
    <t>33</t>
  </si>
  <si>
    <t>자재 45</t>
  </si>
  <si>
    <t>자재 46</t>
  </si>
  <si>
    <t>자재 47</t>
  </si>
  <si>
    <t>자재 48</t>
  </si>
  <si>
    <t>자재 49</t>
  </si>
  <si>
    <t>자재 50</t>
  </si>
  <si>
    <t>자재 51</t>
  </si>
  <si>
    <t>2</t>
  </si>
  <si>
    <t>자재 52</t>
  </si>
  <si>
    <t>자재 53</t>
  </si>
  <si>
    <t>C</t>
  </si>
  <si>
    <t>1586</t>
  </si>
  <si>
    <t>자재 54</t>
  </si>
  <si>
    <t>노임 1</t>
  </si>
  <si>
    <t>B</t>
  </si>
  <si>
    <t>노임 2</t>
  </si>
  <si>
    <t>노임 3</t>
  </si>
  <si>
    <t>노임 4</t>
  </si>
  <si>
    <t>노임 5</t>
  </si>
  <si>
    <t>노임 6</t>
  </si>
  <si>
    <t>노임 7</t>
  </si>
  <si>
    <t>노임 8</t>
  </si>
  <si>
    <t>노임 9</t>
  </si>
  <si>
    <t>노임 10</t>
  </si>
  <si>
    <t>노임 11</t>
  </si>
  <si>
    <t>노임 12</t>
  </si>
  <si>
    <t>노임 13</t>
  </si>
  <si>
    <t>공 사 원 가 계 산 서</t>
  </si>
  <si>
    <t>공사명 : 사우청소년문화의집 시설환경개선사업</t>
  </si>
  <si>
    <t>비        목</t>
  </si>
  <si>
    <t>금      액</t>
  </si>
  <si>
    <t>구        성        비</t>
  </si>
  <si>
    <t>순   공   사   원   가</t>
  </si>
  <si>
    <t>재   료   비</t>
  </si>
  <si>
    <t>노   무   비</t>
  </si>
  <si>
    <t>경        비</t>
  </si>
  <si>
    <t>A1</t>
  </si>
  <si>
    <t>직  접  재  료  비</t>
  </si>
  <si>
    <t>A2</t>
  </si>
  <si>
    <t>간  접  재  료  비</t>
  </si>
  <si>
    <t>A3</t>
  </si>
  <si>
    <t>작업설, 부산물(△)</t>
  </si>
  <si>
    <t>AS</t>
  </si>
  <si>
    <t>[ 소          계 ]</t>
  </si>
  <si>
    <t>B1</t>
  </si>
  <si>
    <t>직  접  노  무  비</t>
  </si>
  <si>
    <t>B2</t>
  </si>
  <si>
    <t>간  접  노  무  비</t>
  </si>
  <si>
    <t>직접노무비 * 17.5%</t>
  </si>
  <si>
    <t>BS</t>
  </si>
  <si>
    <t>C2</t>
  </si>
  <si>
    <t>경              비</t>
  </si>
  <si>
    <t>C4</t>
  </si>
  <si>
    <t>산  재  보  험  료</t>
  </si>
  <si>
    <t>노무비 * 3.56%</t>
  </si>
  <si>
    <t>C5</t>
  </si>
  <si>
    <t>고  용  보  험  료</t>
  </si>
  <si>
    <t>노무비 * 1.01%</t>
  </si>
  <si>
    <t>CA</t>
  </si>
  <si>
    <t>산업안전보건관리비</t>
  </si>
  <si>
    <t>(재료비+직노+관급자재비) * 3.11%</t>
  </si>
  <si>
    <t>CG</t>
  </si>
  <si>
    <t>기   타    경   비</t>
  </si>
  <si>
    <t>(재료비+노무비) * 5%</t>
  </si>
  <si>
    <t>CH</t>
  </si>
  <si>
    <t>환  경  보  전  비</t>
  </si>
  <si>
    <t>(재료비+직노+경비) * 0.3%</t>
  </si>
  <si>
    <t>CK</t>
  </si>
  <si>
    <t>하도급지급보증수수료</t>
  </si>
  <si>
    <t>(재료비+직노+경비) * 0.081%</t>
  </si>
  <si>
    <t>최저가대상공사</t>
  </si>
  <si>
    <t>CL</t>
  </si>
  <si>
    <t>건설기계대여금지급보증서발급수수료</t>
  </si>
  <si>
    <t>(재료비+직노+경비) * 0.1%</t>
  </si>
  <si>
    <t>CM</t>
  </si>
  <si>
    <t>석  면  분  담  금</t>
  </si>
  <si>
    <t>노무비 * 0.006%</t>
  </si>
  <si>
    <t>CN</t>
  </si>
  <si>
    <t>임 금 채 권 부 담 금</t>
  </si>
  <si>
    <t>노무비 * 0.09%</t>
  </si>
  <si>
    <t>CS</t>
  </si>
  <si>
    <t>S1</t>
  </si>
  <si>
    <t>계</t>
  </si>
  <si>
    <t>D1</t>
  </si>
  <si>
    <t>일  반  관  리  비</t>
  </si>
  <si>
    <t>계 * 8%</t>
  </si>
  <si>
    <t>D2</t>
  </si>
  <si>
    <t>이              윤</t>
  </si>
  <si>
    <t>(노무비+경비+일반관리비) * 15%</t>
  </si>
  <si>
    <t>D4</t>
  </si>
  <si>
    <t>폐 기 물 처 리 비</t>
  </si>
  <si>
    <t>D9</t>
  </si>
  <si>
    <t>공   급    가   액</t>
  </si>
  <si>
    <t>DB</t>
  </si>
  <si>
    <t>부  가  가  치  세</t>
  </si>
  <si>
    <t>공급가액 * 10%</t>
  </si>
  <si>
    <t>DH</t>
  </si>
  <si>
    <t>도      급      액</t>
  </si>
  <si>
    <t>S2</t>
  </si>
  <si>
    <t>총   공   사    비</t>
  </si>
  <si>
    <t>이 Sheet는 수정하지 마십시요</t>
  </si>
  <si>
    <t>공사구분</t>
  </si>
  <si>
    <t>A</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</si>
  <si>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</si>
  <si>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</si>
  <si>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</si>
  <si>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</si>
  <si>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</si>
  <si>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</si>
  <si>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</si>
  <si>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</si>
  <si>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</si>
  <si>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</si>
  <si>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</si>
  <si>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</si>
  <si>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</si>
  <si>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</si>
  <si>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</si>
  <si>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</si>
  <si>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</si>
  <si>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</si>
  <si>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1/8*16/12*25/20</t>
  </si>
  <si>
    <t>재료비 할증 계수</t>
  </si>
  <si>
    <t>노무비 할증 계수</t>
  </si>
  <si>
    <t>경비 할증 계수</t>
  </si>
  <si>
    <t>내역,일위대가 품명,규격,단위 따로적용</t>
  </si>
  <si>
    <t>내역단가 소수점처리</t>
  </si>
  <si>
    <t>단가 순서</t>
  </si>
  <si>
    <t>코드</t>
  </si>
  <si>
    <t>공종구분명</t>
  </si>
  <si>
    <t>원가비목코드</t>
  </si>
  <si>
    <t>작 업 부 산 물</t>
  </si>
  <si>
    <t>운    반    비</t>
  </si>
  <si>
    <t>C1</t>
  </si>
  <si>
    <t>관 급 자 재 비</t>
  </si>
  <si>
    <t>DJ</t>
  </si>
  <si>
    <t>사 급 자 재 비</t>
  </si>
  <si>
    <t>D3</t>
  </si>
  <si>
    <t>외    자    재</t>
  </si>
  <si>
    <t>...</t>
  </si>
  <si>
    <t>물 량 산 출 표</t>
    <phoneticPr fontId="1" type="noConversion"/>
  </si>
  <si>
    <t>NO</t>
  </si>
  <si>
    <t>명    칭</t>
    <phoneticPr fontId="7" type="noConversion"/>
  </si>
  <si>
    <t>규   격  및  사  양</t>
    <phoneticPr fontId="7" type="noConversion"/>
  </si>
  <si>
    <t>수량</t>
    <phoneticPr fontId="7" type="noConversion"/>
  </si>
  <si>
    <t>산 출 근 거</t>
    <phoneticPr fontId="7" type="noConversion"/>
  </si>
  <si>
    <t>가설공사</t>
    <phoneticPr fontId="7" type="noConversion"/>
  </si>
  <si>
    <t>=16.45+18.01+11.45+186.16+43.94</t>
    <phoneticPr fontId="1" type="noConversion"/>
  </si>
  <si>
    <t>=16.45+18.01+11.45+186.16+43.94</t>
  </si>
  <si>
    <t>철거공사</t>
    <phoneticPr fontId="7" type="noConversion"/>
  </si>
  <si>
    <t>=(4.8+4.2+2.93+1.22+0.74)+(5.9+4.2+4.2+1.35+0.71+1.06+0.71+3.03)+(3.61+2.61+4.66+1.93+1.05+0.67)+3.55+(2.1+0.46+0.75)+(4.8+4.2+2.93+1.22+0.74)+(5.9+4.2+4.2+1.35+0.71+1.06+0.71+3.03-0.86)+(3.61+2.61+4.66+1.93+1.05+0.67-0.86)+3.55+(2.1+0.46+0.75+4+2+2.95)</t>
    <phoneticPr fontId="1" type="noConversion"/>
  </si>
  <si>
    <t>=16.45+18.01+11.45+179.92</t>
    <phoneticPr fontId="1" type="noConversion"/>
  </si>
  <si>
    <t>=((4.33+7.96+4.33+1+1)*2.4)+((0.22+0.38)*2.6)</t>
    <phoneticPr fontId="1" type="noConversion"/>
  </si>
  <si>
    <t>=((5.9+4.2+4.2+1.35+0.71+1.06+0.71+3.03)*2.6)+((4.33+7.96+4.33+1+1)*2.4)</t>
    <phoneticPr fontId="1" type="noConversion"/>
  </si>
  <si>
    <t>=(1.7*1.35)+(4.45*1.2)+((1.05+3.6)*0.8)+((1.1+2)*1.85)+(4.03*1.04)+(5.28*1.1)</t>
    <phoneticPr fontId="1" type="noConversion"/>
  </si>
  <si>
    <t>=1</t>
    <phoneticPr fontId="1" type="noConversion"/>
  </si>
  <si>
    <t>=1+1+2</t>
    <phoneticPr fontId="1" type="noConversion"/>
  </si>
  <si>
    <t>=16.45+11.45</t>
    <phoneticPr fontId="1" type="noConversion"/>
  </si>
  <si>
    <t>=18.01*10%+15.54*10%+137.98*30%+15.32</t>
    <phoneticPr fontId="1" type="noConversion"/>
  </si>
  <si>
    <t>=(3.61+2.61+4.66+1.93+1.05+0.67)*2.6</t>
    <phoneticPr fontId="1" type="noConversion"/>
  </si>
  <si>
    <t>=4.1*7.96</t>
    <phoneticPr fontId="1" type="noConversion"/>
  </si>
  <si>
    <t>=(3.6*2.6)+((4.4+3.65+4.45)*2.6)</t>
    <phoneticPr fontId="1" type="noConversion"/>
  </si>
  <si>
    <t>=16.45+18.01+11.45+186.16</t>
    <phoneticPr fontId="1" type="noConversion"/>
  </si>
  <si>
    <t>목공사</t>
    <phoneticPr fontId="1" type="noConversion"/>
  </si>
  <si>
    <t>=(3.1+1.1+6.9+4.1)*2.65+(0.67+1.55+0.96)*2.6</t>
    <phoneticPr fontId="1" type="noConversion"/>
  </si>
  <si>
    <t>=(2.89+1.05)*2.6+(0.8+0.5)*2.6+(0.8+1+0.8+3.52+0.2+0.44+0.2+0.55+0.44+0.44+0.44+2.7+3.57)*2.6+(0.8+0.49+4.98+0.67)*2.2</t>
    <phoneticPr fontId="1" type="noConversion"/>
  </si>
  <si>
    <t>=(3.1+1.1+6.9+4.1)*2.65</t>
    <phoneticPr fontId="1" type="noConversion"/>
  </si>
  <si>
    <t>=16.38+18.01*10%+11.45+135.46*30%+15.32</t>
    <phoneticPr fontId="1" type="noConversion"/>
  </si>
  <si>
    <t>=(0.8+1+0.8+3.52+2.7+3.57)*2.65+(2.14+0.13+0.19+1.74+0.17+0.16+0.4)*2.6+(0.67+1.55+0.96)*2.6</t>
    <phoneticPr fontId="1" type="noConversion"/>
  </si>
  <si>
    <t>=3.19*2.61-1.05*0.67</t>
    <phoneticPr fontId="1" type="noConversion"/>
  </si>
  <si>
    <t>=(4.8+4.2+2.93+1.22+0.74)+(5.9+4.2+4.2+1.35+0.71+1.06+0.71+3.03-0.86)+(3.61+2.61+4.66+1.93+1.05+0.67-0.86+2.56)+(2.8+1.0+4.1+7.96+4.1)+(0.95+0.8+0.95+0.17)+(2.14+0.13+0.19+1.74+0.17+0.16+0.4)+(4+2+3)</t>
    <phoneticPr fontId="1" type="noConversion"/>
  </si>
  <si>
    <t>=1.57*2.2</t>
    <phoneticPr fontId="1" type="noConversion"/>
  </si>
  <si>
    <t>창호 및 유리 공사</t>
    <phoneticPr fontId="1" type="noConversion"/>
  </si>
  <si>
    <t>=(3.5+1.4+3.1)*2.6</t>
    <phoneticPr fontId="1" type="noConversion"/>
  </si>
  <si>
    <t>=(1.3+0.4+0.45)*2.6+3.1*1.65</t>
    <phoneticPr fontId="1" type="noConversion"/>
  </si>
  <si>
    <t>=3.0*0.9</t>
    <phoneticPr fontId="1" type="noConversion"/>
  </si>
  <si>
    <t>타일공사</t>
    <phoneticPr fontId="1" type="noConversion"/>
  </si>
  <si>
    <t>=1.55*0.4</t>
    <phoneticPr fontId="1" type="noConversion"/>
  </si>
  <si>
    <t>도장공사</t>
    <phoneticPr fontId="1" type="noConversion"/>
  </si>
  <si>
    <t>=(4.8+4.2+2.93+1.22+0.74)*2.65+(5.9+4.2+4.2+0.71+1.06+0.71+3.03)*2.65+(2.61+4.66+1.93+1.05+0.67+0.50+0.54)*2.65+(4.1+7.96+4.18)*2.6+(2.14+0.13+0.19+1.74+0.17+0.16+0.4)*2.6</t>
    <phoneticPr fontId="1" type="noConversion"/>
  </si>
  <si>
    <t>수장공사</t>
    <phoneticPr fontId="1" type="noConversion"/>
  </si>
  <si>
    <t>=(2.89+1.05)*2.6+(0.8+0.5)*2.6+(0.8+0.49+4.98+0.67)*2.2+(0.2+0.44+0.2+0.55+0.44+0.44+0.44)*2.6</t>
    <phoneticPr fontId="1" type="noConversion"/>
  </si>
  <si>
    <t>=16.38+18.01+3.66+179.92</t>
    <phoneticPr fontId="1" type="noConversion"/>
  </si>
  <si>
    <t>=(1.64+1.64)*1.2+(1.05+1.1+4+1.2+3.4+0.95+1.9+6.25)*1.4+(3+2.6)*0.9</t>
    <phoneticPr fontId="1" type="noConversion"/>
  </si>
  <si>
    <t>=(3.1*0.9)+((1.4+3.5+0.95+2+1.23+1.1+4.02 +1.7+1.7+6.38)*1.4)+(2.6*0.8)</t>
    <phoneticPr fontId="1" type="noConversion"/>
  </si>
  <si>
    <t>=1+1</t>
    <phoneticPr fontId="1" type="noConversion"/>
  </si>
  <si>
    <t>=8</t>
    <phoneticPr fontId="1" type="noConversion"/>
  </si>
  <si>
    <t>=7</t>
    <phoneticPr fontId="1" type="noConversion"/>
  </si>
  <si>
    <t>폐기물처리비</t>
    <phoneticPr fontId="1" type="noConversion"/>
  </si>
  <si>
    <t>=4</t>
    <phoneticPr fontId="1" type="noConversion"/>
  </si>
  <si>
    <t>=((1.7+6.38+6.38+4+2+1.2+3.7+1.23)+(2.6*24)+(2.1*4))</t>
    <phoneticPr fontId="1" type="noConversion"/>
  </si>
  <si>
    <t>폐 기 물 처 리 비</t>
    <phoneticPr fontId="1" type="noConversion"/>
  </si>
  <si>
    <t>시공도</t>
    <phoneticPr fontId="1" type="noConversion"/>
  </si>
  <si>
    <t>싸인</t>
    <phoneticPr fontId="1" type="noConversion"/>
  </si>
  <si>
    <t>모든</t>
    <phoneticPr fontId="1" type="noConversion"/>
  </si>
  <si>
    <t>원일</t>
    <phoneticPr fontId="1" type="noConversion"/>
  </si>
  <si>
    <t>SY</t>
    <phoneticPr fontId="1" type="noConversion"/>
  </si>
  <si>
    <t>다솜</t>
    <phoneticPr fontId="1" type="noConversion"/>
  </si>
  <si>
    <t>크로바</t>
    <phoneticPr fontId="1" type="noConversion"/>
  </si>
  <si>
    <t>세기</t>
    <phoneticPr fontId="1" type="noConversion"/>
  </si>
  <si>
    <t>주원</t>
    <phoneticPr fontId="1" type="noConversion"/>
  </si>
  <si>
    <t>대교</t>
    <phoneticPr fontId="1" type="noConversion"/>
  </si>
  <si>
    <t>인스톤</t>
    <phoneticPr fontId="1" type="noConversion"/>
  </si>
  <si>
    <t>에이스</t>
    <phoneticPr fontId="1" type="noConversion"/>
  </si>
  <si>
    <t>[ 사우청소년문화의집 시설환경개선사업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</si>
</sst>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76" formatCode="#,###"/>
    <numFmt numFmtId="177" formatCode="#,##0.00#"/>
    <numFmt numFmtId="178" formatCode="#,##0.0"/>
    <numFmt numFmtId="179" formatCode="#,##0.00#;\-#,##0.00#;#"/>
    <numFmt numFmtId="180" formatCode="0.000_);[Red]\(0.000\)"/>
  </numFmts>
  <fonts count="13">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1"/>
      <color theme="1"/>
      <name val="맑은 고딕"/>
      <family val="2"/>
      <charset val="129"/>
      <scheme val="minor"/>
    </font>
    <font>
      <sz val="11"/>
      <color theme="1"/>
      <name val="돋움체"/>
      <family val="3"/>
      <charset val="129"/>
    </font>
    <font>
      <sz val="8"/>
      <name val="돋움"/>
      <family val="3"/>
      <charset val="129"/>
    </font>
    <font>
      <sz val="11"/>
      <name val="돋움"/>
      <family val="3"/>
      <charset val="129"/>
    </font>
    <font>
      <sz val="9"/>
      <name val="굴림체"/>
      <family val="3"/>
      <charset val="129"/>
    </font>
    <font>
      <b/>
      <sz val="9"/>
      <name val="맑은 고딕"/>
      <family val="3"/>
      <charset val="129"/>
      <scheme val="major"/>
    </font>
    <font>
      <sz val="9"/>
      <name val="맑은 고딕"/>
      <family val="3"/>
      <charset val="129"/>
      <scheme val="major"/>
    </font>
    <font>
      <sz val="9"/>
      <name val="고딕"/>
      <family val="3"/>
      <charset val="129"/>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9">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8" fillId="0" borderId="0"/>
    <xf numFmtId="41" fontId="8" fillId="0" borderId="0" applyFont="0" applyFill="0" applyBorder="0" applyAlignment="0" applyProtection="0">
      <alignment vertical="center"/>
    </xf>
  </cellStyleXfs>
  <cellXfs count="91">
    <xf numFmtId="0" fontId="0" fillId="0" borderId="0" xfId="0">
      <alignment vertical="center"/>
    </xf>
    <xf numFmtId="0" fontId="0" fillId="0" borderId="0" xfId="0" quotePrefix="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1" xfId="0" quotePrefix="1" applyBorder="1">
      <alignment vertical="center"/>
    </xf>
    <xf numFmtId="0" fontId="3" fillId="0" borderId="2" xfId="0" applyFont="1" applyBorder="1">
      <alignment vertical="center"/>
    </xf>
    <xf numFmtId="0" fontId="3" fillId="0" borderId="3" xfId="0" applyFont="1" applyBorder="1">
      <alignment vertical="center"/>
    </xf>
    <xf numFmtId="0" fontId="4" fillId="0" borderId="4" xfId="0" quotePrefix="1" applyFont="1" applyBorder="1" applyAlignment="1">
      <alignment horizontal="center" vertical="center"/>
    </xf>
    <xf numFmtId="176" fontId="0" fillId="0" borderId="0" xfId="0" applyNumberFormat="1">
      <alignment vertical="center"/>
    </xf>
    <xf numFmtId="0" fontId="4" fillId="0" borderId="4" xfId="0" quotePrefix="1" applyFont="1" applyBorder="1" applyAlignment="1">
      <alignment horizontal="center" vertical="center" wrapText="1"/>
    </xf>
    <xf numFmtId="0" fontId="3" fillId="0" borderId="4" xfId="0" quotePrefix="1" applyFont="1" applyBorder="1" applyAlignment="1">
      <alignment vertical="center" wrapText="1"/>
    </xf>
    <xf numFmtId="0" fontId="3" fillId="0" borderId="4" xfId="0" applyFont="1" applyBorder="1" applyAlignment="1">
      <alignment vertical="center" wrapText="1"/>
    </xf>
    <xf numFmtId="176" fontId="3" fillId="0" borderId="4" xfId="0" applyNumberFormat="1" applyFont="1" applyBorder="1" applyAlignment="1">
      <alignment vertical="center" wrapText="1"/>
    </xf>
    <xf numFmtId="0" fontId="0" fillId="0" borderId="4" xfId="0" quotePrefix="1" applyBorder="1" applyAlignment="1">
      <alignment vertical="center" wrapText="1"/>
    </xf>
    <xf numFmtId="0" fontId="0" fillId="0" borderId="1" xfId="0" applyBorder="1">
      <alignment vertical="center"/>
    </xf>
    <xf numFmtId="0" fontId="0" fillId="0" borderId="2" xfId="0" quotePrefix="1" applyBorder="1">
      <alignment vertical="center"/>
    </xf>
    <xf numFmtId="0" fontId="0" fillId="0" borderId="5" xfId="0" applyBorder="1">
      <alignment vertical="center"/>
    </xf>
    <xf numFmtId="0" fontId="3" fillId="0" borderId="6" xfId="0" applyFont="1" applyBorder="1">
      <alignment vertical="center"/>
    </xf>
    <xf numFmtId="0" fontId="3" fillId="0" borderId="7" xfId="0" applyFont="1" applyBorder="1">
      <alignment vertical="center"/>
    </xf>
    <xf numFmtId="0" fontId="3" fillId="0" borderId="8" xfId="0" quotePrefix="1" applyFont="1" applyBorder="1" applyAlignment="1">
      <alignment vertical="center" wrapText="1"/>
    </xf>
    <xf numFmtId="0" fontId="3" fillId="0" borderId="8" xfId="0" applyFont="1" applyBorder="1" applyAlignment="1">
      <alignment vertical="center" wrapText="1"/>
    </xf>
    <xf numFmtId="177" fontId="3" fillId="0" borderId="6" xfId="0" applyNumberFormat="1" applyFont="1" applyBorder="1">
      <alignment vertical="center"/>
    </xf>
    <xf numFmtId="177" fontId="3" fillId="0" borderId="8" xfId="0" applyNumberFormat="1" applyFont="1" applyBorder="1" applyAlignment="1">
      <alignment vertical="center" wrapText="1"/>
    </xf>
    <xf numFmtId="178" fontId="3" fillId="0" borderId="4" xfId="0" applyNumberFormat="1" applyFont="1" applyBorder="1" applyAlignment="1">
      <alignment vertical="center" wrapText="1"/>
    </xf>
    <xf numFmtId="178" fontId="3" fillId="0" borderId="6" xfId="0" applyNumberFormat="1" applyFont="1" applyBorder="1">
      <alignment vertical="center"/>
    </xf>
    <xf numFmtId="178" fontId="3" fillId="0" borderId="8" xfId="0" applyNumberFormat="1" applyFont="1" applyBorder="1" applyAlignment="1">
      <alignment vertical="center" wrapText="1"/>
    </xf>
    <xf numFmtId="179" fontId="0" fillId="0" borderId="4" xfId="0" quotePrefix="1" applyNumberFormat="1" applyBorder="1" applyAlignment="1">
      <alignment vertical="center" wrapText="1"/>
    </xf>
    <xf numFmtId="179" fontId="3" fillId="0" borderId="4" xfId="0" applyNumberFormat="1" applyFont="1" applyBorder="1" applyAlignment="1">
      <alignment vertical="center" wrapText="1"/>
    </xf>
    <xf numFmtId="179" fontId="0" fillId="0" borderId="0" xfId="0" applyNumberFormat="1">
      <alignment vertical="center"/>
    </xf>
    <xf numFmtId="0" fontId="3" fillId="0" borderId="4" xfId="0" quotePrefix="1" applyFont="1" applyBorder="1" applyAlignment="1">
      <alignment horizontal="center" vertical="center" wrapText="1"/>
    </xf>
    <xf numFmtId="0" fontId="2" fillId="0" borderId="0" xfId="0" quotePrefix="1" applyFont="1">
      <alignment vertical="center"/>
    </xf>
    <xf numFmtId="0" fontId="6" fillId="0" borderId="0" xfId="0" quotePrefix="1" applyFont="1">
      <alignment vertical="center"/>
    </xf>
    <xf numFmtId="180" fontId="6" fillId="0" borderId="0" xfId="0" quotePrefix="1" applyNumberFormat="1" applyFont="1">
      <alignment vertical="center"/>
    </xf>
    <xf numFmtId="0" fontId="4" fillId="0" borderId="8" xfId="0" quotePrefix="1" applyFont="1" applyBorder="1" applyAlignment="1">
      <alignment horizontal="center" vertical="center"/>
    </xf>
    <xf numFmtId="180" fontId="4" fillId="0" borderId="8" xfId="0" quotePrefix="1" applyNumberFormat="1" applyFont="1" applyBorder="1" applyAlignment="1">
      <alignment horizontal="center" vertical="center"/>
    </xf>
    <xf numFmtId="0" fontId="9" fillId="0" borderId="0" xfId="2" applyFont="1" applyAlignment="1">
      <alignment vertical="center"/>
    </xf>
    <xf numFmtId="0" fontId="10" fillId="0" borderId="8" xfId="2" applyFont="1" applyBorder="1" applyAlignment="1">
      <alignment horizontal="center" vertical="center"/>
    </xf>
    <xf numFmtId="41" fontId="10" fillId="0" borderId="8" xfId="2" applyNumberFormat="1" applyFont="1" applyBorder="1" applyAlignment="1">
      <alignment horizontal="left" vertical="center" shrinkToFit="1"/>
    </xf>
    <xf numFmtId="41" fontId="11" fillId="0" borderId="8" xfId="2" applyNumberFormat="1" applyFont="1" applyBorder="1" applyAlignment="1">
      <alignment horizontal="left" vertical="center" shrinkToFit="1"/>
    </xf>
    <xf numFmtId="0" fontId="11" fillId="0" borderId="8" xfId="2" applyFont="1" applyBorder="1" applyAlignment="1">
      <alignment horizontal="center" vertical="center"/>
    </xf>
    <xf numFmtId="180" fontId="11" fillId="0" borderId="8" xfId="3" applyNumberFormat="1" applyFont="1" applyFill="1" applyBorder="1" applyAlignment="1">
      <alignment horizontal="center" vertical="center"/>
    </xf>
    <xf numFmtId="43" fontId="11" fillId="0" borderId="8" xfId="3" applyNumberFormat="1" applyFont="1" applyFill="1" applyBorder="1" applyAlignment="1">
      <alignment vertical="center"/>
    </xf>
    <xf numFmtId="41" fontId="11" fillId="2" borderId="8" xfId="2" applyNumberFormat="1" applyFont="1" applyFill="1" applyBorder="1" applyAlignment="1">
      <alignment horizontal="left" vertical="center" shrinkToFit="1"/>
    </xf>
    <xf numFmtId="0" fontId="11" fillId="2" borderId="8" xfId="2" applyFont="1" applyFill="1" applyBorder="1" applyAlignment="1">
      <alignment horizontal="center" vertical="center"/>
    </xf>
    <xf numFmtId="43" fontId="11" fillId="2" borderId="8" xfId="3" quotePrefix="1" applyNumberFormat="1" applyFont="1" applyFill="1" applyBorder="1" applyAlignment="1">
      <alignment horizontal="left" vertical="center"/>
    </xf>
    <xf numFmtId="43" fontId="11" fillId="2" borderId="8" xfId="3" quotePrefix="1" applyNumberFormat="1" applyFont="1" applyFill="1" applyBorder="1" applyAlignment="1">
      <alignment horizontal="left" vertical="top" wrapText="1"/>
    </xf>
    <xf numFmtId="0" fontId="9" fillId="0" borderId="0" xfId="2" applyFont="1" applyAlignment="1">
      <alignment vertical="top"/>
    </xf>
    <xf numFmtId="43" fontId="11" fillId="2" borderId="8" xfId="3" quotePrefix="1" applyNumberFormat="1" applyFont="1" applyFill="1" applyBorder="1" applyAlignment="1">
      <alignment vertical="center"/>
    </xf>
    <xf numFmtId="180" fontId="11" fillId="2" borderId="8" xfId="3" quotePrefix="1" applyNumberFormat="1" applyFont="1" applyFill="1" applyBorder="1" applyAlignment="1">
      <alignment horizontal="left" vertical="center"/>
    </xf>
    <xf numFmtId="41" fontId="10" fillId="2" borderId="8" xfId="2" applyNumberFormat="1" applyFont="1" applyFill="1" applyBorder="1" applyAlignment="1">
      <alignment horizontal="left" vertical="center" shrinkToFit="1"/>
    </xf>
    <xf numFmtId="43" fontId="11" fillId="2" borderId="8" xfId="3" quotePrefix="1" applyNumberFormat="1" applyFont="1" applyFill="1" applyBorder="1" applyAlignment="1">
      <alignment vertical="center" wrapText="1"/>
    </xf>
    <xf numFmtId="43" fontId="11" fillId="2" borderId="8" xfId="3" quotePrefix="1" applyNumberFormat="1" applyFont="1" applyFill="1" applyBorder="1" applyAlignment="1">
      <alignment horizontal="left" vertical="center" wrapText="1"/>
    </xf>
    <xf numFmtId="43" fontId="9" fillId="0" borderId="0" xfId="2" applyNumberFormat="1" applyFont="1" applyAlignment="1">
      <alignment vertical="center"/>
    </xf>
    <xf numFmtId="0" fontId="11" fillId="0" borderId="8" xfId="2" applyFont="1" applyBorder="1" applyAlignment="1">
      <alignment horizontal="center" vertical="center" wrapText="1"/>
    </xf>
    <xf numFmtId="41" fontId="11" fillId="2" borderId="8" xfId="2" applyNumberFormat="1" applyFont="1" applyFill="1" applyBorder="1" applyAlignment="1">
      <alignment horizontal="left" vertical="center" wrapText="1" shrinkToFit="1"/>
    </xf>
    <xf numFmtId="0" fontId="11" fillId="2" borderId="8" xfId="2" applyFont="1" applyFill="1" applyBorder="1" applyAlignment="1">
      <alignment horizontal="center" vertical="center" wrapText="1"/>
    </xf>
    <xf numFmtId="0" fontId="9" fillId="0" borderId="0" xfId="2" applyFont="1" applyAlignment="1">
      <alignment vertical="center" wrapText="1"/>
    </xf>
    <xf numFmtId="41" fontId="9" fillId="0" borderId="0" xfId="1" applyFont="1" applyAlignment="1">
      <alignment vertical="center"/>
    </xf>
    <xf numFmtId="43" fontId="11" fillId="2" borderId="8" xfId="3" quotePrefix="1" applyNumberFormat="1" applyFont="1" applyFill="1" applyBorder="1" applyAlignment="1">
      <alignment horizontal="left" wrapText="1"/>
    </xf>
    <xf numFmtId="0" fontId="12" fillId="0" borderId="0" xfId="2" applyFont="1" applyAlignment="1">
      <alignment horizontal="center" vertical="center"/>
    </xf>
    <xf numFmtId="41" fontId="12" fillId="0" borderId="0" xfId="2" applyNumberFormat="1" applyFont="1" applyAlignment="1">
      <alignment vertical="center" shrinkToFit="1"/>
    </xf>
    <xf numFmtId="41" fontId="12" fillId="0" borderId="0" xfId="2" applyNumberFormat="1" applyFont="1" applyAlignment="1">
      <alignment horizontal="left" vertical="center" shrinkToFit="1"/>
    </xf>
    <xf numFmtId="180" fontId="12" fillId="0" borderId="0" xfId="3" applyNumberFormat="1" applyFont="1" applyFill="1" applyBorder="1" applyAlignment="1">
      <alignment vertical="center"/>
    </xf>
    <xf numFmtId="43" fontId="12" fillId="0" borderId="0" xfId="3" applyNumberFormat="1" applyFont="1" applyFill="1" applyBorder="1" applyAlignment="1">
      <alignment vertical="center"/>
    </xf>
    <xf numFmtId="43" fontId="11" fillId="2" borderId="8" xfId="3" quotePrefix="1" applyNumberFormat="1" applyFont="1" applyFill="1" applyBorder="1" applyAlignment="1">
      <alignment horizontal="center" vertical="center" wrapText="1"/>
    </xf>
    <xf numFmtId="43" fontId="3" fillId="0" borderId="4" xfId="0" applyNumberFormat="1" applyFont="1" applyBorder="1" applyAlignment="1">
      <alignment vertical="center" wrapText="1"/>
    </xf>
    <xf numFmtId="176" fontId="3" fillId="0" borderId="8" xfId="0" applyNumberFormat="1" applyFont="1" applyBorder="1" applyAlignment="1">
      <alignment vertical="center" wrapText="1"/>
    </xf>
    <xf numFmtId="0" fontId="0" fillId="3" borderId="0" xfId="0" quotePrefix="1" applyFill="1">
      <alignment vertical="center"/>
    </xf>
    <xf numFmtId="176" fontId="3" fillId="3" borderId="4" xfId="0" applyNumberFormat="1" applyFont="1" applyFill="1" applyBorder="1" applyAlignment="1">
      <alignment vertical="center" wrapText="1"/>
    </xf>
    <xf numFmtId="0" fontId="3" fillId="3" borderId="4" xfId="0" quotePrefix="1" applyFont="1" applyFill="1" applyBorder="1" applyAlignment="1">
      <alignment vertical="center" wrapText="1"/>
    </xf>
    <xf numFmtId="0" fontId="0" fillId="3" borderId="0" xfId="0" applyFill="1">
      <alignment vertical="center"/>
    </xf>
    <xf numFmtId="0" fontId="0" fillId="4" borderId="4" xfId="0" quotePrefix="1" applyFill="1" applyBorder="1" applyAlignment="1">
      <alignment vertical="center" wrapText="1"/>
    </xf>
    <xf numFmtId="0" fontId="0" fillId="4" borderId="0" xfId="0" quotePrefix="1" applyFill="1">
      <alignment vertical="center"/>
    </xf>
    <xf numFmtId="179" fontId="0" fillId="4" borderId="0" xfId="0" applyNumberFormat="1" applyFill="1">
      <alignment vertical="center"/>
    </xf>
    <xf numFmtId="0" fontId="0" fillId="4" borderId="0" xfId="0" applyFill="1">
      <alignment vertical="center"/>
    </xf>
    <xf numFmtId="0" fontId="3" fillId="3" borderId="4" xfId="0" quotePrefix="1" applyFont="1" applyFill="1" applyBorder="1" applyAlignment="1">
      <alignment horizontal="center" vertical="center" wrapText="1"/>
    </xf>
    <xf numFmtId="0" fontId="3" fillId="0" borderId="4" xfId="0" quotePrefix="1" applyFont="1" applyBorder="1" applyAlignment="1">
      <alignment horizontal="center" vertical="center" wrapText="1"/>
    </xf>
    <xf numFmtId="0" fontId="2" fillId="0" borderId="0" xfId="0" applyFont="1" applyAlignment="1">
      <alignment horizontal="center" vertical="center"/>
    </xf>
    <xf numFmtId="0" fontId="0" fillId="0" borderId="0" xfId="0" quotePrefix="1">
      <alignment vertical="center"/>
    </xf>
    <xf numFmtId="0" fontId="0" fillId="0" borderId="0" xfId="0" applyAlignment="1">
      <alignment horizontal="right" vertical="center"/>
    </xf>
    <xf numFmtId="0" fontId="3" fillId="0" borderId="4" xfId="0" quotePrefix="1" applyFont="1" applyBorder="1" applyAlignment="1">
      <alignment horizontal="distributed" vertical="center" wrapText="1"/>
    </xf>
    <xf numFmtId="0" fontId="3" fillId="0" borderId="8" xfId="0" quotePrefix="1" applyFont="1" applyBorder="1" applyAlignment="1">
      <alignment horizontal="distributed" vertical="center" wrapText="1"/>
    </xf>
    <xf numFmtId="0" fontId="4" fillId="0" borderId="4" xfId="0" quotePrefix="1" applyFont="1" applyBorder="1" applyAlignment="1">
      <alignment horizontal="center" vertical="center"/>
    </xf>
    <xf numFmtId="0" fontId="4" fillId="0" borderId="4" xfId="0" quotePrefix="1" applyFont="1" applyBorder="1" applyAlignment="1">
      <alignment horizontal="center" vertical="center" wrapText="1"/>
    </xf>
    <xf numFmtId="0" fontId="2" fillId="0" borderId="0" xfId="0" quotePrefix="1" applyFont="1" applyAlignment="1">
      <alignment horizontal="center" vertical="center"/>
    </xf>
    <xf numFmtId="0" fontId="3" fillId="0" borderId="4" xfId="0" quotePrefix="1" applyFont="1" applyFill="1" applyBorder="1" applyAlignment="1">
      <alignment horizontal="center" vertical="center" wrapText="1"/>
    </xf>
    <xf numFmtId="176" fontId="3" fillId="0" borderId="4" xfId="0" applyNumberFormat="1" applyFont="1" applyFill="1" applyBorder="1" applyAlignment="1">
      <alignment vertical="center" wrapText="1"/>
    </xf>
    <xf numFmtId="0" fontId="3" fillId="0" borderId="4" xfId="0" quotePrefix="1" applyFont="1" applyFill="1" applyBorder="1" applyAlignment="1">
      <alignment vertical="center" wrapText="1"/>
    </xf>
    <xf numFmtId="0" fontId="0" fillId="0" borderId="4" xfId="0" quotePrefix="1" applyFill="1" applyBorder="1" applyAlignment="1">
      <alignment vertical="center" wrapText="1"/>
    </xf>
    <xf numFmtId="179" fontId="0" fillId="0" borderId="4" xfId="0" quotePrefix="1" applyNumberFormat="1" applyFill="1" applyBorder="1" applyAlignment="1">
      <alignment vertical="center" wrapText="1"/>
    </xf>
    <xf numFmtId="179" fontId="3" fillId="0" borderId="4" xfId="0" applyNumberFormat="1" applyFont="1" applyFill="1" applyBorder="1" applyAlignment="1">
      <alignment vertical="center" wrapText="1"/>
    </xf>
  </cellXfs>
  <cellStyles count="4">
    <cellStyle name="쉼표 [0]" xfId="1" builtinId="6"/>
    <cellStyle name="쉼표 [0] 2 2" xfId="3" xr:uid="{00000000-0005-0000-0000-000001000000}"/>
    <cellStyle name="표준" xfId="0" builtinId="0"/>
    <cellStyle name="표준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8.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63" Type="http://schemas.openxmlformats.org/officeDocument/2006/relationships/externalLink" Target="externalLinks/externalLink54.xml"/><Relationship Id="rId84" Type="http://schemas.openxmlformats.org/officeDocument/2006/relationships/externalLink" Target="externalLinks/externalLink75.xml"/><Relationship Id="rId138" Type="http://schemas.openxmlformats.org/officeDocument/2006/relationships/externalLink" Target="externalLinks/externalLink129.xml"/><Relationship Id="rId159" Type="http://schemas.openxmlformats.org/officeDocument/2006/relationships/externalLink" Target="externalLinks/externalLink150.xml"/><Relationship Id="rId170" Type="http://schemas.openxmlformats.org/officeDocument/2006/relationships/externalLink" Target="externalLinks/externalLink161.xml"/><Relationship Id="rId191" Type="http://schemas.openxmlformats.org/officeDocument/2006/relationships/externalLink" Target="externalLinks/externalLink182.xml"/><Relationship Id="rId205" Type="http://schemas.openxmlformats.org/officeDocument/2006/relationships/externalLink" Target="externalLinks/externalLink196.xml"/><Relationship Id="rId226" Type="http://schemas.openxmlformats.org/officeDocument/2006/relationships/externalLink" Target="externalLinks/externalLink217.xml"/><Relationship Id="rId247" Type="http://schemas.openxmlformats.org/officeDocument/2006/relationships/theme" Target="theme/theme1.xml"/><Relationship Id="rId107" Type="http://schemas.openxmlformats.org/officeDocument/2006/relationships/externalLink" Target="externalLinks/externalLink98.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53" Type="http://schemas.openxmlformats.org/officeDocument/2006/relationships/externalLink" Target="externalLinks/externalLink44.xml"/><Relationship Id="rId74" Type="http://schemas.openxmlformats.org/officeDocument/2006/relationships/externalLink" Target="externalLinks/externalLink65.xml"/><Relationship Id="rId128" Type="http://schemas.openxmlformats.org/officeDocument/2006/relationships/externalLink" Target="externalLinks/externalLink119.xml"/><Relationship Id="rId149" Type="http://schemas.openxmlformats.org/officeDocument/2006/relationships/externalLink" Target="externalLinks/externalLink140.xml"/><Relationship Id="rId5" Type="http://schemas.openxmlformats.org/officeDocument/2006/relationships/worksheet" Target="worksheets/sheet5.xml"/><Relationship Id="rId95" Type="http://schemas.openxmlformats.org/officeDocument/2006/relationships/externalLink" Target="externalLinks/externalLink86.xml"/><Relationship Id="rId160" Type="http://schemas.openxmlformats.org/officeDocument/2006/relationships/externalLink" Target="externalLinks/externalLink151.xml"/><Relationship Id="rId181" Type="http://schemas.openxmlformats.org/officeDocument/2006/relationships/externalLink" Target="externalLinks/externalLink172.xml"/><Relationship Id="rId216" Type="http://schemas.openxmlformats.org/officeDocument/2006/relationships/externalLink" Target="externalLinks/externalLink207.xml"/><Relationship Id="rId237" Type="http://schemas.openxmlformats.org/officeDocument/2006/relationships/externalLink" Target="externalLinks/externalLink228.xml"/><Relationship Id="rId22" Type="http://schemas.openxmlformats.org/officeDocument/2006/relationships/externalLink" Target="externalLinks/externalLink13.xml"/><Relationship Id="rId43" Type="http://schemas.openxmlformats.org/officeDocument/2006/relationships/externalLink" Target="externalLinks/externalLink34.xml"/><Relationship Id="rId64" Type="http://schemas.openxmlformats.org/officeDocument/2006/relationships/externalLink" Target="externalLinks/externalLink55.xml"/><Relationship Id="rId118" Type="http://schemas.openxmlformats.org/officeDocument/2006/relationships/externalLink" Target="externalLinks/externalLink109.xml"/><Relationship Id="rId139" Type="http://schemas.openxmlformats.org/officeDocument/2006/relationships/externalLink" Target="externalLinks/externalLink130.xml"/><Relationship Id="rId85" Type="http://schemas.openxmlformats.org/officeDocument/2006/relationships/externalLink" Target="externalLinks/externalLink76.xml"/><Relationship Id="rId150" Type="http://schemas.openxmlformats.org/officeDocument/2006/relationships/externalLink" Target="externalLinks/externalLink141.xml"/><Relationship Id="rId171" Type="http://schemas.openxmlformats.org/officeDocument/2006/relationships/externalLink" Target="externalLinks/externalLink162.xml"/><Relationship Id="rId192" Type="http://schemas.openxmlformats.org/officeDocument/2006/relationships/externalLink" Target="externalLinks/externalLink183.xml"/><Relationship Id="rId206" Type="http://schemas.openxmlformats.org/officeDocument/2006/relationships/externalLink" Target="externalLinks/externalLink197.xml"/><Relationship Id="rId227" Type="http://schemas.openxmlformats.org/officeDocument/2006/relationships/externalLink" Target="externalLinks/externalLink218.xml"/><Relationship Id="rId248" Type="http://schemas.openxmlformats.org/officeDocument/2006/relationships/styles" Target="styles.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59" Type="http://schemas.openxmlformats.org/officeDocument/2006/relationships/externalLink" Target="externalLinks/externalLink50.xml"/><Relationship Id="rId103" Type="http://schemas.openxmlformats.org/officeDocument/2006/relationships/externalLink" Target="externalLinks/externalLink94.xml"/><Relationship Id="rId108" Type="http://schemas.openxmlformats.org/officeDocument/2006/relationships/externalLink" Target="externalLinks/externalLink99.xml"/><Relationship Id="rId124" Type="http://schemas.openxmlformats.org/officeDocument/2006/relationships/externalLink" Target="externalLinks/externalLink115.xml"/><Relationship Id="rId129" Type="http://schemas.openxmlformats.org/officeDocument/2006/relationships/externalLink" Target="externalLinks/externalLink120.xml"/><Relationship Id="rId54" Type="http://schemas.openxmlformats.org/officeDocument/2006/relationships/externalLink" Target="externalLinks/externalLink45.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91" Type="http://schemas.openxmlformats.org/officeDocument/2006/relationships/externalLink" Target="externalLinks/externalLink82.xml"/><Relationship Id="rId96" Type="http://schemas.openxmlformats.org/officeDocument/2006/relationships/externalLink" Target="externalLinks/externalLink87.xml"/><Relationship Id="rId140" Type="http://schemas.openxmlformats.org/officeDocument/2006/relationships/externalLink" Target="externalLinks/externalLink131.xml"/><Relationship Id="rId145" Type="http://schemas.openxmlformats.org/officeDocument/2006/relationships/externalLink" Target="externalLinks/externalLink136.xml"/><Relationship Id="rId161" Type="http://schemas.openxmlformats.org/officeDocument/2006/relationships/externalLink" Target="externalLinks/externalLink152.xml"/><Relationship Id="rId166" Type="http://schemas.openxmlformats.org/officeDocument/2006/relationships/externalLink" Target="externalLinks/externalLink157.xml"/><Relationship Id="rId182" Type="http://schemas.openxmlformats.org/officeDocument/2006/relationships/externalLink" Target="externalLinks/externalLink173.xml"/><Relationship Id="rId187" Type="http://schemas.openxmlformats.org/officeDocument/2006/relationships/externalLink" Target="externalLinks/externalLink178.xml"/><Relationship Id="rId217" Type="http://schemas.openxmlformats.org/officeDocument/2006/relationships/externalLink" Target="externalLinks/externalLink208.xml"/><Relationship Id="rId1" Type="http://schemas.openxmlformats.org/officeDocument/2006/relationships/worksheet" Target="worksheets/sheet1.xml"/><Relationship Id="rId6" Type="http://schemas.openxmlformats.org/officeDocument/2006/relationships/worksheet" Target="worksheets/sheet6.xml"/><Relationship Id="rId212" Type="http://schemas.openxmlformats.org/officeDocument/2006/relationships/externalLink" Target="externalLinks/externalLink203.xml"/><Relationship Id="rId233" Type="http://schemas.openxmlformats.org/officeDocument/2006/relationships/externalLink" Target="externalLinks/externalLink224.xml"/><Relationship Id="rId238" Type="http://schemas.openxmlformats.org/officeDocument/2006/relationships/externalLink" Target="externalLinks/externalLink229.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49" Type="http://schemas.openxmlformats.org/officeDocument/2006/relationships/externalLink" Target="externalLinks/externalLink40.xml"/><Relationship Id="rId114" Type="http://schemas.openxmlformats.org/officeDocument/2006/relationships/externalLink" Target="externalLinks/externalLink105.xml"/><Relationship Id="rId119" Type="http://schemas.openxmlformats.org/officeDocument/2006/relationships/externalLink" Target="externalLinks/externalLink110.xml"/><Relationship Id="rId44" Type="http://schemas.openxmlformats.org/officeDocument/2006/relationships/externalLink" Target="externalLinks/externalLink35.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130" Type="http://schemas.openxmlformats.org/officeDocument/2006/relationships/externalLink" Target="externalLinks/externalLink121.xml"/><Relationship Id="rId135" Type="http://schemas.openxmlformats.org/officeDocument/2006/relationships/externalLink" Target="externalLinks/externalLink126.xml"/><Relationship Id="rId151" Type="http://schemas.openxmlformats.org/officeDocument/2006/relationships/externalLink" Target="externalLinks/externalLink142.xml"/><Relationship Id="rId156" Type="http://schemas.openxmlformats.org/officeDocument/2006/relationships/externalLink" Target="externalLinks/externalLink147.xml"/><Relationship Id="rId177" Type="http://schemas.openxmlformats.org/officeDocument/2006/relationships/externalLink" Target="externalLinks/externalLink168.xml"/><Relationship Id="rId198" Type="http://schemas.openxmlformats.org/officeDocument/2006/relationships/externalLink" Target="externalLinks/externalLink189.xml"/><Relationship Id="rId172" Type="http://schemas.openxmlformats.org/officeDocument/2006/relationships/externalLink" Target="externalLinks/externalLink163.xml"/><Relationship Id="rId193" Type="http://schemas.openxmlformats.org/officeDocument/2006/relationships/externalLink" Target="externalLinks/externalLink184.xml"/><Relationship Id="rId202" Type="http://schemas.openxmlformats.org/officeDocument/2006/relationships/externalLink" Target="externalLinks/externalLink193.xml"/><Relationship Id="rId207" Type="http://schemas.openxmlformats.org/officeDocument/2006/relationships/externalLink" Target="externalLinks/externalLink198.xml"/><Relationship Id="rId223" Type="http://schemas.openxmlformats.org/officeDocument/2006/relationships/externalLink" Target="externalLinks/externalLink214.xml"/><Relationship Id="rId228" Type="http://schemas.openxmlformats.org/officeDocument/2006/relationships/externalLink" Target="externalLinks/externalLink219.xml"/><Relationship Id="rId244" Type="http://schemas.openxmlformats.org/officeDocument/2006/relationships/externalLink" Target="externalLinks/externalLink235.xml"/><Relationship Id="rId249" Type="http://schemas.openxmlformats.org/officeDocument/2006/relationships/sharedStrings" Target="sharedStrings.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109" Type="http://schemas.openxmlformats.org/officeDocument/2006/relationships/externalLink" Target="externalLinks/externalLink10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97" Type="http://schemas.openxmlformats.org/officeDocument/2006/relationships/externalLink" Target="externalLinks/externalLink88.xml"/><Relationship Id="rId104" Type="http://schemas.openxmlformats.org/officeDocument/2006/relationships/externalLink" Target="externalLinks/externalLink95.xml"/><Relationship Id="rId120" Type="http://schemas.openxmlformats.org/officeDocument/2006/relationships/externalLink" Target="externalLinks/externalLink111.xml"/><Relationship Id="rId125" Type="http://schemas.openxmlformats.org/officeDocument/2006/relationships/externalLink" Target="externalLinks/externalLink116.xml"/><Relationship Id="rId141" Type="http://schemas.openxmlformats.org/officeDocument/2006/relationships/externalLink" Target="externalLinks/externalLink132.xml"/><Relationship Id="rId146" Type="http://schemas.openxmlformats.org/officeDocument/2006/relationships/externalLink" Target="externalLinks/externalLink137.xml"/><Relationship Id="rId167" Type="http://schemas.openxmlformats.org/officeDocument/2006/relationships/externalLink" Target="externalLinks/externalLink158.xml"/><Relationship Id="rId188" Type="http://schemas.openxmlformats.org/officeDocument/2006/relationships/externalLink" Target="externalLinks/externalLink179.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externalLink" Target="externalLinks/externalLink83.xml"/><Relationship Id="rId162" Type="http://schemas.openxmlformats.org/officeDocument/2006/relationships/externalLink" Target="externalLinks/externalLink153.xml"/><Relationship Id="rId183" Type="http://schemas.openxmlformats.org/officeDocument/2006/relationships/externalLink" Target="externalLinks/externalLink174.xml"/><Relationship Id="rId213" Type="http://schemas.openxmlformats.org/officeDocument/2006/relationships/externalLink" Target="externalLinks/externalLink204.xml"/><Relationship Id="rId218" Type="http://schemas.openxmlformats.org/officeDocument/2006/relationships/externalLink" Target="externalLinks/externalLink209.xml"/><Relationship Id="rId234" Type="http://schemas.openxmlformats.org/officeDocument/2006/relationships/externalLink" Target="externalLinks/externalLink225.xml"/><Relationship Id="rId239" Type="http://schemas.openxmlformats.org/officeDocument/2006/relationships/externalLink" Target="externalLinks/externalLink230.xml"/><Relationship Id="rId2" Type="http://schemas.openxmlformats.org/officeDocument/2006/relationships/worksheet" Target="worksheets/sheet2.xml"/><Relationship Id="rId29" Type="http://schemas.openxmlformats.org/officeDocument/2006/relationships/externalLink" Target="externalLinks/externalLink20.xml"/><Relationship Id="rId250" Type="http://schemas.openxmlformats.org/officeDocument/2006/relationships/calcChain" Target="calcChain.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110" Type="http://schemas.openxmlformats.org/officeDocument/2006/relationships/externalLink" Target="externalLinks/externalLink101.xml"/><Relationship Id="rId115" Type="http://schemas.openxmlformats.org/officeDocument/2006/relationships/externalLink" Target="externalLinks/externalLink106.xml"/><Relationship Id="rId131" Type="http://schemas.openxmlformats.org/officeDocument/2006/relationships/externalLink" Target="externalLinks/externalLink122.xml"/><Relationship Id="rId136" Type="http://schemas.openxmlformats.org/officeDocument/2006/relationships/externalLink" Target="externalLinks/externalLink127.xml"/><Relationship Id="rId157" Type="http://schemas.openxmlformats.org/officeDocument/2006/relationships/externalLink" Target="externalLinks/externalLink148.xml"/><Relationship Id="rId178" Type="http://schemas.openxmlformats.org/officeDocument/2006/relationships/externalLink" Target="externalLinks/externalLink169.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52" Type="http://schemas.openxmlformats.org/officeDocument/2006/relationships/externalLink" Target="externalLinks/externalLink143.xml"/><Relationship Id="rId173" Type="http://schemas.openxmlformats.org/officeDocument/2006/relationships/externalLink" Target="externalLinks/externalLink164.xml"/><Relationship Id="rId194" Type="http://schemas.openxmlformats.org/officeDocument/2006/relationships/externalLink" Target="externalLinks/externalLink185.xml"/><Relationship Id="rId199" Type="http://schemas.openxmlformats.org/officeDocument/2006/relationships/externalLink" Target="externalLinks/externalLink190.xml"/><Relationship Id="rId203" Type="http://schemas.openxmlformats.org/officeDocument/2006/relationships/externalLink" Target="externalLinks/externalLink194.xml"/><Relationship Id="rId208" Type="http://schemas.openxmlformats.org/officeDocument/2006/relationships/externalLink" Target="externalLinks/externalLink199.xml"/><Relationship Id="rId229" Type="http://schemas.openxmlformats.org/officeDocument/2006/relationships/externalLink" Target="externalLinks/externalLink220.xml"/><Relationship Id="rId19" Type="http://schemas.openxmlformats.org/officeDocument/2006/relationships/externalLink" Target="externalLinks/externalLink10.xml"/><Relationship Id="rId224" Type="http://schemas.openxmlformats.org/officeDocument/2006/relationships/externalLink" Target="externalLinks/externalLink215.xml"/><Relationship Id="rId240" Type="http://schemas.openxmlformats.org/officeDocument/2006/relationships/externalLink" Target="externalLinks/externalLink231.xml"/><Relationship Id="rId245" Type="http://schemas.openxmlformats.org/officeDocument/2006/relationships/externalLink" Target="externalLinks/externalLink236.xml"/><Relationship Id="rId14" Type="http://schemas.openxmlformats.org/officeDocument/2006/relationships/externalLink" Target="externalLinks/externalLink5.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56" Type="http://schemas.openxmlformats.org/officeDocument/2006/relationships/externalLink" Target="externalLinks/externalLink47.xml"/><Relationship Id="rId77" Type="http://schemas.openxmlformats.org/officeDocument/2006/relationships/externalLink" Target="externalLinks/externalLink68.xml"/><Relationship Id="rId100" Type="http://schemas.openxmlformats.org/officeDocument/2006/relationships/externalLink" Target="externalLinks/externalLink91.xml"/><Relationship Id="rId105" Type="http://schemas.openxmlformats.org/officeDocument/2006/relationships/externalLink" Target="externalLinks/externalLink96.xml"/><Relationship Id="rId126" Type="http://schemas.openxmlformats.org/officeDocument/2006/relationships/externalLink" Target="externalLinks/externalLink117.xml"/><Relationship Id="rId147" Type="http://schemas.openxmlformats.org/officeDocument/2006/relationships/externalLink" Target="externalLinks/externalLink138.xml"/><Relationship Id="rId168" Type="http://schemas.openxmlformats.org/officeDocument/2006/relationships/externalLink" Target="externalLinks/externalLink159.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93" Type="http://schemas.openxmlformats.org/officeDocument/2006/relationships/externalLink" Target="externalLinks/externalLink84.xml"/><Relationship Id="rId98" Type="http://schemas.openxmlformats.org/officeDocument/2006/relationships/externalLink" Target="externalLinks/externalLink89.xml"/><Relationship Id="rId121" Type="http://schemas.openxmlformats.org/officeDocument/2006/relationships/externalLink" Target="externalLinks/externalLink112.xml"/><Relationship Id="rId142" Type="http://schemas.openxmlformats.org/officeDocument/2006/relationships/externalLink" Target="externalLinks/externalLink133.xml"/><Relationship Id="rId163" Type="http://schemas.openxmlformats.org/officeDocument/2006/relationships/externalLink" Target="externalLinks/externalLink154.xml"/><Relationship Id="rId184" Type="http://schemas.openxmlformats.org/officeDocument/2006/relationships/externalLink" Target="externalLinks/externalLink175.xml"/><Relationship Id="rId189" Type="http://schemas.openxmlformats.org/officeDocument/2006/relationships/externalLink" Target="externalLinks/externalLink180.xml"/><Relationship Id="rId219" Type="http://schemas.openxmlformats.org/officeDocument/2006/relationships/externalLink" Target="externalLinks/externalLink210.xml"/><Relationship Id="rId3" Type="http://schemas.openxmlformats.org/officeDocument/2006/relationships/worksheet" Target="worksheets/sheet3.xml"/><Relationship Id="rId214" Type="http://schemas.openxmlformats.org/officeDocument/2006/relationships/externalLink" Target="externalLinks/externalLink205.xml"/><Relationship Id="rId230" Type="http://schemas.openxmlformats.org/officeDocument/2006/relationships/externalLink" Target="externalLinks/externalLink221.xml"/><Relationship Id="rId235" Type="http://schemas.openxmlformats.org/officeDocument/2006/relationships/externalLink" Target="externalLinks/externalLink226.xml"/><Relationship Id="rId25" Type="http://schemas.openxmlformats.org/officeDocument/2006/relationships/externalLink" Target="externalLinks/externalLink16.xml"/><Relationship Id="rId46" Type="http://schemas.openxmlformats.org/officeDocument/2006/relationships/externalLink" Target="externalLinks/externalLink37.xml"/><Relationship Id="rId67" Type="http://schemas.openxmlformats.org/officeDocument/2006/relationships/externalLink" Target="externalLinks/externalLink58.xml"/><Relationship Id="rId116" Type="http://schemas.openxmlformats.org/officeDocument/2006/relationships/externalLink" Target="externalLinks/externalLink107.xml"/><Relationship Id="rId137" Type="http://schemas.openxmlformats.org/officeDocument/2006/relationships/externalLink" Target="externalLinks/externalLink128.xml"/><Relationship Id="rId158" Type="http://schemas.openxmlformats.org/officeDocument/2006/relationships/externalLink" Target="externalLinks/externalLink149.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62" Type="http://schemas.openxmlformats.org/officeDocument/2006/relationships/externalLink" Target="externalLinks/externalLink53.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111" Type="http://schemas.openxmlformats.org/officeDocument/2006/relationships/externalLink" Target="externalLinks/externalLink102.xml"/><Relationship Id="rId132" Type="http://schemas.openxmlformats.org/officeDocument/2006/relationships/externalLink" Target="externalLinks/externalLink123.xml"/><Relationship Id="rId153" Type="http://schemas.openxmlformats.org/officeDocument/2006/relationships/externalLink" Target="externalLinks/externalLink144.xml"/><Relationship Id="rId174" Type="http://schemas.openxmlformats.org/officeDocument/2006/relationships/externalLink" Target="externalLinks/externalLink165.xml"/><Relationship Id="rId179" Type="http://schemas.openxmlformats.org/officeDocument/2006/relationships/externalLink" Target="externalLinks/externalLink170.xml"/><Relationship Id="rId195" Type="http://schemas.openxmlformats.org/officeDocument/2006/relationships/externalLink" Target="externalLinks/externalLink186.xml"/><Relationship Id="rId209" Type="http://schemas.openxmlformats.org/officeDocument/2006/relationships/externalLink" Target="externalLinks/externalLink200.xml"/><Relationship Id="rId190" Type="http://schemas.openxmlformats.org/officeDocument/2006/relationships/externalLink" Target="externalLinks/externalLink181.xml"/><Relationship Id="rId204" Type="http://schemas.openxmlformats.org/officeDocument/2006/relationships/externalLink" Target="externalLinks/externalLink195.xml"/><Relationship Id="rId220" Type="http://schemas.openxmlformats.org/officeDocument/2006/relationships/externalLink" Target="externalLinks/externalLink211.xml"/><Relationship Id="rId225" Type="http://schemas.openxmlformats.org/officeDocument/2006/relationships/externalLink" Target="externalLinks/externalLink216.xml"/><Relationship Id="rId241" Type="http://schemas.openxmlformats.org/officeDocument/2006/relationships/externalLink" Target="externalLinks/externalLink232.xml"/><Relationship Id="rId246" Type="http://schemas.openxmlformats.org/officeDocument/2006/relationships/externalLink" Target="externalLinks/externalLink237.xml"/><Relationship Id="rId15" Type="http://schemas.openxmlformats.org/officeDocument/2006/relationships/externalLink" Target="externalLinks/externalLink6.xml"/><Relationship Id="rId36" Type="http://schemas.openxmlformats.org/officeDocument/2006/relationships/externalLink" Target="externalLinks/externalLink27.xml"/><Relationship Id="rId57" Type="http://schemas.openxmlformats.org/officeDocument/2006/relationships/externalLink" Target="externalLinks/externalLink48.xml"/><Relationship Id="rId106" Type="http://schemas.openxmlformats.org/officeDocument/2006/relationships/externalLink" Target="externalLinks/externalLink97.xml"/><Relationship Id="rId127" Type="http://schemas.openxmlformats.org/officeDocument/2006/relationships/externalLink" Target="externalLinks/externalLink11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52" Type="http://schemas.openxmlformats.org/officeDocument/2006/relationships/externalLink" Target="externalLinks/externalLink43.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94" Type="http://schemas.openxmlformats.org/officeDocument/2006/relationships/externalLink" Target="externalLinks/externalLink85.xml"/><Relationship Id="rId99" Type="http://schemas.openxmlformats.org/officeDocument/2006/relationships/externalLink" Target="externalLinks/externalLink90.xml"/><Relationship Id="rId101" Type="http://schemas.openxmlformats.org/officeDocument/2006/relationships/externalLink" Target="externalLinks/externalLink92.xml"/><Relationship Id="rId122" Type="http://schemas.openxmlformats.org/officeDocument/2006/relationships/externalLink" Target="externalLinks/externalLink113.xml"/><Relationship Id="rId143" Type="http://schemas.openxmlformats.org/officeDocument/2006/relationships/externalLink" Target="externalLinks/externalLink134.xml"/><Relationship Id="rId148" Type="http://schemas.openxmlformats.org/officeDocument/2006/relationships/externalLink" Target="externalLinks/externalLink139.xml"/><Relationship Id="rId164" Type="http://schemas.openxmlformats.org/officeDocument/2006/relationships/externalLink" Target="externalLinks/externalLink155.xml"/><Relationship Id="rId169" Type="http://schemas.openxmlformats.org/officeDocument/2006/relationships/externalLink" Target="externalLinks/externalLink160.xml"/><Relationship Id="rId185" Type="http://schemas.openxmlformats.org/officeDocument/2006/relationships/externalLink" Target="externalLinks/externalLink176.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71.xml"/><Relationship Id="rId210" Type="http://schemas.openxmlformats.org/officeDocument/2006/relationships/externalLink" Target="externalLinks/externalLink201.xml"/><Relationship Id="rId215" Type="http://schemas.openxmlformats.org/officeDocument/2006/relationships/externalLink" Target="externalLinks/externalLink206.xml"/><Relationship Id="rId236" Type="http://schemas.openxmlformats.org/officeDocument/2006/relationships/externalLink" Target="externalLinks/externalLink227.xml"/><Relationship Id="rId26" Type="http://schemas.openxmlformats.org/officeDocument/2006/relationships/externalLink" Target="externalLinks/externalLink17.xml"/><Relationship Id="rId231" Type="http://schemas.openxmlformats.org/officeDocument/2006/relationships/externalLink" Target="externalLinks/externalLink222.xml"/><Relationship Id="rId47" Type="http://schemas.openxmlformats.org/officeDocument/2006/relationships/externalLink" Target="externalLinks/externalLink38.xml"/><Relationship Id="rId68" Type="http://schemas.openxmlformats.org/officeDocument/2006/relationships/externalLink" Target="externalLinks/externalLink59.xml"/><Relationship Id="rId89" Type="http://schemas.openxmlformats.org/officeDocument/2006/relationships/externalLink" Target="externalLinks/externalLink80.xml"/><Relationship Id="rId112" Type="http://schemas.openxmlformats.org/officeDocument/2006/relationships/externalLink" Target="externalLinks/externalLink103.xml"/><Relationship Id="rId133" Type="http://schemas.openxmlformats.org/officeDocument/2006/relationships/externalLink" Target="externalLinks/externalLink124.xml"/><Relationship Id="rId154" Type="http://schemas.openxmlformats.org/officeDocument/2006/relationships/externalLink" Target="externalLinks/externalLink145.xml"/><Relationship Id="rId175" Type="http://schemas.openxmlformats.org/officeDocument/2006/relationships/externalLink" Target="externalLinks/externalLink166.xml"/><Relationship Id="rId196" Type="http://schemas.openxmlformats.org/officeDocument/2006/relationships/externalLink" Target="externalLinks/externalLink187.xml"/><Relationship Id="rId200" Type="http://schemas.openxmlformats.org/officeDocument/2006/relationships/externalLink" Target="externalLinks/externalLink191.xml"/><Relationship Id="rId16" Type="http://schemas.openxmlformats.org/officeDocument/2006/relationships/externalLink" Target="externalLinks/externalLink7.xml"/><Relationship Id="rId221" Type="http://schemas.openxmlformats.org/officeDocument/2006/relationships/externalLink" Target="externalLinks/externalLink212.xml"/><Relationship Id="rId242" Type="http://schemas.openxmlformats.org/officeDocument/2006/relationships/externalLink" Target="externalLinks/externalLink233.xml"/><Relationship Id="rId37" Type="http://schemas.openxmlformats.org/officeDocument/2006/relationships/externalLink" Target="externalLinks/externalLink28.xml"/><Relationship Id="rId58" Type="http://schemas.openxmlformats.org/officeDocument/2006/relationships/externalLink" Target="externalLinks/externalLink49.xml"/><Relationship Id="rId79" Type="http://schemas.openxmlformats.org/officeDocument/2006/relationships/externalLink" Target="externalLinks/externalLink70.xml"/><Relationship Id="rId102" Type="http://schemas.openxmlformats.org/officeDocument/2006/relationships/externalLink" Target="externalLinks/externalLink93.xml"/><Relationship Id="rId123" Type="http://schemas.openxmlformats.org/officeDocument/2006/relationships/externalLink" Target="externalLinks/externalLink114.xml"/><Relationship Id="rId144" Type="http://schemas.openxmlformats.org/officeDocument/2006/relationships/externalLink" Target="externalLinks/externalLink135.xml"/><Relationship Id="rId90" Type="http://schemas.openxmlformats.org/officeDocument/2006/relationships/externalLink" Target="externalLinks/externalLink81.xml"/><Relationship Id="rId165" Type="http://schemas.openxmlformats.org/officeDocument/2006/relationships/externalLink" Target="externalLinks/externalLink156.xml"/><Relationship Id="rId186" Type="http://schemas.openxmlformats.org/officeDocument/2006/relationships/externalLink" Target="externalLinks/externalLink177.xml"/><Relationship Id="rId211" Type="http://schemas.openxmlformats.org/officeDocument/2006/relationships/externalLink" Target="externalLinks/externalLink202.xml"/><Relationship Id="rId232" Type="http://schemas.openxmlformats.org/officeDocument/2006/relationships/externalLink" Target="externalLinks/externalLink223.xml"/><Relationship Id="rId27" Type="http://schemas.openxmlformats.org/officeDocument/2006/relationships/externalLink" Target="externalLinks/externalLink18.xml"/><Relationship Id="rId48" Type="http://schemas.openxmlformats.org/officeDocument/2006/relationships/externalLink" Target="externalLinks/externalLink39.xml"/><Relationship Id="rId69" Type="http://schemas.openxmlformats.org/officeDocument/2006/relationships/externalLink" Target="externalLinks/externalLink60.xml"/><Relationship Id="rId113" Type="http://schemas.openxmlformats.org/officeDocument/2006/relationships/externalLink" Target="externalLinks/externalLink104.xml"/><Relationship Id="rId134" Type="http://schemas.openxmlformats.org/officeDocument/2006/relationships/externalLink" Target="externalLinks/externalLink125.xml"/><Relationship Id="rId80" Type="http://schemas.openxmlformats.org/officeDocument/2006/relationships/externalLink" Target="externalLinks/externalLink71.xml"/><Relationship Id="rId155" Type="http://schemas.openxmlformats.org/officeDocument/2006/relationships/externalLink" Target="externalLinks/externalLink146.xml"/><Relationship Id="rId176" Type="http://schemas.openxmlformats.org/officeDocument/2006/relationships/externalLink" Target="externalLinks/externalLink167.xml"/><Relationship Id="rId197" Type="http://schemas.openxmlformats.org/officeDocument/2006/relationships/externalLink" Target="externalLinks/externalLink188.xml"/><Relationship Id="rId201" Type="http://schemas.openxmlformats.org/officeDocument/2006/relationships/externalLink" Target="externalLinks/externalLink192.xml"/><Relationship Id="rId222" Type="http://schemas.openxmlformats.org/officeDocument/2006/relationships/externalLink" Target="externalLinks/externalLink213.xml"/><Relationship Id="rId243" Type="http://schemas.openxmlformats.org/officeDocument/2006/relationships/externalLink" Target="externalLinks/externalLink23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221;&#52285;&#50672;\&#48376;&#49440;&#48512;&#49549;\DOOSAN\RAHMEN\R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4889;&#51064;&#54217;\My%20Documents\&#51060;&#50896;&#44508;\&#50896;&#44032;\&#51312;&#45804;&#52397;\&#44032;&#47196;&#46321;\&#51312;&#47749;&#53457;\&#50577;&#49885;data\2000&#44221;&#51452;EXPO\7&#50900;file\&#46020;&#47196;&#44277;&#49324;\&#49436;&#50872;&#49884;CCTV.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51648;&#44553;&#51088;&#51116;"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4889;&#49457;&#51116;\&#51453;&#50516;&#52380;\MSOFFICE\EXCEL\HONG-LIK\DOHWA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XLS\ALL-XLS\ULSAN\PRIC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44221;&#51137;&#51077;&#52272;\2001&#49444;&#44228;&#50696;&#49328;\&#54644;&#46020;&#46041;%20&#45909;&#50976;&#48716;&#46377;%20&#46020;&#4455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4889;&#50857;&#44428;\C\&#51452;&#49345;&#48169;\&#51452;&#49345;&#48169;(xls)\Xls\&#44368;&#44033;\ENG\SAMAN\DOHWA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9900;&#50864;&#54788;\C\project\&#44417;&#49888;&#44368;\&#49688;&#47049;\GOOMI\DOHWA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608;&#50857;&#48176;\C\WORK\&#52649;&#51452;\&#50896;&#44032;&#44228;&#49328;&#4943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4889;&#44592;&#52384;\&#50641;&#49472;DATA\&#50641;&#49472;DATA\&#44204;&#51201;\&#45236;&#50669;&#44049;&#5164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003\d\0-&#52572;&#51333;&#44368;&#47049;\&#50689;&#50577;-&#51452;&#49892;&#47560;&#51012;\&#51452;&#49892;&#47560;&#51012;&#51652;&#51077;&#46020;&#47196;\&#49688;&#47049;\Book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277;&#47924;&#54016;3\C\&#44592;&#49457;&#52397;&#44396;\2000&#45380;6&#54924;&#51221;&#49885;(2000.6)\&#44396;&#44368;&#50752;&#54616;&#4968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4053;&#51064;&#53468;\1111\job\12&#44305;&#51452;&#49888;&#52285;&#51648;&#44396;\&#49892;&#49884;&#49444;&#44228;\&#50724;&#49688;&#44277;\&#49688;&#47049;&#49328;&#52636;\&#50864;&#49688;&#49688;&#47049;\&#53664;&#44277;(1&#44277;&#443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9444;&#44228;&#54016;1\&#47196;&#52972;%20&#46356;&#49828;&#53356;%20(d)\hb\&#49340;&#49328;1&#51648;&#44396;(&#49892;&#49884;)\&#51452;&#44277;&#49688;&#47049;\&#51068;&#50948;&#45824;&#44032;98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9444;&#44228;&#54016;1\&#47196;&#52972;%20&#46356;&#49828;&#53356;%20(d)\&#50885;&#52380;&#51221;&#47532;&#54028;&#51068;\&#49688;&#47049;&#49328;&#52636;\02&#44288;&#47196;&#49688;&#47049;\2&#45800;&#44228;\14-2&#45800;&#44228;&#50976;&#47049;&#44228;&#49892;&#49688;&#4704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Administrator\&#48148;&#53461;%20&#54868;&#47732;\&#44608;&#48276;&#52384;-SPACE\&#49884;&#44277;&#49324;&#48324;\&#51221;&#46020;ENG\&#44620;&#52824;\WINDOWS\&#48148;&#53461;%20&#54868;&#47732;\&#45236;%20&#49436;&#47448;%20&#44032;&#48169;\&#48260;&#49828;&#49849;&#44053;&#51109;\4&#50900;&#50864;&#51452;&#51068;&#50948;&#45824;&#4403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JMK\&#51088;&#47308;&#48372;&#44288;\0-&#52572;&#51333;&#44368;&#47049;\00-&#51473;&#49328;-&#49328;&#49688;&#44036;\&#49688;&#47049;\&#44396;&#51312;&#47932;&#4427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amjeun99\d-&#47805;&#46405;\&#50557;&#49688;&#46041;CAFE\DWG\ILOT-MI\SUNGNAM\TAL\SUNGNAM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amjeun99\d-&#47805;&#46405;\&#50557;&#49688;&#46041;CAFE\DWG\ILOT-MI\YUNCH\PLOT\SD.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8149;&#47749;&#54984;\NETWORK\NETWORK\&#44221;&#48512;&#49440;-&#44368;&#44033;\&#49688;&#47049;&#51692;&#48981;\PIER4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1060;&#49437;\D\XECELL\&#49548;&#50577;2-P5.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44428;&#54785;&#51456;\&#51068;&#50948;\&#44288;&#47196;&#51068;&#50948;20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4277;&#47924;&#54016;3\C\&#44592;&#49457;&#52397;&#44396;\2000&#45380;6&#54924;&#51221;&#49885;(2000.6)\&#49688;&#47049;&#49328;&#52636;(box).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50577;&#49328;\&#44277;&#47924;\&#44592;&#49457;\1&#54924;&#44592;&#49457;\&#53664;&#4427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program1\hwp&#48143;excal\Exceldat\&#54252;&#44592;&#51312;\&#45209;&#46041;&#4405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9444;&#44228;2\C\0.&#44592;&#49696;&#51088;&#47308;\(&#44396;)&#44204;&#48376;&#49444;&#44228;\&#45236;&#50669;(&#50857;&#50669;&#4774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y%20Documents\&#44053;&#54644;&#50725;\My%20Documents\&#50668;&#44148;&#48372;&#44256;\&#46020;&#47196;&#44277;&#49324;\&#52265;&#51456;&#44277;&#44228;\95&#51456;&#4427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CCTV.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48376;&#49324;&#44288;&#44228;&#51088;&#47308;\2&#44396;&#44036;\&#48376;&#49324;&#44288;&#44228;&#51088;&#47308;\2&#44396;&#44036;\&#49692;&#54872;13&#44277;&#44396;&#50696;&#4932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1221;&#50857;&#48276;\&#47196;&#52972;%20&#46356;&#49828;&#53356;%20(c)\Work(since2001_10_18~)\song.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1221;&#44540;&#52397;\&#49436;&#44305;\KHJ\XLS\RC&#49836;&#46972;&#48652;\&#54620;&#44221;\&#51473;&#49328;&#4436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er\&#48177;&#50629;&#49436;&#48260;\Users\User\Downloads\&#50641;&#49472;&#49688;&#47049;\&#50689;&#44305;&#49436;&#45817;&#44368;\&#49324;&#45817;&#44368;&#49688;&#4704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amoa0455\moadata\Users\User\Downloads\&#50641;&#49472;&#49688;&#47049;\&#50689;&#44305;&#49436;&#45817;&#44368;\&#49324;&#45817;&#44368;&#49688;&#4704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Programs\&#50516;&#44144;\1box.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0-TOTO\PIER\PIER1\&#44368;&#44033;1-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0724;&#49464;&#50896;\C\&#50724;&#49464;&#50896;\&#45436;&#49328;&#54616;&#49688;&#46020;2\&#54616;&#49688;&#46020;&#49884;&#49444;&#44277;&#49324;(&#51060;&#49345;&#49688;)\&#45800;&#50948;&#49688;&#47049;\BOX.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1060;&#48120;&#51648;\C\MSOFFICE\EXCEL\EXAMPLES\TEST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368;&#50977;\08&#44368;&#50977;\08&#45380;%20&#51064;&#49324;&#47749;&#47161;\&#44396;&#5090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0980;&#51333;&#50864;\work\&#46020;&#47732;\&#47924;&#45824;&#51109;&#52824;\&#47928;&#49436;\165-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1060;&#51109;&#44540;\MY%20DOCUMENTS\green\&#44277;&#49324;%20&#51333;&#47308;\&#50672;&#53444;~&#54868;&#49457;&#44036;&#46020;&#47196;&#44277;&#49324;&#51473;&#50516;&#44144;&#51312;&#47749;&#51204;&#44592;&#49884;&#49444;\&#53552;&#45328;&#48149;&#49828;%20&#51204;&#44592;&#44277;&#4932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1060;&#51109;&#44540;\MY%20DOCUMENTS\&#44277;&#49324;%20&#51333;&#47308;\&#50725;&#52380;&#47928;&#51221;&#49340;&#44144;&#47532;&#44048;&#44032;&#52264;&#49440;&#49444;&#52824;&#44277;&#49324;%20-%202002.10.23\&#45236;&#50669;&#49436;\&#44277;&#49324;&#51652;&#54665;\&#51648;&#54616;&#52264;&#46020;&#49444;&#44228;&#49340;&#50504;\&#49688;&#47049;&#49328;&#52636;_&#48143;_&#50696;&#49328;\R-&#54633;&#51221;&#47196;\&#44228;&#49328;&#49436;\&#51312;&#46020;&#44228;&#49328;&#4943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1221;&#52285;&#50672;\&#48376;&#49440;&#48512;&#49549;\project\&#46041;&#47749;\&#51109;&#54637;&#49440;\&#44396;&#51312;&#44228;&#49328;\BO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8149;&#47749;&#54984;\NETWORK\NETWORK\&#44221;&#48512;&#49440;-&#44368;&#44033;\&#49688;&#47049;&#51692;&#48981;\PIER4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060;&#51109;&#44540;\MY%20DOCUMENTS\&#44277;&#49324;%20&#51333;&#47308;\&#50725;&#52380;&#47928;&#51221;&#49340;&#44144;&#47532;&#44048;&#44032;&#52264;&#49440;&#49444;&#52824;&#44277;&#49324;%20-%202002.10.23\&#45236;&#50669;&#49436;\MY%20DOCUMENT\PJT-2001\&#47924;&#44537;&#51648;&#54616;&#52264;&#46020;\&#50696;&#49328;&#49436;\&#51068;&#50948;&#45824;&#44032;\YESIL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erver\&#48177;&#50629;&#49436;&#48260;\Users\User\Downloads\&#53468;&#44305;&#44592;&#50629;(&#51452;)\2.&#45453;&#50629;&#44592;&#48152;&#44277;&#49324;\&#44256;&#55141;&#51648;&#49324;\&#49569;&#54617;&#46041;\&#50668;&#44148;&#48372;&#44256;\&#49569;&#54617;&#46041;\&#44228;&#50557;\&#49569;&#54617;&#4604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amoa0455\moadata\Users\User\Downloads\&#53468;&#44305;&#44592;&#50629;(&#51452;)\2.&#45453;&#50629;&#44592;&#48152;&#44277;&#49324;\&#44256;&#55141;&#51648;&#49324;\&#49569;&#54617;&#46041;\&#50668;&#44148;&#48372;&#44256;\&#49569;&#54617;&#46041;\&#44228;&#50557;\&#49569;&#54617;&#4604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4053;&#51064;&#53468;\1111\My%20Documents\&#44592;&#53440;\projct\ANSAN\EXL\GONG181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053;&#46041;&#54840;\&#44053;&#46041;&#54840;\My%20Documents\Data\Unigraphics\My%20Documents\DATA\HWANG\&#51228;&#45768;&#52852;\&#45796;&#50896;(ZENEC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0724;&#50980;&#51221;\&#48372;&#44288;&#54632;\&#44277;&#50976;&#48169;\&#51060;&#44600;&#51333;\&#44396;&#51312;&#44228;&#49328;\&#46972;&#47704;&#44368;\&#51473;&#47568;&#49548;&#44368;&#47049;\&#51473;&#47568;&#49548;&#44368;&#47049;(RAHMAN).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0724;&#50980;&#51221;\&#48372;&#44288;&#54632;\A_work\&#49340;&#48372;\03-&#50724;&#47532;~&#49688;&#50896;\&#44228;&#49328;&#49436;\&#51221;&#44144;&#51109;\&#51221;&#44144;&#51109;&#44228;&#49328;&#4943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1060;&#51473;&#44396;\C\&#49900;&#50948;&#48372;&#51089;&#50629;&#48169;\&#54532;&#47196;&#44536;&#47016;\&#44368;&#45824;&#50745;&#48317;\&#44368;&#45824;-&#50745;&#4831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51060;&#48120;&#51648;\C\DATA\XLS\DONGAEST\MSOFFICE\EXCEL\EXAMPLES\CUSTOMER.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4277;&#47924;&#54016;3\C\&#49688;&#47049;&#49328;&#52636;&#49436;\&#49688;&#47049;&#48372;&#50756;\9-3&#52572;&#51333;\&#44396;&#44368;\54K596-B.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50896;&#44032;&#44228;&#49328;\&#51228;&#51312;&#50896;&#44032;\&#45824;&#54620;&#51452;&#53469;&#44277;&#49324;\&#48156;&#53076;&#45768;&#45212;&#44036;\99&#45380;&#46020;\&#49849;&#51068;(&#52572;&#5133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49849;&#5106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51060;&#51473;&#44396;\C\&#49900;&#50948;&#48372;&#51089;&#50629;&#48169;\&#54532;&#47196;&#44536;&#47016;\&#44368;&#45824;&#50745;&#48317;\djdg_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053;&#51064;&#53468;\1111\My%20Documents\&#44592;&#53440;\projct\ANSAN\EXL\gongsu.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368;&#50977;\08&#44368;&#50977;\WINDOWS\&#48148;&#53461;%20&#54868;&#47732;\&#44221;&#47532;+&#49345;&#54984;\&#44221;&#47532;\&#44553;&#50668;&#44208;&#49328;\05&#45380;%2011&#50900;%20&#44553;&#50668;&#44208;&#4932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1060;&#51109;&#44540;\MY%20DOCUMENTS\&#44277;&#49324;%20&#51333;&#47308;\&#50725;&#52380;&#47928;&#51221;&#49340;&#44144;&#47532;&#44048;&#44032;&#52264;&#49440;&#49444;&#52824;&#44277;&#49324;%20-%202002.10.23\&#45236;&#50669;&#49436;\PJT-2000\R-&#44305;&#51452;&#50948;&#49373;%20&#51652;&#51077;&#47196;\&#50696;&#49328;&#49436;\&#50696;&#49328;\&#44032;&#47196;&#46321;&#44277;&#49324;\Y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0724;&#50980;&#51221;\&#48372;&#44288;&#54632;\&#44277;&#50976;&#48169;\&#51060;&#44600;&#51333;\&#44396;&#51312;&#44228;&#49328;\&#46972;&#47704;&#44368;\&#51473;&#47568;&#49548;&#44368;&#47049;\RHAMEN.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4728;&#45224;&#53468;_PC\D\1Kdm\DWG-FILE\1999\&#52380;&#50504;-&#45436;&#49328;(&#49457;&#48372;&#44060;&#48156;)\excel\&#48512;&#49328;&#52397;\&#51064;&#52380;&#54617;&#51061;&#46041;%20&#46041;&#50500;&#54413;&#47548;&#50500;&#54028;&#53944;&#54788;&#51109;.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51109;&#44508;&#47548;\&#44277;&#50976;\&#44277;&#50976;\&#51061;&#49328;&#54868;&#49437;&#48149;&#47932;&#44288;\&#47928;&#49436;\&#54868;&#49437;&#52628;&#44032;(&#45824;&#4870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amjeun99\d-&#47805;&#46405;\&#50557;&#49688;&#46041;CAFE\WINDOWS\9605G\DS-LOAD.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1060;&#44221;&#50896;\C\&#54861;&#49328;&#52380;\&#45224;&#52492;&#51648;&#44396;\&#49688;&#47049;(&#45224;&#5249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49444;&#44228;&#54028;&#51068;&#47784;&#51020;\&#49444;&#44228;&#54532;&#47196;&#44536;&#47016;\&#51068;&#50948;&#45824;&#44032;&#54364;.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51060;&#51109;&#44540;\MY%20DOCUMENTS\&#44277;&#49324;%20&#51333;&#47308;\&#50725;&#52380;&#47928;&#51221;&#49340;&#44144;&#47532;&#44048;&#44032;&#52264;&#49440;&#49444;&#52824;&#44277;&#49324;%20-%202002.10.23\&#45236;&#50669;&#49436;\PJT-2000\R-6&#54840;&#49440;&#46020;&#47196;\Fin-5-4\&#50696;&#49328;&#49436;\&#45800;&#50948;&#49688;&#47049;\R-&#44305;&#51452;&#50948;&#49373;%20&#51652;&#51077;&#47196;\&#50696;&#49328;&#49436;\&#45800;&#50948;&#49688;&#47049;\UNIT-QT.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50976;&#49688;&#51648;\Q-NEW\PIER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4608;&#54840;&#51333;\C\My%20Documents\WORK1\EXCEL\&#44396;&#51312;\RAHMEN\&#54028;&#51060;&#54805;~1\&#46041;&#47932;&#5106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Server\&#48177;&#50629;&#49436;&#48260;\project\WORK\&#49345;&#48512;\steel\quantity\&#54665;&#52492;1&#44368;.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amoa0455\moadata\project\WORK\&#49345;&#48512;\steel\quantity\&#54665;&#52492;1&#4436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1312;&#54620;&#49849;\&#47196;&#52972;%20&#46356;&#49828;&#53356;%20(d)\post\&#49688;&#47049;(new)\YOUNGDOC\CIVIL\EXCLE\DAT\&#44256;&#50577;&#44288;&#5111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060;&#51109;&#44540;\MY%20DOCUMENTS\&#44277;&#49324;%20&#51333;&#47308;\&#50725;&#52380;&#47928;&#51221;&#49340;&#44144;&#47532;&#44048;&#44032;&#52264;&#49440;&#49444;&#52824;&#44277;&#49324;%20-%202002.10.23\&#45236;&#50669;&#49436;\PJT-97\R-SUWONJ\REP\P7-5-31\LX-CA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8149;&#49440;&#48393;\&#46041;&#47732;~&#51109;&#50504;&#44036;\KKY\JUNJU\ILWIPOH.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50641;&#49472;&#49688;&#47049;\&#50689;&#44305;&#49436;&#45817;&#44368;\&#49324;&#45817;&#44368;&#49688;&#4704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ileserver2\Kong\&#50504;&#49457;&#47582;&#52644;\&#50504;&#49457;&#49436;&#47448;\&#50504;&#49457;&#47784;&#54805;(&#52572;&#5133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y%20Documents\&#44053;&#54644;&#50725;\&#46020;&#47196;&#44277;&#49324;\&#54633;&#46041;&#54924;&#51032;\&#54924;&#51032;960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44428;&#54785;&#51456;\&#44277;&#49324;&#49884;&#54665;\2000&#49688;&#54644;&#48373;&#44396;\&#44288;&#47196;&#44277;&#4932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221;&#44540;&#52397;\&#49436;&#44305;\TEST\&#51473;&#49328;&#4436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My%20Documents\&#51453;&#47548;&#44368;\&#51076;&#49892;&#50724;&#48393;&#49440;\&#49444;&#44228;&#54028;&#51068;&#47784;&#51020;\&#49444;&#44228;&#54532;&#47196;&#44536;&#47016;\&#51068;&#50948;&#45824;&#44032;&#5436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51221;&#44540;&#52397;\&#49436;&#44305;\KHJ\XLS\DATA\&#51473;&#49328;&#4436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49436;&#44305;&#49436;&#48260;\E\&#48512;&#45824;&#44277;EXCEL\&#49688;&#47049;-&#47589;\&#54840;&#45224;\&#48512;&#45824;&#44277;&#51088;&#47308;\excel\&#54788;&#51109;&#48143;&#54872;&#4422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44396;&#51312;&#47932;&#44648;&#44592;(&#51109;&#49688;).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060;&#51109;&#44540;\MY%20DOCUMENTS\&#44277;&#49324;%20&#51333;&#47308;\&#50725;&#52380;&#47928;&#51221;&#49340;&#44144;&#47532;&#44048;&#44032;&#52264;&#49440;&#49444;&#52824;&#44277;&#49324;%20-%202002.10.23\&#45236;&#50669;&#49436;\P-Iso\Calc-St2\LX-JU.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8177;&#48337;&#49440;\&#44288;&#47532;&#49892;\&#50976;&#49688;&#51648;\Q-NEW\PIER4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0980;&#49457;&#54840;\XLS\USER\NAM\&#49688;&#47049;&#49328;&#52636;&#49436;\YOUNGDOC\CIVIL\EXCLE\DAT\&#44256;&#50577;&#44288;&#5111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4889;&#50857;&#44428;\C\My%20Documents\gaduk\jd\ENG\SAMAN\DOHWA03.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1060;&#44221;&#49689;\D\111\&#44552;&#44053;\EXCEL\SUCK\HANBIT\3-2\3-2P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ee\c\&#44148;&#52629;\&#44148;&#51221;&#44148;&#52629;\&#50689;&#51452;&#44221;&#47452;&#54984;&#47144;&#50896;\&#49688;&#47049;\Excel\EXCEL\SUCK\HANBIT\3-2\3-2P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51060;&#51109;&#44540;\MY%20DOCUMENTS\&#44277;&#49324;%20&#51333;&#47308;\&#50725;&#52380;&#47928;&#51221;&#49340;&#44144;&#47532;&#44048;&#44032;&#52264;&#49440;&#49444;&#52824;&#44277;&#49324;%20-%202002.10.23\&#45236;&#50669;&#49436;\&#44277;&#49324;%20&#51333;&#47308;\&#52397;&#51452;&#50724;&#52285;&#44036;&#46020;&#47196;&#54869;&#54252;&#51109;&#51473;&#44032;&#47196;&#46321;&#49444;&#52824;&#44277;&#49324;\&#52397;&#51452;-&#50724;&#52285;&#44036;%20&#44032;&#47196;&#46321;%20&#52488;&#51333;&#54200;&#52769;&#44060;&#49444;&#44277;&#49324;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Nem\e\pjm\ip2002\6&#50900;\&#49556;&#45236;&#44256;\&#49556;&#45236;&#44256;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1060;&#44221;&#49689;\C\My%20Documents\&#51453;&#51204;&#51648;&#44396;\&#44032;&#50517;&#51109;\&#44032;&#50517;&#51109;%20&#49688;&#47049;&#49328;&#5263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My%20Documents\&#51228;&#51452;&#50724;&#46972;\&#49345;&#49688;\&#44277;&#44592;&#48320;&#49892;&#49688;&#47049;&#49328;&#52636;-&#48176;&#4968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9552;&#51116;&#50857;\&#45320;&#50612;&#51452;&#49492;&#50836;\My%20Documents\&#44592;&#53440;\projct\ANSAN\EXL\GONG181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51060;&#51109;&#44540;\MY%20DOCUMENTS\&#44277;&#49324;%20&#51333;&#47308;\&#50725;&#52380;&#47928;&#51221;&#49340;&#44144;&#47532;&#44048;&#44032;&#52264;&#49440;&#49444;&#52824;&#44277;&#49324;%20-%202002.10.23\&#45236;&#50669;&#49436;\green\&#44277;&#49324;&#51652;&#54665;\&#52397;&#51452;&#50808;&#44285;&#49692;&#54872;&#46020;&#47196;&#44060;&#49444;&#44277;&#49324;\&#52397;&#51452;&#50808;&#44285;&#49692;&#54872;&#46020;&#47196;(&#49464;&#44305;&#44256;-&#48372;&#51008;&#48169;&#47732;&#44036;)&#44060;&#49444;&#44277;&#49324;&#50896;&#4837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1060;&#51109;&#44540;\MY%20DOCUMENTS\&#44277;&#49324;&#51652;&#54665;\&#50896;&#44148;&#49444;\&#51648;&#54616;&#52264;&#46020;&#49444;&#44228;&#49340;&#50504;\&#49688;&#47049;&#49328;&#52636;_&#48143;_&#50696;&#49328;\R-&#54633;&#51221;&#47196;\&#44228;&#49328;&#49436;\&#51312;&#46020;&#44228;&#49328;&#49436;.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2572;&#47928;&#49437;\&#54532;&#47196;&#51229;&#53944;\&#51060;&#51333;&#50896;data\excel-data\&#45909;&#50976;&#49328;\&#48176;&#49688;&#44277;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44277;&#47924;&#54016;1\D\1&#44277;&#47924;\&#49892;&#54665;&#50696;&#49328;\&#49328;&#44540;-&#48376;&#49892;&#5466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1060;&#46041;&#54984;\&#51060;&#46041;&#54984;&#51032;%20C\&#44053;&#45224;&#51648;&#49324;\8)&#44160;&#52769;&#49436;\6)&#51312;&#54633;\&#44160;&#52769;&#49436;(&#49569;&#54028;&#51312;&#5463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My%20Documents\&#51076;&#49892;&#50724;&#48393;&#49440;\&#49444;&#44228;&#54028;&#51068;&#47784;&#51020;\&#49444;&#44228;&#54532;&#47196;&#44536;&#47016;\&#51068;&#50948;&#45824;&#44032;&#5436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WORK\&#44396;&#51060;&#51221;&#51452;&#44428;\1\1-1\&#51076;&#49892;&#50724;&#48393;&#49440;\&#49444;&#44228;&#54028;&#51068;&#47784;&#51020;\&#49444;&#44228;&#54532;&#47196;&#44536;&#47016;\&#51068;&#50948;&#45824;&#44032;&#5436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My%20Documents\%6098~99&#49444;&#44228;&#48320;&#44221;\&#48516;&#45817;~&#50724;&#54252;&#44036;%201&#52264;&#44592;&#49457;.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Administrator\&#48148;&#53461;%20&#54868;&#47732;\&#44608;&#48276;&#52384;-SPACE\&#49884;&#44277;&#49324;&#48324;\&#51221;&#46020;ENG\&#44620;&#52824;\WINDOWS\&#48148;&#53461;%20&#54868;&#47732;\&#51204;&#47928;&#44148;&#49444;&#44277;&#47924;\&#45800;&#44592;&#44277;&#49324;&#45236;&#50669;&#51089;&#49457;.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E:\&#44277;&#50976;&#51088;&#47308;&#48169;\&#49444;&#44228;&#48169;\GUSI\DAN5.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MS\&#49688;&#47049;(0605)\Project\RAMP%20B&#49688;&#47049;.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1221;&#50857;&#48276;\&#47196;&#52972;%20&#46356;&#49828;&#53356;%20(c)\&#48149;&#44592;&#50689;\&#48512;&#52492;&#51228;(&#49324;&#49437;2&#50504;)\Documents%20and%20Settings\ksm1\My%20Documents\&#48155;&#51008;%20&#54028;&#51068;\&#49457;&#50865;&#51088;&#47308;&#51665;\&#46020;&#47196;&#52280;&#44256;&#50857;\&#48512;&#49437;&#46020;&#44228;2&#50900;\&#49688;&#47049;\04&#44396;&#51312;&#47932;&#44277;\&#49437;&#52629;,&#48372;&#54840;&#48660;&#47085;&#49688;&#47049;.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50976;&#44288;&#49444;&#44228;\&#53664;&#47785;&#49444;&#44228;\%6098&#46020;&#47196;&#50976;&#44288;\&#54840;&#47588;&#49892;&#4604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1060;&#44305;&#54840;\&#47196;&#52972;%20&#46356;&#49828;&#53356;%20(d)\&#49688;&#47049;\&#50516;&#44144;\&#50516;&#44144;&#49688;&#47049;&#49328;&#52636;(&#52572;&#5133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50504;&#51221;&#54812;\&#54620;&#44397;brt\&#51068;&#48152;&#44148;&#49444;&#44277;&#47924;\&#45800;&#44032;&#49328;&#52636;&#44592;&#52488;&#51088;&#4730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1060;&#49324;&#45784;\D\&#54616;&#46020;&#44553;\&#44368;&#47049;&#48324;&#49688;&#4704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Lee\c\111\&#44552;&#44053;\EXCEL\SUCK\HANBIT\3-2\3-2P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0896;&#49884;&#50672;\DRAWING\111\&#44552;&#44053;\EXCEL\SUCK\HANBIT\3-2\3-2P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My%20Documents\&#44053;&#54644;&#50725;\KSJ\HW\&#44592;&#49457;&#45236;&#50669;.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51060;&#49345;&#54596;\&#47196;&#52972;%20&#46356;&#49828;&#53356;%20(d)\&#51088;&#47308;\BOX.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54616;&#45768;&#51088;&#47308;\&#51088;&#52404;&#49444;&#44228;\&#49688;&#50896;&#51221;&#51088;2\&#51221;&#51088;2&#45236;&#50669;&#49436;\&#45800;&#50948;&#49688;&#47049;&#49328;&#52636;1(&#44396;&#44040;&#52636;).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WORK\&#48708;&#48393;&#50416;\&#51076;&#49892;&#50724;&#48393;&#49440;\&#49444;&#44228;&#54028;&#51068;&#47784;&#51020;\&#49444;&#44228;&#54532;&#47196;&#44536;&#47016;\&#51068;&#50948;&#45824;&#44032;&#5436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SAP90\ABUT\ABUT_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E:\&#49444;&#44228;\&#46020;&#47196;\&#50948;&#54744;&#46020;&#47196;\&#50948;&#54744;&#46020;&#47196;&#44060;&#49440;&#49324;&#50629;(&#44305;&#51452;&#44397;&#46020;&#44288;&#47532;&#49548;&amp;2000.7)\&#54532;&#47196;&#51117;&#53944;1,2.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4889;&#49457;&#51116;\&#51453;&#50516;&#52380;\&#54980;&#54980;&#54980;&#54980;&#54980;\&#54980;&#54980;&#54980;&#54980;&#54980;\&#49345;&#54032;&#51201;&#47785;\&#49345;&#54032;&#44368;&#44033;033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48149;&#48337;&#51456;\&#48148;&#53461;%20&#54868;&#47732;\My%20Documents\&#48512;&#50668;&#48149;&#47932;&#44288;\&#54805;&#53468;\My%20Documents\&#44277;&#49324;&#44204;&#51201;&#49436;\&#53664;&#51648;&#44277;&#49324;%20&#49888;&#54840;&#46321;&#44277;&#49324;\&#46020;&#44553;&#45236;&#50669;&#49436;-11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Ibm13\ok\ok\&#44148;&#49444;&#44277;&#47924;\&#44148;&#49444;&#44592;&#44228;&#44221;&#48708;&#49328;&#5263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46041;&#51456;\PROJECT\31\DATA\DONGA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31\DATA\DONGA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51060;&#44305;&#54840;\&#47196;&#52972;%20&#46356;&#49828;&#53356;%20(d)\Work\&#50857;&#50896;-&#54617;&#49457;%20'01\&#50516;&#44144;&#49688;&#47049;&#49328;&#52636;(&#52572;&#51333;).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48149;&#48337;&#51456;\&#48148;&#53461;%20&#54868;&#47732;\My%20Documents\&#48512;&#50668;&#48149;&#47932;&#44288;\&#54805;&#53468;\My%20Documents\&#44277;&#49324;&#44204;&#51201;&#49436;\&#53664;&#51648;&#44277;&#49324;%20&#49888;&#54840;&#46321;&#44277;&#49324;\&#46020;&#44553;&#45236;&#50669;&#49436;(1&#52264;&#44592;&#49457;).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44053;&#50980;&#54840;\CD-WRITE\&#54200;&#51648;&#54632;\&#54620;&#44221;&#50865;%202000&#45380;\SGI\&#44053;&#50724;&#45824;.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48149;&#49440;&#48393;\&#53552;&#45328;\&#48277;&#44592;(&#50577;&#49328;&#46041;&#47732;)\&#50629;&#52404;&#51088;&#47308;\&#51088;&#46041;&#51228;&#50612;\&#45236;&#50669;&#4943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Lwj\data\pjm\ip2002\7&#50900;\&#45800;&#44288;&#51473;\&#45236;&#50669;\(&#44032;&#52845;)&#45800;&#44288;&#51473;%20&#47932;&#47049;&#45236;&#50669;&#49436;(&#53664;&#47785;).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0504;&#51221;&#54812;\&#54620;&#44397;brt\&#48149;&#51221;&#49688;\&#48128;&#50577;\&#48156;&#51452;&#49444;&#44228;\&#44228;&#52769;&#51228;&#50612;\&#51068;&#49345;&#44048;&#49324;&#54980;\&#48128;&#50577;&#45236;&#50669;.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JBAHN\1&#54532;&#47196;&#51229;&#53944;\&#47691;&#51652;&#51060;\d\&#44053;&#54532;&#47196;&#51229;&#53944;\&#50641;&#50052;&#50620;&#51089;&#50629;\&#44397;&#47549;&#51473;&#50521;&#46020;&#49436;&#44288;\&#44256;&#47928;&#49436;&#44256;&#48708;&#48764;&#44256;000405\&#47691;&#51652;&#51060;\d\&#44053;&#54532;&#47196;&#51229;&#53944;\&#50641;&#50052;&#50620;&#51089;&#50629;\&#52632;&#52380;&#48149;&#47932;&#44288;\9910&#51060;&#54980;&#49444;&#44228;&#48320;&#44221;\&#52632;&#52380;&#48149;&#47932;&#44288;&#53945;&#48324;&#49688;&#51109;&#45236;&#50669;&#51068;&#50948;9901022.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YYS\3&#52264;&#51204;&#44592;&#44204;&#51201;\&#54532;&#47196;&#51229;&#53944;\GROUP\&#44053;&#45224;&#49324;&#50725;\&#44053;&#45224;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Lmy\local\&#44221;&#52272;&#52397;&#49324;&#51060;&#48260;&#49688;&#49324;&#45824;&#50896;&#44032;&#48516;&#49437;&#51088;&#47308;.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E:\&#51088;&#47308;&#48169;\Lsydata\&#49688;&#47049;&#49328;&#52636;\&#48176;&#49688;&#44288;.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E:\&#50976;&#44288;&#49444;&#44228;\&#53664;&#47785;&#49444;&#44228;\&#45800;&#44032;&#49328;&#52636;.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HMW\&#50689;&#46041;-&#44608;&#52380;(LM\03-&#49688;&#47049;&#49328;&#52636;&#49436;(&#50896;&#44032;&#49688;&#47049;)\08-&#54889;&#44036;IC&#50977;&#44368;\01-&#49345;&#48512;\1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54413;&#44221;&#49548;&#47532;\d\work\&#49340;&#49328;&#51648;&#44396;\&#44160;&#52769;&#49436;\ISM-02-04-500A(450A,400A)&#44160;&#52769;&#4943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E:\&#46020;&#47196;&#48143;&#44277;&#54637;\&#46020;&#47196;\&#49569;&#50516;&#49440;\&#50516;&#44144;&#44277;-&#49569;&#50516;.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I:\My%20Documents\&#47560;&#47161;-&#51109;&#49688;%20&#46020;&#47196;\700&#44277;&#49324;\720&#50696;&#49328;&#44288;&#47532;\722&#49892;&#51221;&#48372;&#44256;\&#44288;&#47532;&#48708;(98&#45380;&#46020;).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My%20Documents\&#54217;&#52285;&#44036;&#51060;&#49345;&#49688;&#46020;\&#49345;&#49688;D100&#53664;&#44277;.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In\&#47196;&#52972;%20&#46356;&#49828;&#53356;%20(D)\&#50641;&#49472;\&#51064;&#52380;&#45436;&#54788;\&#49892;&#49884;&#49444;&#44228;\&#49688;&#47049;&#49328;&#52636;&#49436;\&#45436;&#54788;&#50864;&#49688;&#44277;\1&#45800;&#44228;\1&#52264;&#49688;&#47049;\&#45436;&#54788;&#50864;&#49688;&#48155;&#51060;(1&#45800;&#44228;).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KING%20OF%20KING\&#48148;&#53461;%20&#54868;&#47732;\&#49352;%20&#54260;&#45908;\&#51652;&#54665;\&#44256;&#47140;&#51064;&#49340;&#52285;\&#51064;&#49340;&#52285;%20&#49444;&#4832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51060;&#55148;&#54788;\&#54620;&#44397;brt\KKK.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48149;&#47749;&#54984;\NETWORK\&#50668;&#49688;&#49884;(&#45824;&#50504;&#49444;&#44228;)\&#49688;&#47049;&#52572;&#51333;\&#44277;&#47532;IC&#44368;.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SAP90\CYG\SP.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arbi\MULTI.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4277;&#47924;&#45824;&#47532;\&#50724;&#50689;&#54644;\Documents%20and%20Settings\&#50980;&#44480;&#54620;\&#48148;&#53461;%20&#54868;&#47732;\&#44397;&#47549;&#44537;&#51109;\&#48320;&#44221;&#45236;&#50669;&#49436;(0602)&#48320;&#44221;7&#52264;.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48512;&#49328;&#49884;&#48149;&#49444;&#48320;&#45236;&#50669;&#52572;&#51333;\5&#46021;&#47549;&#44592;&#45392;&#44288;\&#45236;&#50669;2&#44060;\KKK.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51060;&#51116;&#47196;\&#49352;%20&#54260;&#45908;\&#51452;&#44277;-&#54620;&#50577;2000(&#49688;&#51221;2).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NAOMI\2000&#45380;\&#47784;&#54805;&#51228;&#51089;&#49548;\2000&#45380;\&#49328;&#47548;&#48149;&#47932;&#44288;\KKK.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44608;&#49340;\C\My%20Documents\&#46020;&#47196;\&#49444;&#44228;&#54028;&#51068;&#47784;&#51020;\&#49444;&#44228;&#54532;&#47196;&#44536;&#47016;\&#51068;&#50948;&#45824;&#44032;&#54364;.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MK\&#44032;&#51256;&#44032;&#49464;&#50836;\office%20&#50577;&#49885;\I&#19968;&#33324;&#27604;.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51221;&#51116;&#54788;\C\WORK\&#46020;&#47196;\&#51076;&#49892;&#48177;&#50868;&#44036;%20&#46020;&#47196;%20&#54869;&#54252;&#51109;&#44277;&#49324;\&#49444;&#44228;&#54028;&#51068;&#47784;&#51020;\&#49444;&#44228;&#54532;&#47196;&#44536;&#47016;\&#51068;&#50948;&#45824;&#44032;&#54364;.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4277;&#49324;&#53685;&#51228;&#49892;\&#50980;&#49457;&#54840;\&#44053;&#51473;&#50948;\&#45236;&#50669;&#49436;\&#49444;&#48708;&#45800;&#44032;&#54364;.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E:\SAP90\ABUT\USER\PROJECT\Y-DAM\ABUT-D.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204;&#51008;&#55148;\C\1.Projects2002\&#50896;&#45817;&#50500;&#54028;&#53944;&#49888;&#52629;\2002&#51068;&#50948;&#45824;&#44032;.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E:\2003\&#46020;&#47196;\&#51088;&#52404;&#49324;&#50629;\&#45432;&#46041;&#49440;\EXCEL\&#44400;&#49328;&#51032;&#47308;&#50896;\&#54868;&#49328;.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51060;&#44305;&#54840;\&#47196;&#52972;%20&#46356;&#49828;&#53356;%20(d)\&#51060;&#51116;&#54840;&#51088;&#47308;\&#49688;&#47049;\2002&#45380;&#46020;\&#46020;&#47196;&#44284;\&#50857;&#49328;~&#44053;&#54788;%20'02.4\&#50669;%20T%20&#50745;&#48317;&#49688;&#47049;&#49328;&#52636;1(&#52572;&#51333;).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E:\2003\&#46020;&#47196;\&#51452;&#48124;&#54644;&#49548;&#49324;&#50629;\&#49688;&#47049;\&#51652;&#49436;&#47732;\EXCEL\&#44400;&#49328;&#51032;&#47308;&#50896;\&#54868;&#49328;.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E:\&#44428;&#54785;&#51456;\&#51068;&#50948;\&#44288;&#47196;&#44277;&#49324;.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E:\2003\&#46020;&#47196;\&#51452;&#48124;&#54644;&#49548;&#49324;&#50629;\&#49688;&#47049;\&#51652;&#49436;&#47732;\My%20Documents\&#51076;&#49892;&#50724;&#48393;&#49440;\&#49444;&#44228;&#54028;&#51068;&#47784;&#51020;\&#49444;&#44228;&#54532;&#47196;&#44536;&#47016;\&#51068;&#50948;&#45824;&#44032;&#54364;.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111\&#49688;&#47049;date\Excel-DATA\EXCEL\SUCK\HANBIT\3-2\3-2PS.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44648;&#44592;&#47932;&#47049;-&#46041;&#54868;&#52380;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Lwj\data\ip2002\06\&#44305;&#51452;&#50669;&#49324;\&#44305;&#51452;&#50669;&#49324;-&#52572;&#51333;.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1312;&#54620;&#49849;\&#47196;&#52972;%20&#46356;&#49828;&#53356;%20(d)\post\&#49688;&#47049;(new)\YOUNGDOC\CIVIL\EXCLE\DAT\&#44288;&#51116;&#47308;.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52572;&#51333;&#47749;\c\&#53945;&#49688;&#51648;&#50669;&#44060;&#48156;&#44228;\&#50724;&#51648;&#44060;&#48156;&#49324;&#50629;\2003&#45380;\&#50724;&#51648;&#44228;&#54925;\2003&#50724;&#51648;&#49324;&#50629;&#45824;&#49345;&#51648;.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Backup\&#48177;&#50629;&#49436;&#48260;\_&#9733;%20MOA%20&#50577;&#49885;\(21&#45380;)%20&#45796;&#47784;&#50500;%20&#44277;&#49324;&#44204;&#51201;&#49436;%20&#50577;&#49885;.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Server\&#48177;&#50629;&#49436;&#48260;\Users\User\Downloads\project\&#44256;&#52285;&#44400;&#45432;&#54980;&#44288;&#44368;&#52404;&#44277;&#49324;\&#47924;&#51109;&#47732;\&#51088;&#47308;&#48169;\Lsydata\&#49688;&#47049;&#49328;&#52636;\&#48176;&#49688;&#44288;.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damoa0455\moadata\Users\User\Downloads\project\&#44256;&#52285;&#44400;&#45432;&#54980;&#44288;&#44368;&#52404;&#44277;&#49324;\&#47924;&#51109;&#47732;\&#51088;&#47308;&#48169;\Lsydata\&#49688;&#47049;&#49328;&#52636;\&#48176;&#49688;&#44288;.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1060;&#50896;&#44508;\C\&#51088;&#47308;&#49892;\&#46020;&#47196;\&#44400;&#46020;4&#54840;&#49440;\&#51204;&#52404;&#48516;\&#49688;&#47049;\&#49444;&#44228;&#54028;&#51068;&#47784;&#51020;\&#49444;&#44228;&#54532;&#47196;&#44536;&#47016;\&#51068;&#50948;&#45824;&#44032;&#54364;.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1ZU\&#44277;&#50976;2\My%20Documents\GOOMI\DOHWA03.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4608;&#51648;&#49440;\&#50504;&#49328;&#49888;&#44600;&#44288;&#47144;\My%20Documents\&#51228;&#51452;&#50724;&#46972;\&#49345;&#49688;\PHASE1-1&#49688;&#47049;&#49328;&#5263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8149;&#53468;&#49688;\C\&#46020;&#47732;\&#47924;&#45824;&#51109;&#52824;\&#47928;&#49436;\165-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49440;&#47749;&#49688;\d\&#44256;&#49457;&#44400;&#52397;\&#45236;%20&#49436;&#47448;%20&#44032;&#48169;\&#48260;&#49828;&#49849;&#44053;&#51109;\4&#50900;&#50864;&#51452;&#51068;&#50948;&#45824;&#44032;.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E:\&#51089;&#50629;&#49892;\&#51109;&#49688;&#44400;\&#44397;&#46020;24&#54840;&#49440;%20&#50668;&#50896;&#51648;&#4523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54616;&#49688;&#49884;&#49444;&#49444;&#44228;\&#49688;&#47049;&#49328;&#52636;\&#54217;&#49440;&#50504;&#44600;.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I:\My%20Documents\&#47560;&#47161;-&#51109;&#49688;%20&#46020;&#47196;\700&#44277;&#49324;\720&#50696;&#49328;&#44288;&#47532;\722&#49892;&#51221;&#48372;&#44256;\2\HAN\&#49116;&#53440;&#51068;.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E:\&#51648;&#51109;&#51060;&#51204;\&#53468;&#51204;&#51649;&#46041;\&#44288;&#47196;&#51068;&#50948;.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EXCEL\SUCK\HANBIT\3-2\3-2PS.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A:\My%20Documents\&#44053;&#54644;&#50725;\HEXCEL\&#50668;&#44148;&#48372;&#44256;\&#46020;&#47196;&#44277;&#49324;\&#52265;&#51456;&#44277;&#44228;\95&#51456;&#44277;.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My%20Documents\&#44053;&#54644;&#50725;\HEXCEL\&#50668;&#44148;&#48372;&#44256;\2\HAN\&#49116;&#53440;&#51068;.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Ibm5\&#51221;&#51456;&#52292;\&#51068;&#48152;&#44148;&#49444;&#44277;&#47924;\&#45800;&#44032;&#49328;&#52636;&#44592;&#52488;&#51088;&#47308;.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Y:\08_&#49688;&#50896;(1&#52264;)\&#50696;&#49328;&#49436;\&#45236;&#50669;&#49436;\&#47588;&#53356;&#47196;(&#54252;&#54632;)\&#45236;&#50669;&#49436;(&#49688;&#50896;1&#52264;).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44608;&#49340;\C\&#51060;&#51473;&#44396;&#48177;&#50629;\&#45225;&#54408;&#46020;&#47732;\&#50556;&#44257;-&#49888;&#44592;&#44036;&#46020;&#47196;&#54869;&#54252;&#51109;&#44277;&#49324;\&#49688;&#47049;&#49328;&#52636;&#49436;\&#54620;&#46160;&#50896;\&#49888;&#44592;-&#50556;&#44257;&#46020;&#47196;&#54869;&#54252;&#51109;&#44277;&#49324;\&#49444;&#44228;&#54028;&#51068;&#47784;&#51020;\&#49444;&#44228;&#54532;&#47196;&#44536;&#47016;\&#51068;&#50948;&#45824;&#44032;&#54364;.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51221;&#52285;&#50672;\&#48376;&#49440;&#48512;&#49549;\BANDAL\EXCEL\RAHMEN\RAHMEN.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E:\&#50976;&#44288;&#49444;&#44228;\&#53664;&#47785;&#49444;&#44228;\%6098&#46020;&#47196;&#50976;&#44288;\CC&#44592;&#49457;.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46041;&#54868;&#51648;&#44396;%20&#44396;&#51312;&#47932;&#44760;&#44592;.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51060;&#51109;&#44540;\MY%20DOCUMENTS\&#44277;&#49324;%20&#51333;&#47308;\&#50725;&#52380;&#47928;&#51221;&#49340;&#44144;&#47532;&#44048;&#44032;&#52264;&#49440;&#49444;&#52824;&#44277;&#49324;%20-%202002.10.23\&#45236;&#50669;&#49436;\&#44277;&#49324;&#51652;&#54665;\&#51648;&#54616;&#52264;&#46020;&#49444;&#44228;&#49340;&#50504;\&#49688;&#47049;&#49328;&#52636;_&#48143;_&#50696;&#49328;\R-&#54633;&#51221;&#47196;\&#44228;&#49328;&#49436;\&#44228;&#49328;&#49436;4.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1221;&#51116;&#54788;\C\WORK\&#54868;&#48393;&#44368;&#44032;&#49444;&#44277;&#49324;\&#49444;&#44228;&#54028;&#51068;&#47784;&#51020;\&#49444;&#44228;&#54532;&#47196;&#44536;&#47016;\&#51068;&#50948;&#45824;&#44032;&#54364;.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Server\&#48177;&#50629;&#49436;&#48260;\Users\User\Downloads\&#53580;&#47560;&#48512;&#45824;\&#48176;&#49688;&#44277;\My%20Documents\&#51076;&#49892;&#50724;&#48393;&#49440;\&#49444;&#44228;&#54028;&#51068;&#47784;&#51020;\&#49444;&#44228;&#54532;&#47196;&#44536;&#47016;\&#51068;&#50948;&#45824;&#44032;&#54364;.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damoa0455\moadata\Users\User\Downloads\&#53580;&#47560;&#48512;&#45824;\&#48176;&#49688;&#44277;\My%20Documents\&#51076;&#49892;&#50724;&#48393;&#49440;\&#49444;&#44228;&#54028;&#51068;&#47784;&#51020;\&#49444;&#44228;&#54532;&#47196;&#44536;&#47016;\&#51068;&#50948;&#45824;&#44032;&#54364;.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I:\My%20Documents\&#47560;&#47161;-&#51109;&#49688;%20&#46020;&#47196;\700&#44277;&#49324;\720&#50696;&#49328;&#44288;&#47532;\722&#49892;&#51221;&#48372;&#44256;\&#46020;&#47196;&#44277;&#49324;\&#49328;&#52636;&#49436;\5&#48512;&#45824;&#44277;\&#46020;&#47196;&#44277;&#49324;\&#52265;&#51456;&#44277;&#44228;\95&#51456;&#44277;.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I:\My%20Documents\&#47560;&#47161;-&#51109;&#49688;%20&#46020;&#47196;\700&#44277;&#49324;\720&#50696;&#49328;&#44288;&#47532;\722&#49892;&#51221;&#48372;&#44256;\KSJ\HW\&#44592;&#49457;&#45236;&#50669;.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A:\&#46020;&#47196;&#48143;&#44277;&#54637;\&#46020;&#47196;\&#49569;&#50516;&#49440;\&#50516;&#44144;&#44277;-&#49569;&#50516;.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In\&#47196;&#52972;%20&#46356;&#49828;&#53356;%20(D)\&#51060;&#52384;&#44428;\2000FILE\&#50857;&#51064;&#50864;&#49688;&#44277;\&#49688;&#47049;&#49328;&#52636;&#49436;\U&#54805;&#54540;&#47464;&#44288;.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1221;&#50857;&#48276;\&#47196;&#52972;%20&#46356;&#49828;&#53356;%20(c)\&#44396;&#51312;&#48516;&#50556;\&#50689;%20&#50900;\&#45909;&#49345;-&#50672;&#45909;\&#49688;&#47049;\&#49688;&#47049;&#51665;&#44228;&#54364;.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4608;&#51648;&#49440;\&#50504;&#49328;&#49888;&#44600;&#44288;&#47144;\WINDOWS\&#48148;&#53461;%20&#54868;&#47732;\4&#50900;8&#51068;&#49688;&#47049;\&#50872;&#49328;&#49688;&#47049;1\&#49688;&#47049;-&#50864;&#49688;\&#50864;&#49688;&#49688;&#47049;(&#45800;&#51648;&#45236;).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Server\&#48177;&#50629;&#49436;&#48260;\Users\User\Downloads\&#44277;&#50976;&#54644;&#50836;\05-&#48149;&#50868;&#44592;\&#45453;&#44592;&#44277;&#49688;&#47049;\&#52769;&#44396;&#44277;.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damoa0455\moadata\Users\User\Downloads\&#44277;&#50976;&#54644;&#50836;\05-&#48149;&#50868;&#44592;\&#45453;&#44592;&#44277;&#49688;&#47049;\&#52769;&#44396;&#44277;.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h:\&#49884;&#49444;&#44277;&#49324;\2004&#45380;%20&#54616;&#48152;&#44592;\&#51204;&#49884;&#51109;%20&#50725;&#49345;(PH2)%20&#48148;&#45797;&#44060;&#49440;&#44277;&#49324;\&#44592;&#53440;&#52280;&#44256;&#51088;&#47308;\&#50577;&#49885;\&#54788;&#45824;&#54616;&#51088;&#48372;&#49688;\&#44277;&#47924;&#48512;\&#51452;&#53469;&#44277;&#49324;&#44221;&#44592;&#51648;&#50669;&#48376;&#48512;\&#44400;&#47928;2&#45800;&#51648;\&#44400;&#47928;2&#45800;&#51648;-&#51456;&#44277;.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Server\&#48177;&#50629;&#49436;&#48260;\Users\User\Downloads\My%20Documents\&#51076;&#49892;&#50724;&#48393;&#49440;\&#49444;&#44228;&#54028;&#51068;&#47784;&#51020;\&#49444;&#44228;&#54532;&#47196;&#44536;&#47016;\&#51068;&#50948;&#45824;&#44032;&#5436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damoa0455\moadata\Users\User\Downloads\My%20Documents\&#51076;&#49892;&#50724;&#48393;&#49440;\&#49444;&#44228;&#54028;&#51068;&#47784;&#51020;\&#49444;&#44228;&#54532;&#47196;&#44536;&#47016;\&#51068;&#50948;&#45824;&#44032;&#54364;.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Server\&#48177;&#50629;&#49436;&#48260;\Users\User\Downloads\My%20Documents\&#49444;&#44228;&#54028;&#51068;&#47784;&#51020;\&#49444;&#44228;&#54532;&#47196;&#44536;&#47016;\&#51068;&#50948;&#45824;&#44032;&#54364;.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damoa0455\moadata\Users\User\Downloads\My%20Documents\&#49444;&#44228;&#54028;&#51068;&#47784;&#51020;\&#49444;&#44228;&#54532;&#47196;&#44536;&#47016;\&#51068;&#50948;&#45824;&#44032;&#54364;.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E:\&#51088;&#47308;\Pave.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Server\&#48177;&#50629;&#49436;&#48260;\Users\User\Downloads\&#45909;&#49328;&#44256;&#46020;\xls\&#54980;&#50724;&#51316;.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damoa0455\moadata\Users\User\Downloads\&#45909;&#49328;&#44256;&#46020;\xls\&#54980;&#50724;&#51316;.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E:\arbi\SJH.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50504;&#51221;&#54812;\&#54620;&#44397;brt\Documents%20and%20Settings\KING%20OF%20KING\&#48148;&#53461;%20&#54868;&#47732;\&#49352;%20&#54260;&#45908;\&#51652;&#54665;\&#44256;&#47140;&#51064;&#49340;&#52285;\&#51064;&#49340;&#52285;HW(2).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A:\&#54620;&#51068;.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Server\&#48177;&#50629;&#49436;&#48260;\&#46020;&#47196;&#48143;&#44277;&#54637;\&#46020;&#47196;\&#49569;&#50516;&#49440;\&#50516;&#44144;&#44277;-&#49569;&#50516;.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damoa0455\moadata\&#46020;&#47196;&#48143;&#44277;&#54637;\&#46020;&#47196;\&#49569;&#50516;&#49440;\&#50516;&#44144;&#44277;-&#49569;&#50516;.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A:\&#50504;&#47732;&#46020;\&#45236;%20&#49436;&#47448;%20&#44032;&#48169;\&#48260;&#49828;&#49849;&#44053;&#51109;\4&#50900;&#50864;&#51452;&#51068;&#50948;&#45824;&#44032;.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Backup\&#48177;&#50629;&#49436;&#48260;\2001&#45380;&#44221;&#50896;\7,&#44221;&#50896;(&#44288;&#47532;&#48512;)\WIN95\&#48148;&#53461;%20&#54868;&#47732;\My%20Documents\&#50672;&#49845;.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44592;&#44228;&#44221;&#4870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REF"/>
      <sheetName val="조명시설"/>
      <sheetName val="대운산출"/>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증감대비"/>
      <sheetName val="노무비"/>
      <sheetName val="N賃率_職"/>
      <sheetName val="제-노임"/>
      <sheetName val="설직재-1"/>
      <sheetName val="제직재"/>
      <sheetName val="약품설비"/>
      <sheetName val="일위"/>
      <sheetName val="경산"/>
      <sheetName val="2공구산출내역"/>
      <sheetName val="직재"/>
      <sheetName val="예가표"/>
      <sheetName val="노임단가표"/>
      <sheetName val="총괄 CCTV수량"/>
      <sheetName val="일위대가(VDS)"/>
      <sheetName val="제경집계"/>
      <sheetName val="내역"/>
      <sheetName val="mcc일위대가"/>
      <sheetName val="노임"/>
      <sheetName val="6. 직접경비"/>
      <sheetName val="내역서"/>
      <sheetName val="직노"/>
      <sheetName val="단위일위"/>
      <sheetName val="b_balju_cho"/>
      <sheetName val="공조기"/>
      <sheetName val="을"/>
      <sheetName val="단"/>
      <sheetName val="토사(PE)"/>
      <sheetName val="work-form"/>
      <sheetName val="기초자료입력"/>
      <sheetName val="원가 (2)"/>
      <sheetName val="Sheet3"/>
      <sheetName val="5.설치내역"/>
      <sheetName val="EQ-R1"/>
      <sheetName val="7단가"/>
      <sheetName val="재집"/>
      <sheetName val="Total"/>
      <sheetName val="시행후면적"/>
      <sheetName val="수지예산"/>
      <sheetName val="약품공급2"/>
      <sheetName val="금액내역서"/>
      <sheetName val="20관리비율"/>
      <sheetName val="예정(3)"/>
      <sheetName val="동원(3)"/>
      <sheetName val="납부서"/>
      <sheetName val="#REF"/>
      <sheetName val="품셈표"/>
      <sheetName val="EP0618"/>
      <sheetName val="수량산출"/>
      <sheetName val="노임단가"/>
      <sheetName val="단가조사"/>
      <sheetName val="工완성공사율"/>
      <sheetName val="DATA"/>
      <sheetName val="데이타"/>
      <sheetName val="일위대가(가설)"/>
      <sheetName val="9811"/>
      <sheetName val="갑지"/>
      <sheetName val="집계표"/>
      <sheetName val="인건비 "/>
      <sheetName val="EQ"/>
      <sheetName val="여수토공사비"/>
      <sheetName val="일위대가 집계표"/>
      <sheetName val="수목표준대가"/>
      <sheetName val="유동표"/>
      <sheetName val="Price List"/>
      <sheetName val="Sheet1"/>
      <sheetName val="2.4 자재단가비교표"/>
      <sheetName val="단가산출2"/>
      <sheetName val="단가 및 재료비"/>
      <sheetName val="단가산출1"/>
      <sheetName val="일위대가"/>
      <sheetName val="단가산출"/>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육상)"/>
      <sheetName val="지급자재"/>
      <sheetName val="기구조직도"/>
    </sheet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1 (2)"/>
      <sheetName val="Sheet2"/>
      <sheetName val="Sheet3"/>
      <sheetName val="Sheet1 (3)"/>
      <sheetName val="Sheet2 (3)"/>
      <sheetName val="Sheet3 (3)"/>
      <sheetName val="석축설면"/>
      <sheetName val="법면단"/>
      <sheetName val="INPUT(덕도방향-시점)"/>
      <sheetName val="차선도색현황"/>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laroux"/>
      <sheetName val="단가조사서"/>
      <sheetName val="장비단가비교표"/>
      <sheetName val="일위대가목차"/>
      <sheetName val="일위대가"/>
      <sheetName val="산출서"/>
      <sheetName val="집계표"/>
      <sheetName val="SUPPORT산출서"/>
      <sheetName val="support집계"/>
      <sheetName val="WALKWAY 집계"/>
      <sheetName val="HOISTRAIL집계"/>
      <sheetName val="2공구관급"/>
      <sheetName val="2공구도급"/>
      <sheetName val="VXXXXXX"/>
      <sheetName val="내역서"/>
      <sheetName val="기자재단가"/>
      <sheetName val="배관단가"/>
      <sheetName val="일위대가표"/>
      <sheetName val="단가표"/>
      <sheetName val="단가구분"/>
      <sheetName val="PCODE"/>
      <sheetName val="설치공사"/>
      <sheetName val="000000"/>
      <sheetName val="VXXXX"/>
      <sheetName val="사급자재대"/>
      <sheetName val="단가비교"/>
      <sheetName val="4. 배관공사"/>
      <sheetName val="3.시운전비"/>
      <sheetName val="원가계산"/>
      <sheetName val="총괄내역"/>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수량산출서"/>
      <sheetName val="인건비"/>
      <sheetName val="배관자재 단가조사서"/>
      <sheetName val="산출내역"/>
      <sheetName val="토목"/>
      <sheetName val="품질관리비"/>
      <sheetName val="건축"/>
      <sheetName val="기계 "/>
      <sheetName val="SEC 1-D850"/>
      <sheetName val="시운전비(계약직)"/>
      <sheetName val="침출배관"/>
      <sheetName val="WORK"/>
      <sheetName val="결과조달"/>
      <sheetName val="ELECTRIC"/>
      <sheetName val="CTEMCOST"/>
      <sheetName val="SCHEDULE"/>
      <sheetName val="?????"/>
      <sheetName val="견적서"/>
      <sheetName val="실행철강하도"/>
      <sheetName val="내역"/>
      <sheetName val="EQT-ESTN"/>
      <sheetName val="물가자료"/>
      <sheetName val="연돌일위집계"/>
      <sheetName val="목표세부명세"/>
      <sheetName val="정부노임단가"/>
      <sheetName val="설계"/>
      <sheetName val="#REF"/>
      <sheetName val="3.공통공사대비"/>
      <sheetName val="전기공사"/>
      <sheetName val="IMP(MAIN)"/>
      <sheetName val="IMP (REACTOR)"/>
      <sheetName val="2000년1차"/>
      <sheetName val="약품공급2"/>
      <sheetName val="H腏ISTRAIL집계"/>
      <sheetName val="2공구도급_x0007_嘀塘塘塘_x0003_됁᳅ׁĀ기자재단가_x0004_、¼²֬Ā일위대"/>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예정(3)"/>
      <sheetName val="동원(3)"/>
      <sheetName val="밸브설치"/>
      <sheetName val="PRICE"/>
      <sheetName val="건축내역"/>
      <sheetName val="단가"/>
      <sheetName val="연습"/>
      <sheetName val="9-1차이내역."/>
      <sheetName val="G2설비도급"/>
      <sheetName val="지수결과표-3"/>
      <sheetName val="예가표"/>
      <sheetName val="CIVIL4"/>
      <sheetName val="금융"/>
      <sheetName val="소방"/>
      <sheetName val="sheets"/>
      <sheetName val="해전배수"/>
      <sheetName val="TR"/>
      <sheetName val="직재"/>
      <sheetName val="금융비용"/>
      <sheetName val="기자재비"/>
      <sheetName val="손익분석"/>
      <sheetName val="총괄표"/>
      <sheetName val="삼원"/>
      <sheetName val="그린"/>
      <sheetName val="한창-을"/>
      <sheetName val="품셈"/>
      <sheetName val="수량산출"/>
      <sheetName val="식재"/>
      <sheetName val="시설물"/>
      <sheetName val="식재출력용"/>
      <sheetName val="유지관리"/>
      <sheetName val="예산대비"/>
      <sheetName val="코드표"/>
      <sheetName val="1단계"/>
      <sheetName val="공량산출서"/>
      <sheetName val="Baby일위대가"/>
      <sheetName val="106C0300"/>
      <sheetName val="대림경상68억"/>
      <sheetName val="설계개요"/>
      <sheetName val="철집"/>
      <sheetName val="공사개요(사업승인)"/>
      <sheetName val="약품설비"/>
      <sheetName val="배관배선 단가조사"/>
      <sheetName val="일위대가집계"/>
      <sheetName val="총괄내역서"/>
      <sheetName val="단가산출"/>
      <sheetName val="설계예산서"/>
      <sheetName val="일위대가(여기까지)"/>
      <sheetName val="오억미만"/>
      <sheetName val="조경"/>
      <sheetName val="I一般比"/>
      <sheetName val="J直材4"/>
      <sheetName val="설직재_1"/>
      <sheetName val="_REF"/>
      <sheetName val="N賃率_職"/>
      <sheetName val="일위"/>
      <sheetName val="제직재"/>
      <sheetName val="집계"/>
      <sheetName val="직노"/>
      <sheetName val="내역서2안"/>
      <sheetName val="경산"/>
      <sheetName val="실행내역"/>
      <sheetName val="산출조서1"/>
      <sheetName val="WALKWAY_집계"/>
      <sheetName val="4__배관공사"/>
      <sheetName val="3_시운전비"/>
      <sheetName val="배관자재_단가조사서"/>
      <sheetName val="기계_"/>
      <sheetName val="3_공통공사대비"/>
      <sheetName val="WALKWAY_Áý°è"/>
      <sheetName val="¹è°üÀÚÀç_´Ü°¡Á¶»ç¼­"/>
      <sheetName val="±â°è_"/>
      <sheetName val="4__¹è°ü°ø»ç"/>
      <sheetName val="3_½Ã¿îÀüºñ"/>
      <sheetName val="9-1차이내역_"/>
      <sheetName val="2공구도급嘀塘塘塘됁᳅ׁĀ기자재단가、¼²֬Ā일위대"/>
      <sheetName val="IMP_(REACTOR)"/>
      <sheetName val="일위목록"/>
      <sheetName val="기준FACTOR"/>
      <sheetName val="_____"/>
      <sheetName val="국내"/>
      <sheetName val="노임단가"/>
      <sheetName val="기본일위"/>
      <sheetName val="설직재-1"/>
      <sheetName val="N賃率-職"/>
      <sheetName val="울산시산표"/>
    </sheetNames>
    <sheetDataSet>
      <sheetData sheetId="0"/>
      <sheetData sheetId="1"/>
      <sheetData sheetId="2" refreshError="1">
        <row r="4">
          <cell r="D4" t="str">
            <v>대</v>
          </cell>
        </row>
        <row r="5">
          <cell r="D5" t="str">
            <v>대</v>
          </cell>
        </row>
        <row r="7">
          <cell r="D7" t="str">
            <v>대</v>
          </cell>
        </row>
        <row r="8">
          <cell r="D8" t="str">
            <v>대</v>
          </cell>
        </row>
      </sheetData>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refreshError="1"/>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설계표지"/>
      <sheetName val="설계설명"/>
      <sheetName val="원가계산"/>
      <sheetName val="지급자재"/>
      <sheetName val="공사내역"/>
      <sheetName val="토공물량"/>
      <sheetName val="복구.비파괴금액"/>
      <sheetName val="계약표지"/>
      <sheetName val="계약내역"/>
      <sheetName val="도급금액"/>
      <sheetName val="계약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BUT수량-A1"/>
      <sheetName val="도장수량(하1)"/>
      <sheetName val="주형"/>
      <sheetName val="AA3000"/>
      <sheetName val="AA3100"/>
      <sheetName val="비계"/>
      <sheetName val="AA3200"/>
      <sheetName val="동바리"/>
      <sheetName val="AA3300"/>
      <sheetName val="특수거푸집"/>
      <sheetName val="AA3400"/>
      <sheetName val="기초공"/>
      <sheetName val="기둥(원형)"/>
      <sheetName val="수로BOX(시점부)"/>
      <sheetName val="간선계산"/>
      <sheetName val="양수장(기계)"/>
      <sheetName val="총괄"/>
      <sheetName val="내역"/>
      <sheetName val="날1"/>
      <sheetName val="CABLE SIZE-3"/>
      <sheetName val="수로교총재료집계"/>
      <sheetName val="D-3109"/>
      <sheetName val="산출근거"/>
      <sheetName val="원내역"/>
      <sheetName val="INPUT"/>
      <sheetName val="투찰"/>
      <sheetName val="2.단면가정 "/>
      <sheetName val="A-4"/>
      <sheetName val="공문"/>
      <sheetName val="교각계산"/>
      <sheetName val="#REF"/>
      <sheetName val="1.설계조건"/>
      <sheetName val="data_dci"/>
      <sheetName val="data_mci"/>
      <sheetName val="behind"/>
      <sheetName val="Main"/>
      <sheetName val="노임이"/>
      <sheetName val="Sheet1"/>
      <sheetName val="BOX-E"/>
      <sheetName val="다곡2교"/>
      <sheetName val="COPING"/>
      <sheetName val="포장복구집계"/>
      <sheetName val="실행철강하도"/>
      <sheetName val="원가계산서"/>
      <sheetName val="유림골조"/>
      <sheetName val="노임단가"/>
      <sheetName val="1호맨홀토공"/>
      <sheetName val="BQ List"/>
      <sheetName val="PipWT"/>
      <sheetName val="경비"/>
      <sheetName val="관로"/>
      <sheetName val="북방3터널"/>
      <sheetName val="요율"/>
      <sheetName val="자재대"/>
      <sheetName val="공사내역"/>
      <sheetName val="000000"/>
      <sheetName val="ETC"/>
      <sheetName val="교각1"/>
      <sheetName val="관로토공집계표"/>
      <sheetName val="데이타"/>
      <sheetName val="DATA"/>
      <sheetName val="진주방향"/>
      <sheetName val="입찰안"/>
      <sheetName val="공사비예산서(토목분)"/>
      <sheetName val="BID"/>
      <sheetName val="총괄집계 "/>
      <sheetName val="도색집계"/>
      <sheetName val="자재단가비교표"/>
      <sheetName val="내역서"/>
      <sheetName val="일위대가목차"/>
      <sheetName val="2000.11월설계내역"/>
      <sheetName val="대비"/>
      <sheetName val="AC포장수량"/>
      <sheetName val="기흥하도용"/>
      <sheetName val="금액내역서"/>
      <sheetName val="설계조건"/>
      <sheetName val="말뚝설계"/>
      <sheetName val="양수장내역"/>
      <sheetName val="ASP포장"/>
      <sheetName val="SLIDES"/>
      <sheetName val="배수내역 (2)"/>
      <sheetName val="인건비"/>
      <sheetName val="품셈"/>
      <sheetName val="단가 및 재료비"/>
      <sheetName val="집수정"/>
      <sheetName val="장문교(대전)"/>
      <sheetName val="전계가"/>
      <sheetName val="자재단가"/>
      <sheetName val="기성2"/>
      <sheetName val="점수계산1-2"/>
      <sheetName val="중기비"/>
      <sheetName val="Sheet3"/>
      <sheetName val="도장수량"/>
      <sheetName val="SLAB&quot;1&quot;"/>
      <sheetName val="소업1교"/>
      <sheetName val="5CHBDC"/>
      <sheetName val="반중력식옹벽"/>
      <sheetName val="기둥"/>
      <sheetName val="저판(버림100)"/>
      <sheetName val="물질수지(2011)"/>
      <sheetName val="전신환매도율"/>
      <sheetName val="준검 내역서"/>
      <sheetName val="상수도토공집계표"/>
      <sheetName val="3.공통공사대비"/>
      <sheetName val="Sheet1 (2)"/>
      <sheetName val="일위대가"/>
      <sheetName val="공통가설"/>
      <sheetName val="부서현황"/>
      <sheetName val="JUCKEYK"/>
      <sheetName val="제-노임"/>
      <sheetName val="제직재"/>
      <sheetName val="산출서양식01"/>
      <sheetName val="별표집계"/>
      <sheetName val="단가조사"/>
      <sheetName val="집계"/>
      <sheetName val="기본일위"/>
      <sheetName val="패널"/>
      <sheetName val="직노"/>
      <sheetName val="내역서2안"/>
      <sheetName val="실행내역"/>
      <sheetName val="변경집계표"/>
      <sheetName val="화산경계"/>
      <sheetName val="B부대공"/>
      <sheetName val="6PILE  (돌출)"/>
      <sheetName val="AS복구"/>
      <sheetName val="중기터파기"/>
      <sheetName val="변수값"/>
      <sheetName val="중기상차"/>
      <sheetName val="ACUNIT"/>
      <sheetName val="AAA"/>
      <sheetName val="전기일위대가"/>
      <sheetName val="장비가동"/>
      <sheetName val="표지"/>
      <sheetName val="CODE"/>
      <sheetName val="타공종이기"/>
      <sheetName val="옹벽"/>
      <sheetName val="적용단위길이"/>
      <sheetName val="106C0300"/>
      <sheetName val="데리네이타현황"/>
      <sheetName val="현장관리비내역서"/>
      <sheetName val="전체도급"/>
      <sheetName val="DATE"/>
      <sheetName val="단면가정"/>
      <sheetName val="설계개요"/>
      <sheetName val="2.단면가정"/>
      <sheetName val="내역서(총)"/>
      <sheetName val="I.설계조건"/>
      <sheetName val="2F 회의실견적(5_14 일대)"/>
      <sheetName val="ITEM"/>
      <sheetName val="CONCRETE"/>
      <sheetName val="하수급견적대비"/>
      <sheetName val="포장공"/>
      <sheetName val="INPUT_DATA_(2)"/>
      <sheetName val="단면_(2)"/>
      <sheetName val="BOX본체수량_(2)"/>
      <sheetName val="BOX토공_(2)"/>
      <sheetName val="2_단면가정_"/>
      <sheetName val="1_설계조건"/>
      <sheetName val="CABLE_SIZE-3"/>
      <sheetName val="BQ_List"/>
      <sheetName val="배수내역_(2)"/>
      <sheetName val="단가_및_재료비"/>
      <sheetName val="수목단가"/>
      <sheetName val="시설수량표"/>
      <sheetName val="시설일위"/>
      <sheetName val="식재수량표"/>
      <sheetName val="식재일위"/>
      <sheetName val="일위목록"/>
      <sheetName val="SLAB근거-1"/>
      <sheetName val="EQUIP-H"/>
      <sheetName val="전차선로 물량표"/>
      <sheetName val="가정단면"/>
      <sheetName val=" 상부공통집계(총괄)"/>
      <sheetName val="96보완계획7.12"/>
      <sheetName val="옹벽1"/>
      <sheetName val="건식PD설치현황표"/>
      <sheetName val="단가목록"/>
      <sheetName val="BOX단위철근"/>
      <sheetName val="Sheet2"/>
      <sheetName val="안정검토"/>
      <sheetName val="노원열병합  건축공사기성내역서"/>
      <sheetName val="반중력식옹벽3.5"/>
      <sheetName val="표준계약서"/>
      <sheetName val="2000전체분"/>
      <sheetName val="2000년1차"/>
      <sheetName val="공사비내역"/>
      <sheetName val="철근량"/>
      <sheetName val="현장관리비 산출내역"/>
      <sheetName val="낙석방지망현황"/>
      <sheetName val="일위대가(계측기설치)"/>
      <sheetName val="CTEMCOST"/>
      <sheetName val="국공유지및사유지"/>
      <sheetName val="예정(3)"/>
      <sheetName val="동원(3)"/>
      <sheetName val="횡배수관"/>
      <sheetName val="기초INPUT"/>
      <sheetName val="투찰내역"/>
      <sheetName val="집계표"/>
      <sheetName val="신공항A-9(원가수정)"/>
      <sheetName val="1-1"/>
      <sheetName val="guard(mac)"/>
      <sheetName val="98지급계획"/>
      <sheetName val="소산진입"/>
      <sheetName val="재료집계(분수관)"/>
      <sheetName val="내역서적용수량"/>
      <sheetName val="J형측구단위수량"/>
      <sheetName val="2BOX본체"/>
      <sheetName val="Y-WORK"/>
      <sheetName val="R.C RAHMEN 해석"/>
      <sheetName val="본체 설 계"/>
      <sheetName val="Sheet4"/>
      <sheetName val="갑지(추정)"/>
      <sheetName val="일  위  대  가  목  록"/>
      <sheetName val="7단가"/>
      <sheetName val="ⴭⴭⴭⴭⴭ"/>
      <sheetName val="자금청구"/>
      <sheetName val="노임"/>
      <sheetName val="중기"/>
      <sheetName val="제수변수량"/>
      <sheetName val="공기변수량"/>
      <sheetName val="일위대가표"/>
      <sheetName val="U-TYPE(1)"/>
      <sheetName val="SLAB"/>
      <sheetName val="주beam"/>
      <sheetName val="INPUT-DATA"/>
      <sheetName val="수량산출"/>
      <sheetName val="구리토평1전기"/>
      <sheetName val="공사비집계"/>
      <sheetName val="카메라"/>
      <sheetName val="4)유동표"/>
      <sheetName val="부대내역"/>
      <sheetName val="공사비증감"/>
      <sheetName val="공정양식(원본)"/>
      <sheetName val="갑지1"/>
      <sheetName val="기본DATA"/>
      <sheetName val="말뚝기초(안정검토)-외측"/>
      <sheetName val="입력자료(노무비)"/>
      <sheetName val="토사(PE)"/>
      <sheetName val="세부내역(직접인건비)"/>
      <sheetName val="6.교좌면보강"/>
      <sheetName val="마산방향"/>
      <sheetName val="98수문일위"/>
      <sheetName val="수토공단위당"/>
      <sheetName val="순서도"/>
      <sheetName val="DATA 입력란"/>
      <sheetName val="40총괄"/>
      <sheetName val="40집계"/>
      <sheetName val="단위수량"/>
      <sheetName val="주방환기"/>
      <sheetName val="원가"/>
      <sheetName val="wall"/>
      <sheetName val="지급자재"/>
      <sheetName val="주빔의 설계"/>
      <sheetName val="입력DATA"/>
      <sheetName val="바닥판"/>
      <sheetName val="총괄내역서"/>
      <sheetName val="개요"/>
      <sheetName val="내역서(기성청구)"/>
      <sheetName val="취수탑"/>
      <sheetName val="배수갑문"/>
      <sheetName val="관음목장(제출용)자105인97.5"/>
      <sheetName val="우수공"/>
      <sheetName val="설계예산2"/>
      <sheetName val="INPUT(덕도방향-시점)"/>
      <sheetName val="8.PILE  (돌출)"/>
      <sheetName val="I一般比"/>
      <sheetName val="본사S"/>
      <sheetName val="설산1.나"/>
      <sheetName val="기계내역"/>
      <sheetName val="목동1절주.bh01"/>
      <sheetName val="예가표"/>
      <sheetName val="CON포장수량"/>
      <sheetName val="Sheet17"/>
      <sheetName val="말뚝지지력산정"/>
      <sheetName val="Sheet6"/>
      <sheetName val="Sheet5"/>
      <sheetName val="협의단가"/>
      <sheetName val="BOX형 교대"/>
      <sheetName val="식재가격"/>
      <sheetName val="식재총괄"/>
      <sheetName val="플랜트 설치"/>
      <sheetName val="경비실"/>
      <sheetName val="전기"/>
      <sheetName val="적용환율"/>
      <sheetName val="별표"/>
      <sheetName val="터파기및재료"/>
      <sheetName val="기계경비일람"/>
      <sheetName val="총괄표"/>
      <sheetName val="단가산출"/>
      <sheetName val="차액보증"/>
      <sheetName val="방음벽기초"/>
      <sheetName val="시설물"/>
      <sheetName val="TOT"/>
      <sheetName val="날개벽수량표"/>
      <sheetName val="수목데이타 "/>
      <sheetName val="수목표준대가"/>
      <sheetName val="건축내역"/>
      <sheetName val="DANGA"/>
      <sheetName val="안산기계장치"/>
      <sheetName val="이토변실(A3-LINE)"/>
      <sheetName val="IMPEADENCE MAP 취수장"/>
      <sheetName val="본체"/>
      <sheetName val="좌측"/>
      <sheetName val="맨홀토공(3)"/>
      <sheetName val="공사비총괄"/>
      <sheetName val="포장수량집계"/>
      <sheetName val="02자재"/>
      <sheetName val="공사개요"/>
      <sheetName val="삼성전기"/>
      <sheetName val="구조물포장"/>
      <sheetName val="SG"/>
      <sheetName val="자료"/>
      <sheetName val="CCTV내역서"/>
      <sheetName val="고창방향"/>
      <sheetName val="경성자금"/>
      <sheetName val="97년 추정"/>
      <sheetName val="수안보-MBR1"/>
      <sheetName val="BQMPALOC"/>
      <sheetName val="토공사"/>
      <sheetName val="일반전기"/>
      <sheetName val="가격조사서"/>
      <sheetName val="제수"/>
      <sheetName val="공기"/>
      <sheetName val="산출근거1"/>
      <sheetName val="96까지"/>
      <sheetName val="97년"/>
      <sheetName val="98이후"/>
      <sheetName val="sw1"/>
      <sheetName val="NOMUBI"/>
      <sheetName val="정렬"/>
      <sheetName val="정부노임단가"/>
      <sheetName val="1호인버트수량"/>
      <sheetName val="전체내역"/>
      <sheetName val="노무비"/>
      <sheetName val="FB25JN"/>
      <sheetName val="판"/>
      <sheetName val="Ⅴ-2.공종별내역"/>
      <sheetName val="토적표"/>
      <sheetName val="재료"/>
      <sheetName val="우수"/>
      <sheetName val="5.정산서"/>
      <sheetName val="공주방향"/>
      <sheetName val="c_balju"/>
      <sheetName val="단가표"/>
      <sheetName val="252K444"/>
      <sheetName val="차선도색현황"/>
      <sheetName val="토 목"/>
      <sheetName val="산출2-기기동력"/>
      <sheetName val="설직재-1"/>
      <sheetName val="찍기"/>
      <sheetName val="PSV"/>
      <sheetName val="P5"/>
      <sheetName val="P6"/>
      <sheetName val="P7"/>
      <sheetName val="P8"/>
      <sheetName val="P14"/>
      <sheetName val="전체_1설계"/>
      <sheetName val="COVER"/>
      <sheetName val="P4-C"/>
      <sheetName val="1.설계기준"/>
      <sheetName val="골재산출"/>
      <sheetName val="자재조서"/>
      <sheetName val="골조시행"/>
      <sheetName val="상부공"/>
      <sheetName val="최적단면"/>
      <sheetName val="오수관"/>
      <sheetName val="오수관토공"/>
      <sheetName val="이기(집계)"/>
      <sheetName val="항목(1)"/>
      <sheetName val="combi(wall)"/>
      <sheetName val="AS포장복구 "/>
      <sheetName val="¿Á¿Üµî½Å¼³"/>
      <sheetName val="TEL"/>
      <sheetName val="전체제잡비"/>
      <sheetName val="백호우계수"/>
      <sheetName val="코드표"/>
      <sheetName val="설계명세서(선로)"/>
      <sheetName val="조명시설"/>
      <sheetName val="설계요율"/>
      <sheetName val="낙차공산출근거"/>
      <sheetName val="을지"/>
      <sheetName val="장비집계"/>
      <sheetName val="변경현황"/>
      <sheetName val="상행선"/>
      <sheetName val="ERECIN"/>
      <sheetName val="입찰"/>
      <sheetName val="현경"/>
      <sheetName val="부하(성남)"/>
      <sheetName val="역T형(H=6.0) (2)"/>
      <sheetName val="CVT산정"/>
      <sheetName val="상-교대(A1-A2)"/>
      <sheetName val="토목"/>
      <sheetName val=" 노임단가"/>
      <sheetName val="당진1,2호기전선관설치및접지4차공사내역서-을지"/>
      <sheetName val="Eq. Mobilization"/>
      <sheetName val="우배수"/>
      <sheetName val="더돋기량"/>
      <sheetName val="홍보비디오"/>
      <sheetName val="맨홀토공산출"/>
      <sheetName val="고유코드_설계"/>
      <sheetName val="갑지"/>
      <sheetName val="부대공"/>
      <sheetName val="토공"/>
      <sheetName val="tggwan(mac)"/>
      <sheetName val="설 계"/>
      <sheetName val="도장"/>
      <sheetName val="비탈면보호공수량산출"/>
      <sheetName val="도급"/>
      <sheetName val="인사자료총집계"/>
      <sheetName val="날개벽(시점좌측)"/>
      <sheetName val="조명율표"/>
      <sheetName val="200"/>
      <sheetName val="내역표지"/>
      <sheetName val="뚝토공"/>
      <sheetName val="INPUT_DATA_(2)1"/>
      <sheetName val="단면_(2)1"/>
      <sheetName val="BOX본체수량_(2)1"/>
      <sheetName val="BOX토공_(2)1"/>
      <sheetName val="2_단면가정_1"/>
      <sheetName val="BQ_List1"/>
      <sheetName val="단가_및_재료비1"/>
      <sheetName val="보현동3교종점측"/>
      <sheetName val="교대(A1-A2)"/>
      <sheetName val="경비2내역"/>
      <sheetName val="수량3"/>
      <sheetName val="EACT10"/>
      <sheetName val="3BL공동구 수량"/>
      <sheetName val="산출내역서집계표"/>
      <sheetName val="조경"/>
      <sheetName val="설계기준"/>
      <sheetName val="철거총괄집계"/>
      <sheetName val="철근총괄집계"/>
      <sheetName val="BOX(1.5X1.5)"/>
      <sheetName val="woo(mac)"/>
      <sheetName val="단면기준"/>
      <sheetName val="ENE-CAL 1"/>
      <sheetName val="고분전시관"/>
      <sheetName val="낙찰표"/>
      <sheetName val="Regenerator  Concrete Structure"/>
      <sheetName val="markup"/>
      <sheetName val="JOIN(2span)"/>
      <sheetName val="철근량산정및사용성검토"/>
      <sheetName val="단면별연장"/>
      <sheetName val="TYPE-1"/>
      <sheetName val="기초코드"/>
      <sheetName val="입출재고현황 (2)"/>
      <sheetName val="자재 집계표"/>
      <sheetName val="법면단"/>
      <sheetName val="석축단"/>
      <sheetName val="법면수집"/>
      <sheetName val="석축설면"/>
      <sheetName val="설계"/>
      <sheetName val="특2호하천산근"/>
      <sheetName val="특2호부관하천산근"/>
      <sheetName val="지장물건조서"/>
      <sheetName val="1.토공"/>
      <sheetName val="6공구(당초)"/>
      <sheetName val="토량1-1"/>
      <sheetName val="옹벽철근"/>
      <sheetName val="토공정보"/>
      <sheetName val="지장물조서"/>
      <sheetName val="XL4Poppy"/>
      <sheetName val="일위대가(가설)"/>
      <sheetName val="배수통관(좌)"/>
      <sheetName val="석"/>
      <sheetName val="VXXXXXXX"/>
      <sheetName val="보차도낮춤경계석재료집계"/>
      <sheetName val="3.하중산정4.지지력"/>
      <sheetName val="설계명세서"/>
      <sheetName val="IN"/>
      <sheetName val="토질별천공수량(2공구)"/>
      <sheetName val="합계금액"/>
      <sheetName val="계산내역"/>
      <sheetName val="용산1(해보)"/>
      <sheetName val="청주-교대(A1)"/>
      <sheetName val="D-623D"/>
      <sheetName val="CAL"/>
      <sheetName val="적격분석"/>
      <sheetName val="Pier 3"/>
      <sheetName val="가로등기초"/>
      <sheetName val="HANDHOLE(2)"/>
      <sheetName val="품셈TABLE"/>
      <sheetName val="준검_내역서"/>
      <sheetName val="경영상태"/>
      <sheetName val="4.장비손료"/>
      <sheetName val="DAN"/>
      <sheetName val="기계경비(시간당)"/>
      <sheetName val="반중력식옹벽3_5"/>
      <sheetName val="unit 4"/>
      <sheetName val="2.계약외추가비계물량"/>
      <sheetName val="3.지하층끊어치기라스물량"/>
      <sheetName val="수문일1"/>
      <sheetName val="비계,CON'C"/>
      <sheetName val="MOTOR"/>
      <sheetName val="직접경비"/>
      <sheetName val="언양휴게소배수관 흄관설치"/>
      <sheetName val="전선"/>
      <sheetName val="수량산출서"/>
      <sheetName val="포장재료집계표"/>
      <sheetName val="-몰탈콘크리트"/>
      <sheetName val="-배수구조물공토공"/>
      <sheetName val="횡배수관재료-"/>
      <sheetName val="계산서(직선부)"/>
      <sheetName val="콘크리트측구연장"/>
      <sheetName val="입력값"/>
      <sheetName val="단면치수"/>
      <sheetName val="측구집계"/>
      <sheetName val="설계기준 및 하중계산"/>
      <sheetName val="단면설계"/>
      <sheetName val="교통표지판기초자료"/>
      <sheetName val="횡날개수집"/>
      <sheetName val="변경후-SHEET"/>
      <sheetName val="슬래브"/>
      <sheetName val="부대대비"/>
      <sheetName val="냉연집계"/>
      <sheetName val="제수변수량H2.15"/>
      <sheetName val="_공기변수량"/>
      <sheetName val="건축공사"/>
      <sheetName val="유효폭의 계산"/>
      <sheetName val="MORTAR생산및타설(1;3)"/>
      <sheetName val="부대비율"/>
      <sheetName val="단가산출2"/>
      <sheetName val="발파유용(3)"/>
      <sheetName val="type-F"/>
      <sheetName val="약품공급2"/>
      <sheetName val="가시설(TYPE-A)"/>
      <sheetName val="1-1평균터파기고(1)"/>
      <sheetName val="CPM챠트"/>
      <sheetName val="총수량집계표"/>
      <sheetName val="여흥"/>
      <sheetName val="입력"/>
      <sheetName val="토공계산서(부체도로)"/>
      <sheetName val="단면검토"/>
      <sheetName val="견적대비표"/>
      <sheetName val="C-직노1"/>
      <sheetName val="내역서(삼호)"/>
      <sheetName val="전체"/>
      <sheetName val="기별-공가용"/>
      <sheetName val="설계예산서(전체)"/>
      <sheetName val="L형옹벽단위수량(35)"/>
      <sheetName val="화해(함평)"/>
      <sheetName val="화해(장성)"/>
      <sheetName val="전신"/>
      <sheetName val="시화점실행"/>
      <sheetName val="법면설면"/>
      <sheetName val="유동표"/>
      <sheetName val="깎기 4구간"/>
      <sheetName val="깎기 2-3구간"/>
      <sheetName val="공사별총괄표(도급)"/>
      <sheetName val="CONUNIT"/>
      <sheetName val="남양시작동자105노65기1.3화1.2"/>
      <sheetName val="조명일위"/>
      <sheetName val="금융비용"/>
      <sheetName val="출자한도"/>
      <sheetName val="공사수행방안"/>
      <sheetName val="960318-1"/>
      <sheetName val="건축"/>
      <sheetName val="노안2지구총(시행계획)"/>
      <sheetName val="처리단락"/>
      <sheetName val="맨홀토공수량"/>
      <sheetName val="수량"/>
      <sheetName val="대림경상68억"/>
      <sheetName val="암거공"/>
      <sheetName val="방음벽 기초(H=2.0m)"/>
      <sheetName val="RAHMEN"/>
      <sheetName val="제출내역 (2)"/>
      <sheetName val="실행예산"/>
      <sheetName val="내역및총괄"/>
      <sheetName val="참고-설계변경검토(2012년예정분)-내부관리"/>
      <sheetName val="참고-예비비현황"/>
      <sheetName val="청천내"/>
      <sheetName val="교대(A1)"/>
      <sheetName val="배치계획"/>
      <sheetName val="MAT"/>
      <sheetName val="7.PILE  (돌출)"/>
      <sheetName val="TOTAL_BOQ"/>
      <sheetName val="포장면적산출"/>
      <sheetName val="5.단면설계"/>
      <sheetName val="재집"/>
      <sheetName val="직재"/>
      <sheetName val="식생블럭단위수량"/>
      <sheetName val="총공사내역서"/>
      <sheetName val="제경비"/>
      <sheetName val="실적공사비"/>
      <sheetName val="입력(K0)"/>
      <sheetName val="장비기준"/>
      <sheetName val="재료비"/>
      <sheetName val="환율"/>
      <sheetName val="구조물철거타공정이월"/>
      <sheetName val="배수통관토공수량"/>
      <sheetName val="횡배수관토공수량"/>
      <sheetName val="TYPE A"/>
      <sheetName val="증감대비"/>
      <sheetName val="식재"/>
      <sheetName val="식재출력용"/>
      <sheetName val="단가"/>
      <sheetName val="상부집계표"/>
      <sheetName val="입상내역"/>
      <sheetName val="물가자료"/>
      <sheetName val="통합"/>
      <sheetName val="가격"/>
      <sheetName val="본장"/>
      <sheetName val="견적사양비교표"/>
      <sheetName val="98NS-N"/>
      <sheetName val="경상비"/>
      <sheetName val="전문하도급"/>
      <sheetName val="교량전기"/>
      <sheetName val="평가데이터"/>
      <sheetName val="제잡비"/>
      <sheetName val="9811"/>
      <sheetName val="N賃率-職"/>
      <sheetName val="관로경고2"/>
      <sheetName val="부대공자재집계표"/>
      <sheetName val="철근단면적"/>
      <sheetName val="총사업비명세"/>
      <sheetName val="민감도"/>
      <sheetName val="Sens&amp;Anal"/>
      <sheetName val="총투자비산정"/>
      <sheetName val="표층포설및다짐"/>
      <sheetName val="배지거총재료집계표"/>
      <sheetName val="L형옹벽단위수량(25)"/>
      <sheetName val="토공 total"/>
      <sheetName val="수로단위수량"/>
      <sheetName val="배수관 제원표(DON'T PLOT)"/>
      <sheetName val="수로관단위수량"/>
      <sheetName val="배수관설치현황"/>
      <sheetName val="배수관단위수량"/>
      <sheetName val="suk(mac)"/>
      <sheetName val="MYUN(MAC)"/>
      <sheetName val="맨홀수량산출"/>
      <sheetName val="환경기계공정표 (3)"/>
      <sheetName val="98비정기소모"/>
      <sheetName val="기본"/>
      <sheetName val="3련 BOX"/>
      <sheetName val="유지관리"/>
      <sheetName val="업무연락 갑지"/>
      <sheetName val="총집계2"/>
      <sheetName val="직접인건비"/>
      <sheetName val="지구단위계획"/>
      <sheetName val="공작물조직표(용배수)"/>
      <sheetName val="Mc1"/>
      <sheetName val="날개벽"/>
      <sheetName val="지주목시비량산출서"/>
      <sheetName val="견적서(대외) (2)"/>
      <sheetName val="식재인부"/>
      <sheetName val="실행"/>
      <sheetName val="공통부대비"/>
      <sheetName val="대운산출"/>
      <sheetName val="깨기수량"/>
      <sheetName val="총괄-1"/>
      <sheetName val="종단계산"/>
      <sheetName val="내역1"/>
      <sheetName val="1.취수장"/>
      <sheetName val="5지구단위"/>
      <sheetName val="노견단위수량"/>
      <sheetName val="토공집계표"/>
      <sheetName val="8. 안정검토"/>
      <sheetName val="단위중량"/>
      <sheetName val="예산M12A"/>
      <sheetName val="3.현장배치"/>
      <sheetName val="현장배치"/>
      <sheetName val="BOQ(전체)"/>
      <sheetName val="흥양2교토공집계표"/>
      <sheetName val="가로등내역서"/>
      <sheetName val="역T형교대-2수량"/>
      <sheetName val="단가비교표"/>
      <sheetName val="간지(1)"/>
      <sheetName val="1,2,3,4,5단위수량"/>
      <sheetName val="2공구산출내역"/>
      <sheetName val="BQ"/>
      <sheetName val="목표세부명세"/>
      <sheetName val="B"/>
      <sheetName val="착공계"/>
      <sheetName val="C.배수관공"/>
      <sheetName val="총공비"/>
      <sheetName val="자재조사표"/>
      <sheetName val="직공비"/>
      <sheetName val="원가계산(총괄)"/>
      <sheetName val="인수공규격"/>
      <sheetName val="01"/>
      <sheetName val="한강운반비"/>
      <sheetName val="자재"/>
      <sheetName val="공통(20-91)"/>
      <sheetName val="TYPE-A"/>
      <sheetName val="포장공사"/>
      <sheetName val="공사증감"/>
      <sheetName val="condition"/>
      <sheetName val="토목검측서"/>
      <sheetName val="TOWER 12TON"/>
      <sheetName val="TOWER 10TON"/>
      <sheetName val="밸브설치"/>
      <sheetName val="의뢰서"/>
      <sheetName val="R_C_RAHMEN_해석"/>
      <sheetName val="본체_설_계"/>
      <sheetName val="Sheet1_(2)"/>
      <sheetName val="6PILE__(돌출)"/>
      <sheetName val="2000_11월설계내역"/>
      <sheetName val="3.빗물받이연결관"/>
      <sheetName val="1.우수맨홀"/>
      <sheetName val="토공(우물통,기타) "/>
      <sheetName val="용소리교"/>
      <sheetName val="가시설 총자재집계"/>
      <sheetName val="총집계표"/>
      <sheetName val="2.공사비내역서(당초,변경)"/>
      <sheetName val="9GNG운반"/>
      <sheetName val="원형측구(B-type)"/>
      <sheetName val="본선 토공 분배표"/>
      <sheetName val="1"/>
      <sheetName val="중기사용료산출근거"/>
      <sheetName val="단가산출1"/>
      <sheetName val="VENDOR LIST"/>
      <sheetName val="1TL종점(1)"/>
      <sheetName val="인구밀도산정"/>
      <sheetName val="근고 블록 유형별 수량"/>
      <sheetName val="동물이동경사현황"/>
      <sheetName val="3.하중계산"/>
      <sheetName val="을"/>
      <sheetName val="단가대비표"/>
      <sheetName val="일위대가목록"/>
      <sheetName val="음료실행"/>
      <sheetName val="견적"/>
      <sheetName val="SP-B1"/>
      <sheetName val="일위대가(출입)"/>
      <sheetName val="일위_파일"/>
      <sheetName val="토목주소"/>
      <sheetName val="개거호형별수량"/>
      <sheetName val="수축이음"/>
      <sheetName val="신축이음"/>
      <sheetName val="형식 - 1-2-3"/>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터널조도"/>
      <sheetName val="집계표(육상)"/>
      <sheetName val="지계"/>
      <sheetName val="건설성적"/>
      <sheetName val="연돌일위집계"/>
      <sheetName val="DHEQSUPT"/>
      <sheetName val="장부(05상)"/>
      <sheetName val="대치판정"/>
      <sheetName val="아스팔트 포장총괄집계표"/>
      <sheetName val="THPDMoi  (2)"/>
      <sheetName val="1단계"/>
      <sheetName val="U형측구 토공"/>
      <sheetName val="전체철근집계"/>
      <sheetName val="역T형"/>
      <sheetName val="마감사양"/>
    </sheetNames>
    <sheetDataSet>
      <sheetData sheetId="0" refreshError="1"/>
      <sheetData sheetId="1" refreshError="1"/>
      <sheetData sheetId="2" refreshError="1">
        <row r="55">
          <cell r="K55">
            <v>10.872999999999999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refreshError="1"/>
      <sheetData sheetId="747" refreshError="1"/>
      <sheetData sheetId="748"/>
      <sheetData sheetId="749" refreshError="1"/>
      <sheetData sheetId="750" refreshError="1"/>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Sheet1"/>
      <sheetName val="터널조도"/>
      <sheetName val="DOHWA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Sheet1"/>
      <sheetName val="Sheet2"/>
      <sheetName val="Sheet3"/>
      <sheetName val="Sheet1 (3)"/>
      <sheetName val="Sheet2 (3)"/>
      <sheetName val="Sheet3 (3)"/>
      <sheetName val="종배수관"/>
      <sheetName val="용산1(해보)"/>
      <sheetName val="ITEM"/>
      <sheetName val="ABUT수량-A1"/>
      <sheetName val="INPUT"/>
      <sheetName val="설계조건"/>
      <sheetName val="날개벽(TYPE3)"/>
      <sheetName val="과천MAIN"/>
      <sheetName val="수안보-MBR1"/>
      <sheetName val="기둥(원형)"/>
      <sheetName val="기초공"/>
      <sheetName val="차액보증"/>
      <sheetName val="토목검측서"/>
      <sheetName val="일반공사"/>
      <sheetName val="부대내역"/>
      <sheetName val="현황"/>
      <sheetName val="시점교대"/>
      <sheetName val="U-TYPE(1)"/>
      <sheetName val="단면 (2)"/>
      <sheetName val="경영상태"/>
      <sheetName val="6PILE  (돌출)"/>
      <sheetName val="사급자재"/>
      <sheetName val="XL4Poppy"/>
      <sheetName val="JUCK"/>
      <sheetName val="국공유지및사유지"/>
      <sheetName val="Sheet17"/>
      <sheetName val="2.단면가정"/>
      <sheetName val="4.말뚝설계"/>
      <sheetName val="1.설계조건"/>
      <sheetName val="내역서"/>
      <sheetName val="DATE"/>
      <sheetName val="[_x0001__x000c__x000c__x0000__x0007__x0000__x0000__x0000_Ƞ࿙_x0000__x0000__x0001__x0000__x0003__x0002__x0014__x0003_"/>
      <sheetName val="조명시설"/>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 val="화재 탐지 설비"/>
      <sheetName val="공사비증감"/>
      <sheetName val="#REF"/>
      <sheetName val="공사비예산서(토목분)"/>
      <sheetName val="원가계산서"/>
      <sheetName val="원가계산서 (2)"/>
      <sheetName val="대한진각종앞"/>
      <sheetName val="노임단가"/>
      <sheetName val="2공구산출내역"/>
      <sheetName val="설비"/>
      <sheetName val="일위대가(계측기설치)"/>
      <sheetName val="일위대가"/>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N賃率-職"/>
      <sheetName val="설직재_1"/>
      <sheetName val="J直材4"/>
      <sheetName val="1.우편집중내역서"/>
      <sheetName val="집계"/>
      <sheetName val="직노"/>
      <sheetName val="#REF"/>
      <sheetName val="기본일위"/>
      <sheetName val="내역서2안"/>
      <sheetName val="패널"/>
      <sheetName val="실행내역"/>
      <sheetName val="직재"/>
      <sheetName val="I一般比"/>
      <sheetName val="토 적 표"/>
      <sheetName val="지급자재"/>
      <sheetName val="서울시신호-2"/>
      <sheetName val="__"/>
      <sheetName val="교각1"/>
      <sheetName val="업무"/>
      <sheetName val="일위"/>
      <sheetName val="단"/>
      <sheetName val="ABUT수량-A1"/>
      <sheetName val="danga"/>
      <sheetName val="ilch"/>
      <sheetName val=" HIT-&gt;HMC 견적(3900)"/>
      <sheetName val="재집"/>
      <sheetName val="내역"/>
      <sheetName val="인건비"/>
      <sheetName val="노임단가표"/>
      <sheetName val="총괄 CCTV수량"/>
      <sheetName val="4.설계예산내역서"/>
      <sheetName val="6.관급자재조서"/>
      <sheetName val="내역서"/>
      <sheetName val="연령현황"/>
      <sheetName val="40총괄"/>
      <sheetName val="40집계"/>
      <sheetName val="20관리비율"/>
      <sheetName val="수량산출"/>
      <sheetName val="1-1"/>
      <sheetName val="을"/>
      <sheetName val="8.PILE  (돌출)"/>
      <sheetName val="금액내역서"/>
      <sheetName val="Y-WORK"/>
      <sheetName val="ITEM"/>
      <sheetName val="부하(성남)"/>
      <sheetName val="골조시행"/>
      <sheetName val="갑지"/>
      <sheetName val="용소리교"/>
      <sheetName val="대가호표"/>
      <sheetName val="건축내역"/>
      <sheetName val="노무비"/>
      <sheetName val="단가산출2"/>
      <sheetName val="단위일위"/>
      <sheetName val="6. 직접경비"/>
      <sheetName val="guard(mac)"/>
      <sheetName val="견적대비 견적서"/>
      <sheetName val="공사원가계산서"/>
      <sheetName val="단위수량"/>
      <sheetName val="공사내역"/>
      <sheetName val="경영상태"/>
      <sheetName val="기존단가 (2)"/>
      <sheetName val="경산"/>
      <sheetName val="산출기준자료"/>
      <sheetName val="공조기"/>
      <sheetName val="단가 "/>
      <sheetName val="일위대가"/>
      <sheetName val="수목데이타 "/>
      <sheetName val="신우"/>
      <sheetName val="K55수출"/>
      <sheetName val="원가 (2)"/>
      <sheetName val="NEYOK"/>
      <sheetName val="B2BERP"/>
      <sheetName val="전체"/>
      <sheetName val="내역및총괄"/>
      <sheetName val="COPING"/>
      <sheetName val="제-노임"/>
      <sheetName val="LH3 동양시스템"/>
      <sheetName val="sw1"/>
      <sheetName val="광혁기성"/>
      <sheetName val="토공(우물통,기타) "/>
      <sheetName val="input"/>
      <sheetName val="데이타"/>
      <sheetName val="XL4Poppy"/>
      <sheetName val="포장절단"/>
      <sheetName val="U-TYPE(1)"/>
      <sheetName val="유림골조"/>
      <sheetName val="재료집계"/>
      <sheetName val="부서현황"/>
      <sheetName val="제비목비율_"/>
      <sheetName val="토_적_표"/>
      <sheetName val="1_우편집중내역서"/>
      <sheetName val="_HIT-&gt;HMC_견적(3900)"/>
      <sheetName val="4_설계예산내역서"/>
      <sheetName val="6_관급자재조서"/>
      <sheetName val="토지보상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표지"/>
      <sheetName val="도급표지 "/>
      <sheetName val="부대표지"/>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내역갑지"/>
      <sheetName val="설계"/>
      <sheetName val="갑지"/>
      <sheetName val="#REF"/>
      <sheetName val="견적의뢰서"/>
      <sheetName val="전기공설계예산서"/>
      <sheetName val="공고"/>
      <sheetName val="공종분석"/>
      <sheetName val="MOTOR"/>
      <sheetName val="간선계산"/>
      <sheetName val="노무비"/>
      <sheetName val="교량전기"/>
      <sheetName val="예가표"/>
      <sheetName val="단가조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Book2"/>
      <sheetName val="구조물철거타공정이월"/>
      <sheetName val="#REF"/>
      <sheetName val="Sheet17"/>
      <sheetName val="INPUT"/>
      <sheetName val="단위수량"/>
      <sheetName val="단면가정"/>
      <sheetName val="설계조건"/>
      <sheetName val="부대일수용두"/>
      <sheetName val="철근"/>
      <sheetName val="부대공 일반 수량집계표"/>
      <sheetName val="양지편교 토공집계표"/>
      <sheetName val="집계표(양)"/>
      <sheetName val="수량(양)1"/>
      <sheetName val="수량(양)2"/>
      <sheetName val="보도공총괄수량집계"/>
      <sheetName val="아스콘집계표"/>
      <sheetName val="콘크리트및몰탈집계표"/>
      <sheetName val="철근수량집계표"/>
      <sheetName val="흄관및경계석집계표"/>
      <sheetName val="골재집계표"/>
      <sheetName val="타공종이월수량집계표"/>
      <sheetName val="총괄수량집계표"/>
      <sheetName val=" 시멘트및골재량"/>
      <sheetName val="총괄철근집계표"/>
      <sheetName val="옹벽총괄 집계표"/>
      <sheetName val="옹벽총괄 철근집계표"/>
      <sheetName val="내역서"/>
      <sheetName val="대로근거"/>
      <sheetName val="중로근거"/>
      <sheetName val="공사내역"/>
      <sheetName val="__003_d_0_____________________2"/>
      <sheetName val="__003_d_0_____________________3"/>
    </sheetNames>
    <definedNames>
      <definedName name="매크로11"/>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
      <sheetName val="Sheet1 (2)"/>
      <sheetName val="하수개소별"/>
      <sheetName val="철산"/>
      <sheetName val="252K349"/>
      <sheetName val="252K444"/>
      <sheetName val="252K735"/>
      <sheetName val="253K401"/>
      <sheetName val="254K643"/>
      <sheetName val="구교개소별"/>
      <sheetName val="254K180"/>
      <sheetName val="254K596"/>
      <sheetName val="구교철산"/>
      <sheetName val="Sheet1"/>
      <sheetName val="D(함)개소별 (2)"/>
      <sheetName val="옹벽"/>
      <sheetName val="254K182옹벽"/>
      <sheetName val="254K300옹벽"/>
      <sheetName val="흄관254K160"/>
      <sheetName val="하수철산"/>
      <sheetName val="254K343"/>
      <sheetName val="시공현황"/>
      <sheetName val="252k340"/>
      <sheetName val="날개벽(좌,우=45도,75도)"/>
      <sheetName val="마감사양"/>
      <sheetName val="252K540"/>
      <sheetName val="253K422"/>
      <sheetName val="254K428"/>
      <sheetName val="물량"/>
      <sheetName val="#REF"/>
      <sheetName val="일위내역"/>
    </sheetNames>
    <sheetDataSet>
      <sheetData sheetId="0" refreshError="1"/>
      <sheetData sheetId="1" refreshError="1"/>
      <sheetData sheetId="2" refreshError="1"/>
      <sheetData sheetId="3" refreshError="1"/>
      <sheetData sheetId="4" refreshError="1"/>
      <sheetData sheetId="5" refreshError="1">
        <row r="21">
          <cell r="D21">
            <v>0.4</v>
          </cell>
          <cell r="F21">
            <v>2.9000000000000004</v>
          </cell>
          <cell r="H21">
            <v>0.94</v>
          </cell>
          <cell r="J21">
            <v>2.7</v>
          </cell>
        </row>
        <row r="22">
          <cell r="D22">
            <v>0.35</v>
          </cell>
          <cell r="F22">
            <v>2</v>
          </cell>
          <cell r="H22">
            <v>0.2</v>
          </cell>
          <cell r="J22">
            <v>0.2</v>
          </cell>
        </row>
        <row r="23">
          <cell r="D23">
            <v>2.7100000000000004</v>
          </cell>
          <cell r="F23">
            <v>0.94</v>
          </cell>
          <cell r="H23">
            <v>0.8</v>
          </cell>
          <cell r="J23">
            <v>3.9000000000000004</v>
          </cell>
        </row>
        <row r="24">
          <cell r="D24">
            <v>5.78</v>
          </cell>
          <cell r="F24">
            <v>13.330000000000002</v>
          </cell>
          <cell r="H24">
            <v>5.2</v>
          </cell>
          <cell r="J24">
            <v>67.44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ABUT수량-A1"/>
      <sheetName val="BOQ건축"/>
      <sheetName val="원본(갑지)"/>
      <sheetName val="6호기"/>
      <sheetName val="갑지"/>
      <sheetName val="집계표"/>
      <sheetName val="2공구산출내역"/>
      <sheetName val="수량산출"/>
      <sheetName val="인제내역"/>
      <sheetName val="1안"/>
      <sheetName val="조명시설"/>
      <sheetName val="데이타"/>
      <sheetName val="식재인부"/>
      <sheetName val="내역"/>
      <sheetName val="부하계산서"/>
      <sheetName val="부하(성남)"/>
      <sheetName val="재집"/>
      <sheetName val="교통대책내역"/>
      <sheetName val="견적을지"/>
      <sheetName val="조직"/>
      <sheetName val="품"/>
      <sheetName val="금액내역서"/>
      <sheetName val="경율산정.XLS"/>
      <sheetName val="재정비직인"/>
      <sheetName val="재정비내역"/>
      <sheetName val="지적고시내역"/>
      <sheetName val="을"/>
      <sheetName val="총괄내역서"/>
      <sheetName val="수량산출(모형)"/>
      <sheetName val="수량산출(공수)"/>
      <sheetName val="모형단가"/>
      <sheetName val="공정집계_국별"/>
      <sheetName val="명세서"/>
      <sheetName val="내역을"/>
      <sheetName val="Sheet6"/>
      <sheetName val="Option"/>
      <sheetName val="table"/>
      <sheetName val="교수설계"/>
      <sheetName val="Sheet1 (2)"/>
      <sheetName val="LEGEND"/>
      <sheetName val="개산공사비"/>
      <sheetName val="제경비율"/>
      <sheetName val="표지 (2)"/>
      <sheetName val="252K444"/>
      <sheetName val="최종총괄"/>
      <sheetName val="세부산출내역서"/>
      <sheetName val="공사원가계산서"/>
      <sheetName val="전기일위대가"/>
      <sheetName val="제-노임"/>
      <sheetName val="내역서1-2"/>
      <sheetName val="산정표"/>
      <sheetName val="수로교총재료집계"/>
      <sheetName val="요율"/>
      <sheetName val="안정검토"/>
      <sheetName val="입찰안"/>
      <sheetName val="일위대가표지"/>
      <sheetName val="공조기휀"/>
      <sheetName val="제수"/>
      <sheetName val="공기"/>
      <sheetName val="GAS"/>
      <sheetName val="적용환율"/>
      <sheetName val="Transaction"/>
      <sheetName val="진주방향"/>
      <sheetName val="마산방향"/>
      <sheetName val="전차선로 물량표"/>
      <sheetName val="자재조사표"/>
      <sheetName val="별표"/>
      <sheetName val="설계서"/>
      <sheetName val="표지"/>
      <sheetName val="금액집계"/>
      <sheetName val="예산내역서(총괄)"/>
      <sheetName val="예산내역서"/>
      <sheetName val="공제대산출"/>
      <sheetName val="운반공사,공구손료"/>
      <sheetName val="적용단가"/>
      <sheetName val="건축"/>
      <sheetName val="배수관공"/>
      <sheetName val="날개수량1.5"/>
      <sheetName val="북제주원가"/>
      <sheetName val="양천현"/>
      <sheetName val="금융비용"/>
      <sheetName val="2F_회의실견적(5_14_일대)"/>
      <sheetName val="_HIT-&gt;HMC_견적(3900)"/>
      <sheetName val="단가_(2)"/>
      <sheetName val="경율산정_XLS"/>
      <sheetName val="APT"/>
      <sheetName val="카니발(자105노60)"/>
      <sheetName val="토사(PE)"/>
      <sheetName val="공사내역"/>
      <sheetName val="코드"/>
      <sheetName val="DATE"/>
      <sheetName val="GAEYO"/>
      <sheetName val="IMPEADENCE MAP 취수장"/>
      <sheetName val="세부내역"/>
      <sheetName val="인사자료총집계"/>
      <sheetName val="Customer Databas"/>
      <sheetName val="차액보증"/>
      <sheetName val="개요"/>
      <sheetName val="갑지(추정)"/>
      <sheetName val="공사비예산서(토목분)"/>
      <sheetName val="20관리비율"/>
      <sheetName val="일위대가표"/>
      <sheetName val="단가조사"/>
      <sheetName val="설계내역서"/>
      <sheetName val="공통가설(기준안)"/>
      <sheetName val="정보"/>
      <sheetName val="에어샵공사"/>
      <sheetName val="재공품기초자료"/>
      <sheetName val="bCord공정"/>
      <sheetName val="e대가"/>
      <sheetName val="g단가"/>
      <sheetName val="h집계"/>
      <sheetName val="약품공급2"/>
      <sheetName val="건축내역"/>
      <sheetName val="설비단가표"/>
      <sheetName val="토적계산"/>
      <sheetName val="sh1"/>
      <sheetName val="Macro(ST)"/>
      <sheetName val="건축일위"/>
      <sheetName val="그라우팅일위"/>
      <sheetName val="PROJECT BRIEF(EX.NEW)"/>
      <sheetName val="소비자가"/>
      <sheetName val="주요공정"/>
      <sheetName val="입력변수"/>
      <sheetName val="FitOutConfCentre"/>
      <sheetName val="FAB별"/>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Baby일위대가"/>
      <sheetName val="분전함신설"/>
      <sheetName val="단가산출"/>
      <sheetName val="자재단가"/>
      <sheetName val="을부담운반비"/>
      <sheetName val="운반비산출"/>
      <sheetName val="접지1종"/>
      <sheetName val="조명율표"/>
      <sheetName val="TOT"/>
      <sheetName val="갑지1"/>
      <sheetName val="미드수량"/>
      <sheetName val="노임이"/>
      <sheetName val="토목공사"/>
      <sheetName val="마산월령동골조물량변경"/>
      <sheetName val="신우"/>
      <sheetName val="소방"/>
      <sheetName val="본공사"/>
      <sheetName val="Sheet5"/>
      <sheetName val="원가 (2)"/>
      <sheetName val="1층"/>
      <sheetName val="유기공정"/>
      <sheetName val="중기손료"/>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 냉각수펌프"/>
      <sheetName val="대비"/>
      <sheetName val="조명율"/>
      <sheetName val="입력"/>
      <sheetName val="구의33고"/>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원가계산서"/>
      <sheetName val="전선 및 전선관"/>
      <sheetName val="구역화물"/>
      <sheetName val="단위목록"/>
      <sheetName val="시험비"/>
      <sheetName val="기계경비목록"/>
      <sheetName val="#3_일위대가목록"/>
      <sheetName val="설계명세서"/>
      <sheetName val="연결임시"/>
      <sheetName val="가로등내역서"/>
      <sheetName val="22전선(P)"/>
      <sheetName val="22전선(L)"/>
      <sheetName val="22전선(R)"/>
      <sheetName val="감가상각"/>
      <sheetName val="C-직노1"/>
      <sheetName val="단위중량"/>
      <sheetName val="내역서(교량)전체"/>
      <sheetName val="000000"/>
      <sheetName val="비탈면보호공수량산출"/>
      <sheetName val="공사현황"/>
      <sheetName val="_REF"/>
      <sheetName val="설직재_1"/>
      <sheetName val="조건입력"/>
      <sheetName val="조건입력(2)"/>
      <sheetName val="장비선정"/>
      <sheetName val="내역서-CCTV"/>
      <sheetName val="copy"/>
      <sheetName val="서식"/>
      <sheetName val="실행"/>
      <sheetName val="70%"/>
      <sheetName val="간접"/>
      <sheetName val="하중계산"/>
      <sheetName val="입찰"/>
      <sheetName val="현경"/>
      <sheetName val="토목주소"/>
      <sheetName val="프랜트면허"/>
      <sheetName val="정부노임단가"/>
      <sheetName val="도급양식"/>
      <sheetName val="토공(우물통,기타) "/>
      <sheetName val="부속동"/>
      <sheetName val="소방사항"/>
      <sheetName val="부대비율"/>
      <sheetName val="danga"/>
      <sheetName val="ilch"/>
      <sheetName val="I.설계조건"/>
      <sheetName val="토공사(흙막이)"/>
      <sheetName val="수량집계1"/>
      <sheetName val="수량집계2"/>
      <sheetName val="TOWER 10TON"/>
      <sheetName val="수정시산표"/>
      <sheetName val="수리결과"/>
      <sheetName val="KCS-CA"/>
      <sheetName val="심사계산"/>
      <sheetName val="심사물량"/>
      <sheetName val="중기사용료"/>
      <sheetName val="일위대가(계측기설치)"/>
      <sheetName val="6PILE  (돌출)"/>
      <sheetName val="수지예산"/>
      <sheetName val="전계가"/>
      <sheetName val="토목"/>
      <sheetName val="공통가설"/>
      <sheetName val="공사개요"/>
      <sheetName val="노무비단가"/>
      <sheetName val="방호벽"/>
      <sheetName val="산출내역서집계표"/>
      <sheetName val="5.연간운전비계산서"/>
      <sheetName val="INPUT"/>
      <sheetName val="basic_info"/>
      <sheetName val="을-ATYPE"/>
      <sheetName val="기둥(원형)"/>
      <sheetName val="교각1"/>
      <sheetName val="단면 (2)"/>
      <sheetName val="COPING"/>
      <sheetName val="POL6차-PIPING"/>
      <sheetName val="2회내역"/>
      <sheetName val="설비원가"/>
      <sheetName val="G.R300경비"/>
      <sheetName val="회사정보"/>
      <sheetName val="산출내역서"/>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guard(mac)"/>
      <sheetName val="2000년1차"/>
      <sheetName val="부서현황"/>
      <sheetName val="비가동-20"/>
      <sheetName val="예가표"/>
      <sheetName val="유림골조"/>
      <sheetName val="기초대가"/>
      <sheetName val="Macro1"/>
      <sheetName val="0000"/>
      <sheetName val="참고"/>
      <sheetName val="내역서(변경)"/>
      <sheetName val="1차 내역서"/>
      <sheetName val="준검 내역서"/>
      <sheetName val="교대(A1)"/>
      <sheetName val="파일의이용"/>
      <sheetName val="Sheet1_(2)"/>
      <sheetName val="포장직선구간"/>
      <sheetName val="이토변실"/>
      <sheetName val="기초공"/>
      <sheetName val="자료"/>
      <sheetName val="1.우편집중내역서"/>
      <sheetName val="기본1"/>
      <sheetName val="수정일위대가"/>
      <sheetName val="COVER-P"/>
      <sheetName val="공비대비"/>
      <sheetName val="이름정의"/>
      <sheetName val="당초계약"/>
      <sheetName val="변경내역"/>
      <sheetName val="등록자료"/>
      <sheetName val="설계조건"/>
      <sheetName val="외자내역"/>
      <sheetName val="외자배분"/>
      <sheetName val="강재창호(작업중)"/>
      <sheetName val="강재창호(변경후작업중)"/>
      <sheetName val="b_balju_cho"/>
      <sheetName val="기성내역서"/>
      <sheetName val="평야부단가"/>
      <sheetName val="CAT_5"/>
      <sheetName val="일반수량총괄"/>
      <sheetName val="내역서 "/>
      <sheetName val="말뚝지지력산정"/>
      <sheetName val="1.설계기준"/>
      <sheetName val="원본 (4)"/>
      <sheetName val="경상직원"/>
      <sheetName val="빗물받이(910-510-410)"/>
      <sheetName val="공문"/>
      <sheetName val="맨홀수량산출"/>
      <sheetName val="목표세부명세"/>
      <sheetName val="대조표(0108)"/>
      <sheetName val="실행철강하도"/>
      <sheetName val="AS복구"/>
      <sheetName val="중기터파기"/>
      <sheetName val="변수값"/>
      <sheetName val="중기상차"/>
      <sheetName val=" 내역"/>
      <sheetName val="3.공통공사대비"/>
      <sheetName val="97년추정손익계산서"/>
      <sheetName val="작업시작"/>
      <sheetName val="식재"/>
      <sheetName val="시설물"/>
      <sheetName val="식재출력용"/>
      <sheetName val="유지관리"/>
      <sheetName val="인부신상자료"/>
      <sheetName val="공종별내역서"/>
      <sheetName val="철거산출근거"/>
      <sheetName val="경비2내역"/>
      <sheetName val="(A)내역서"/>
      <sheetName val="사급자재"/>
      <sheetName val="지수"/>
      <sheetName val="94"/>
      <sheetName val="프로젝트명"/>
      <sheetName val="48평단가"/>
      <sheetName val="57단가"/>
      <sheetName val="54평단가"/>
      <sheetName val="66평단가"/>
      <sheetName val="61단가"/>
      <sheetName val="89평단가"/>
      <sheetName val="84평단가"/>
      <sheetName val="금융"/>
      <sheetName val="하수급견적대비"/>
      <sheetName val="공내역"/>
      <sheetName val="현장근무일지 (3)"/>
      <sheetName val="선로정수계산"/>
      <sheetName val="산출근거"/>
      <sheetName val="2호맨홀공제수량"/>
      <sheetName val="산출"/>
      <sheetName val="PI"/>
      <sheetName val="수량산출내역1115"/>
      <sheetName val="기본DATA"/>
      <sheetName val="사유서제출현황-2"/>
      <sheetName val="01AC"/>
      <sheetName val="조견표"/>
      <sheetName val="설계"/>
      <sheetName val="물량산출근거"/>
      <sheetName val="2002하반기노임기준"/>
      <sheetName val="공통비(전체)"/>
      <sheetName val="형틀공사"/>
      <sheetName val="교대(A1-A2)"/>
      <sheetName val="몸체(460×600)"/>
      <sheetName val="Macro(전선)"/>
      <sheetName val="대비표(토공1안)"/>
      <sheetName val="업체명"/>
      <sheetName val="관리"/>
      <sheetName val="견적서"/>
      <sheetName val="가시설흙막이"/>
      <sheetName val="본서하반기"/>
      <sheetName val="하반기(지구대)"/>
      <sheetName val="날개벽수량표"/>
      <sheetName val="투찰금액"/>
      <sheetName val="기본사항"/>
      <sheetName val="CTEMCOST"/>
      <sheetName val="A-1"/>
      <sheetName val="사업분석"/>
      <sheetName val="초기화면"/>
      <sheetName val="데이터"/>
      <sheetName val="XL4Poppy"/>
      <sheetName val="교각계산"/>
      <sheetName val="기계공사"/>
      <sheetName val="우수"/>
      <sheetName val="DB구축"/>
      <sheetName val="가압장(토목)"/>
      <sheetName val="미장공사"/>
      <sheetName val="가설공사"/>
      <sheetName val="목공사"/>
      <sheetName val="48일위"/>
      <sheetName val="날개벽"/>
      <sheetName val="전력"/>
      <sheetName val="일위대가(가설)"/>
      <sheetName val="적용기준표(98년상반기)"/>
      <sheetName val="조건표"/>
      <sheetName val="수량산출조서"/>
      <sheetName val="준공조서"/>
      <sheetName val="공사준공계"/>
      <sheetName val="준공검사보고서"/>
      <sheetName val="사리부설"/>
      <sheetName val="cp1"/>
      <sheetName val="실행내역서 "/>
      <sheetName val="Tool"/>
      <sheetName val="AC포장수량"/>
      <sheetName val="단가조사-2"/>
      <sheetName val="LOPCALC"/>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콘_재료분리(1)"/>
      <sheetName val="00000"/>
      <sheetName val="일위산출"/>
      <sheetName val="백암비스타내역"/>
      <sheetName val="유림총괄"/>
      <sheetName val="1000 DB구축 부표"/>
      <sheetName val="수목데이타 "/>
      <sheetName val=""/>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부대"/>
      <sheetName val="일위CODE"/>
      <sheetName val="종배수관"/>
      <sheetName val="48수량"/>
      <sheetName val="22수량"/>
      <sheetName val="49일위"/>
      <sheetName val="22일위"/>
      <sheetName val="49수량"/>
      <sheetName val="상반기손익차2총괄"/>
      <sheetName val="FURNITURE-01"/>
      <sheetName val="일위대가총괄표 2(설치)"/>
      <sheetName val="126.255"/>
      <sheetName val="40총괄"/>
      <sheetName val="40집계"/>
      <sheetName val="부관맨홀조서"/>
      <sheetName val="품셈표"/>
      <sheetName val="수량산출서-2"/>
      <sheetName val="파일구성"/>
      <sheetName val="투찰"/>
      <sheetName val="덕전리"/>
      <sheetName val="업무분장"/>
      <sheetName val="BSD (2)"/>
      <sheetName val="터파기및재료"/>
      <sheetName val="기초일위"/>
      <sheetName val="단중표"/>
      <sheetName val="코드정보"/>
      <sheetName val="단가조사표 (2)"/>
      <sheetName val="적용토목"/>
      <sheetName val="_산근2_"/>
      <sheetName val="_산근4_"/>
      <sheetName val="_산근5_"/>
      <sheetName val="토공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말뚝지지력산정"/>
      <sheetName val="단위중량"/>
      <sheetName val="터파기및재료"/>
      <sheetName val="출력X"/>
      <sheetName val="토사(PE)"/>
      <sheetName val="산출근거"/>
      <sheetName val="Sheet1"/>
      <sheetName val="기초일위"/>
      <sheetName val="시설일위"/>
      <sheetName val="조명일위"/>
      <sheetName val="조명시설"/>
      <sheetName val="INPUT(덕도방향-시점)"/>
      <sheetName val="단면 (2)"/>
      <sheetName val="ⴭⴭⴭⴭ"/>
      <sheetName val="역T형"/>
      <sheetName val="역T형(H=6.0) (2)"/>
      <sheetName val="Sheet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설직재-1"/>
      <sheetName val="대로근거"/>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대로근거"/>
      <sheetName val="중로근거"/>
      <sheetName val="상부집계표"/>
      <sheetName val="수량집계표"/>
      <sheetName val="수안보-MBR1"/>
      <sheetName val="출력X"/>
      <sheetName val="Sheet1"/>
      <sheetName val="Sheet2"/>
      <sheetName val="Sheet3"/>
      <sheetName val="집계"/>
      <sheetName val="#REF"/>
      <sheetName val="기본일위"/>
      <sheetName val="패널"/>
      <sheetName val="직노"/>
      <sheetName val="Sheet1 (2)"/>
      <sheetName val="INPUT(덕도방향-시점)"/>
      <sheetName val="TYPE-A"/>
      <sheetName val="1062-X방향 "/>
      <sheetName val="날개벽(시점좌측)"/>
      <sheetName val="수량집계"/>
      <sheetName val="날개벽수량표"/>
      <sheetName val="3련 BOX"/>
      <sheetName val="노임단가"/>
      <sheetName val="금액내역서"/>
      <sheetName val="SORCE1"/>
      <sheetName val="토목"/>
      <sheetName val="DATE"/>
      <sheetName val="1.설계조건"/>
      <sheetName val="대비2"/>
      <sheetName val="직재"/>
      <sheetName val="일위대가9803"/>
      <sheetName val="암거단위-1련"/>
      <sheetName val="우배수"/>
      <sheetName val="단위중량"/>
      <sheetName val="archi(본사)"/>
      <sheetName val="설직재-1"/>
      <sheetName val="제-노임"/>
      <sheetName val="제직재"/>
      <sheetName val="6PILE  (돌출)"/>
      <sheetName val="유별자산배수"/>
      <sheetName val="예정(3)"/>
      <sheetName val="터파기및재료"/>
      <sheetName val="단면 (2)"/>
      <sheetName val="참조"/>
      <sheetName val="수량산출"/>
      <sheetName val="ABUT수량-A1"/>
      <sheetName val="tggwan(mac)"/>
      <sheetName val="철근단면적"/>
      <sheetName val="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
      <sheetName val="수량집계"/>
      <sheetName val="집계1"/>
      <sheetName val="수량1"/>
      <sheetName val="철근1"/>
      <sheetName val="집계2"/>
      <sheetName val="수량2"/>
      <sheetName val="철근2"/>
      <sheetName val="집계3"/>
      <sheetName val="수량3"/>
      <sheetName val="철근3"/>
      <sheetName val="집계4"/>
      <sheetName val="수량4"/>
      <sheetName val="철근4"/>
      <sheetName val="집계5"/>
      <sheetName val="수량5"/>
      <sheetName val="철근5"/>
      <sheetName val="집계7"/>
      <sheetName val="수량7"/>
      <sheetName val="철근7"/>
      <sheetName val="유량계조서"/>
      <sheetName val="설직재-1"/>
      <sheetName val="제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48">
          <cell r="F48">
            <v>0.85935589000000001</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적산갑지"/>
      <sheetName val="중기적산"/>
      <sheetName val="토공~부대공"/>
      <sheetName val="흄관매설D600"/>
      <sheetName val="비계"/>
      <sheetName val="방습필름"/>
      <sheetName val="와이어메쉬"/>
      <sheetName val="잔토정리"/>
      <sheetName val="잔토정리(기계)"/>
      <sheetName val="트레일러"/>
      <sheetName val="터파기(기계)"/>
      <sheetName val="중기운반"/>
      <sheetName val="세우기(기계)"/>
      <sheetName val="거푸집1.4회 (2)"/>
      <sheetName val="거푸집6회 (2)"/>
      <sheetName val="철근조립,성토 절토고르기"/>
      <sheetName val="되메우기"/>
      <sheetName val="터파기"/>
      <sheetName val="잡철물제작 설치(보통) (2001)"/>
      <sheetName val="잡철물제작 설치(보통) (스텐)"/>
      <sheetName val="잡철물제작 설치 (복잡)"/>
      <sheetName val="잡철물제작 (간단)"/>
      <sheetName val="거푸집"/>
      <sheetName val="잡철물제작 (보통1)"/>
      <sheetName val="잡철물제작(복잡)"/>
      <sheetName val="콘크리트"/>
      <sheetName val="바탕 도장(목재면)"/>
      <sheetName val="바탕,도장공사"/>
      <sheetName val="녹막이페인트"/>
      <sheetName val="실크인쇄"/>
      <sheetName val="고휘도반사"/>
      <sheetName val="실사"/>
      <sheetName val="실사 (2)"/>
      <sheetName val="실사 (3)"/>
      <sheetName val="폴리카보네이트3MM  (2)"/>
      <sheetName val="아크릴판5MM  (3)"/>
      <sheetName val="폴리카보네이트3MM"/>
      <sheetName val="폴리카보네이트9.5MM"/>
      <sheetName val="버스노선도(300-400)"/>
      <sheetName val="버스노선도 (900-600)"/>
      <sheetName val="버스픽토"/>
      <sheetName val="버스픽토 (2)"/>
      <sheetName val="택시픽토"/>
      <sheetName val="조형상징물(버스픽토)"/>
      <sheetName val="유리공사8M (2)"/>
      <sheetName val="유리공사8M (3)"/>
      <sheetName val="유리공사8M"/>
      <sheetName val="유리공사8M (애칭)"/>
      <sheetName val="유리공사3M"/>
      <sheetName val="잡철물설치(보통) (2)"/>
      <sheetName val="잡철물설치(보통)"/>
      <sheetName val="잡철물설치(복잡)"/>
      <sheetName val="의자제작"/>
      <sheetName val="의자제작 (6)"/>
      <sheetName val="의자제작 (2)"/>
      <sheetName val="의자제작 (3)"/>
      <sheetName val="의자제작 (4)"/>
      <sheetName val="의자제작 (5)"/>
      <sheetName val="의자제작 (7)"/>
      <sheetName val="의자제작 (8)"/>
      <sheetName val="포장작업"/>
      <sheetName val="와이드칼라"/>
      <sheetName val="버스노선도"/>
      <sheetName val="지도제작설치 (양면) (2)"/>
      <sheetName val="지도제작설치 (단면)"/>
      <sheetName val="지도제작설치 (양면)"/>
      <sheetName val="지도제작설치 (양면) (3)"/>
      <sheetName val="동기와제작설치(1)"/>
      <sheetName val="동기와제작설치(2)"/>
      <sheetName val="함석기와제작설치(3)"/>
      <sheetName val="중기사용료"/>
      <sheetName val="자재단가표"/>
      <sheetName val="물가조사"/>
      <sheetName val="일위대가-표지"/>
      <sheetName val="잡철물-SUS"/>
      <sheetName val="녹막이,바탕"/>
      <sheetName val="도장,폴리"/>
      <sheetName val="시트지,유리"/>
      <sheetName val="와이드,세우기"/>
      <sheetName val="실사부착"/>
      <sheetName val="거푸집,메쉬"/>
      <sheetName val="철근가공외"/>
      <sheetName val="노무비"/>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구조뮬총괄"/>
      <sheetName val="구조물철근집계"/>
      <sheetName val="본선 집계표"/>
      <sheetName val="BOX철근"/>
      <sheetName val="수질정화시설"/>
      <sheetName val="유출집계"/>
      <sheetName val="유출철근"/>
      <sheetName val="유출삽도"/>
      <sheetName val="유출"/>
      <sheetName val="유,가 집계"/>
      <sheetName val="유,가삽도"/>
      <sheetName val="유,가철근"/>
      <sheetName val="유입"/>
      <sheetName val="가동보"/>
      <sheetName val="유입하수box계표"/>
      <sheetName val="유입하수철근"/>
      <sheetName val="유입하수수량"/>
      <sheetName val="유출관수량집계표"/>
      <sheetName val="유출관철근"/>
      <sheetName val="유출관수량"/>
      <sheetName val="주제어집계표"/>
      <sheetName val="주제철근"/>
      <sheetName val="주제어실"/>
      <sheetName val="구조물공"/>
      <sheetName val="내역"/>
      <sheetName val="LOPCALC"/>
      <sheetName val="Sheet1"/>
      <sheetName val="산출2-기기동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성남)"/>
      <sheetName val="표지"/>
      <sheetName val="변압기용량"/>
      <sheetName val="전압조건"/>
      <sheetName val="전압(성남)"/>
      <sheetName val="부하조건"/>
      <sheetName val="수질정화시설"/>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표지(승달문예회관)"/>
      <sheetName val="변압기용량"/>
      <sheetName val="발전기"/>
      <sheetName val="발전기부하"/>
      <sheetName val="축전지"/>
      <sheetName val="전압조건"/>
      <sheetName val="전압강하계산서"/>
      <sheetName val="부하조건"/>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Sheet1 (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3BL공동구 수량"/>
      <sheetName val="교각1"/>
      <sheetName val="단면 (2)"/>
      <sheetName val="단가조사"/>
      <sheetName val="RPF"/>
      <sheetName val="XL4Poppy"/>
      <sheetName val="INPUT"/>
      <sheetName val="ABUT수량-A1"/>
      <sheetName val="내역서"/>
      <sheetName val="갑지"/>
      <sheetName val="부대내역"/>
      <sheetName val="점수계산1-2"/>
      <sheetName val="말뚝물량"/>
      <sheetName val="기본DATA"/>
      <sheetName val="재료집계"/>
      <sheetName val="I一般比"/>
      <sheetName val="2000년1차"/>
      <sheetName val="2F 회의실견적(5_14 일대)"/>
      <sheetName val="보차도경계석"/>
      <sheetName val="안정검토"/>
      <sheetName val="단면설계"/>
      <sheetName val="공사비집계"/>
      <sheetName val="BSD (2)"/>
      <sheetName val="간선계산"/>
      <sheetName val="입출재고현황 (2)"/>
      <sheetName val="공사비예산서(토목분)"/>
      <sheetName val="포장복구집계"/>
      <sheetName val="AS복구"/>
      <sheetName val="중기터파기"/>
      <sheetName val="변수값"/>
      <sheetName val="중기상차"/>
      <sheetName val="N賃率-職"/>
      <sheetName val="집1"/>
      <sheetName val="기계내역"/>
      <sheetName val="건축내역"/>
      <sheetName val="정부노임단가"/>
      <sheetName val="Sheet1 (2)"/>
      <sheetName val="데리네이타현황"/>
      <sheetName val="수량명세서"/>
      <sheetName val="방음벽기초-수량"/>
      <sheetName val="원형맨홀수량"/>
    </sheetNames>
    <sheetDataSet>
      <sheetData sheetId="0" refreshError="1">
        <row r="32">
          <cell r="E32">
            <v>11.4</v>
          </cell>
        </row>
        <row r="40">
          <cell r="M40">
            <v>5</v>
          </cell>
        </row>
        <row r="86">
          <cell r="K86">
            <v>162.30099999999999</v>
          </cell>
        </row>
        <row r="98">
          <cell r="K98">
            <v>42.49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포장산기"/>
      <sheetName val="산출내역"/>
      <sheetName val="일위대가"/>
      <sheetName val="단가표"/>
    </sheetNames>
    <sheetDataSet>
      <sheetData sheetId="0" refreshError="1"/>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52K444"/>
      <sheetName val="철산"/>
      <sheetName val="252K735"/>
      <sheetName val="254K643"/>
      <sheetName val="D(함)개소별"/>
      <sheetName val="구교개소별"/>
      <sheetName val="날개벽(좌,우=60도-4개)"/>
      <sheetName val="수량집계표"/>
      <sheetName val="배수유공블럭"/>
      <sheetName val="Sheet6"/>
      <sheetName val="Sheet7"/>
      <sheetName val="Sheet8"/>
      <sheetName val="Sheet9"/>
      <sheetName val="Sheet10"/>
      <sheetName val="Sheet11"/>
      <sheetName val="Sheet12"/>
      <sheetName val="Sheet13"/>
      <sheetName val="Sheet14"/>
      <sheetName val="Sheet15"/>
      <sheetName val="Sheet16"/>
      <sheetName val="8.PILE  (돌출)"/>
      <sheetName val="설계조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정보"/>
      <sheetName val="토공(SEC#1)"/>
      <sheetName val="토공(SEC#2)"/>
      <sheetName val="GNG"/>
      <sheetName val="백궁"/>
      <sheetName val="아름"/>
      <sheetName val="월드"/>
      <sheetName val="2"/>
      <sheetName val="두앙"/>
      <sheetName val="1-1.토공사수량총괄표"/>
      <sheetName val="내역"/>
      <sheetName val="input"/>
      <sheetName val="유입량"/>
      <sheetName val="바닥판"/>
      <sheetName val="입력DATA"/>
      <sheetName val="조명율표"/>
      <sheetName val="산근"/>
      <sheetName val="조명시설"/>
      <sheetName val="ABUT수량-A1"/>
      <sheetName val="단가표"/>
    </sheetNames>
    <sheetDataSet>
      <sheetData sheetId="0" refreshError="1">
        <row r="7">
          <cell r="B7">
            <v>20</v>
          </cell>
          <cell r="C7" t="str">
            <v>│</v>
          </cell>
          <cell r="D7">
            <v>0.09</v>
          </cell>
          <cell r="E7" t="str">
            <v>│</v>
          </cell>
          <cell r="F7">
            <v>0.2</v>
          </cell>
          <cell r="G7" t="str">
            <v>│</v>
          </cell>
          <cell r="H7">
            <v>0.1</v>
          </cell>
          <cell r="I7" t="str">
            <v>│</v>
          </cell>
          <cell r="J7">
            <v>0.1</v>
          </cell>
          <cell r="K7" t="str">
            <v>│</v>
          </cell>
          <cell r="L7">
            <v>0.2</v>
          </cell>
          <cell r="O7">
            <v>1</v>
          </cell>
          <cell r="P7" t="str">
            <v>│</v>
          </cell>
          <cell r="Q7" t="str">
            <v>ASP(A-A)</v>
          </cell>
          <cell r="R7" t="str">
            <v>│</v>
          </cell>
          <cell r="S7">
            <v>0.05</v>
          </cell>
          <cell r="T7" t="str">
            <v>│</v>
          </cell>
          <cell r="U7">
            <v>0.15</v>
          </cell>
          <cell r="V7" t="str">
            <v>│</v>
          </cell>
          <cell r="W7">
            <v>0.2</v>
          </cell>
          <cell r="X7" t="str">
            <v>│</v>
          </cell>
          <cell r="Y7">
            <v>0.2</v>
          </cell>
          <cell r="Z7" t="str">
            <v>│</v>
          </cell>
          <cell r="AA7">
            <v>0.4</v>
          </cell>
          <cell r="AB7" t="str">
            <v>│</v>
          </cell>
          <cell r="AC7">
            <v>0.2</v>
          </cell>
          <cell r="AF7">
            <v>0</v>
          </cell>
          <cell r="AG7">
            <v>0.2</v>
          </cell>
          <cell r="AH7">
            <v>0.2</v>
          </cell>
          <cell r="AI7">
            <v>0.2</v>
          </cell>
          <cell r="AJ7">
            <v>0.3</v>
          </cell>
          <cell r="AK7">
            <v>0.3</v>
          </cell>
          <cell r="AL7">
            <v>0.3</v>
          </cell>
          <cell r="AM7">
            <v>0.3</v>
          </cell>
          <cell r="AN7">
            <v>0.3</v>
          </cell>
          <cell r="AO7">
            <v>0.3</v>
          </cell>
          <cell r="AP7">
            <v>0.2</v>
          </cell>
          <cell r="AQ7">
            <v>0.3</v>
          </cell>
          <cell r="AR7">
            <v>0.1</v>
          </cell>
        </row>
        <row r="8">
          <cell r="B8">
            <v>25</v>
          </cell>
          <cell r="C8" t="str">
            <v>│</v>
          </cell>
          <cell r="D8">
            <v>0.09</v>
          </cell>
          <cell r="E8" t="str">
            <v>│</v>
          </cell>
          <cell r="F8">
            <v>0.2</v>
          </cell>
          <cell r="G8" t="str">
            <v>│</v>
          </cell>
          <cell r="H8">
            <v>0.1</v>
          </cell>
          <cell r="I8" t="str">
            <v>│</v>
          </cell>
          <cell r="J8">
            <v>0.1</v>
          </cell>
          <cell r="K8" t="str">
            <v>│</v>
          </cell>
          <cell r="L8">
            <v>0.2</v>
          </cell>
          <cell r="O8">
            <v>2</v>
          </cell>
          <cell r="P8" t="str">
            <v>│</v>
          </cell>
          <cell r="Q8" t="str">
            <v>ASP(A-B)</v>
          </cell>
          <cell r="R8" t="str">
            <v>│</v>
          </cell>
          <cell r="S8">
            <v>0.05</v>
          </cell>
          <cell r="T8" t="str">
            <v>│</v>
          </cell>
          <cell r="U8">
            <v>7.4999999999999997E-2</v>
          </cell>
          <cell r="V8" t="str">
            <v>│</v>
          </cell>
          <cell r="W8">
            <v>0.125</v>
          </cell>
          <cell r="X8" t="str">
            <v>│</v>
          </cell>
          <cell r="Y8">
            <v>0.2</v>
          </cell>
          <cell r="Z8" t="str">
            <v>│</v>
          </cell>
          <cell r="AA8">
            <v>0.3</v>
          </cell>
          <cell r="AB8" t="str">
            <v>│</v>
          </cell>
          <cell r="AC8">
            <v>0.2</v>
          </cell>
          <cell r="AF8">
            <v>1</v>
          </cell>
          <cell r="AG8">
            <v>0.2</v>
          </cell>
          <cell r="AH8">
            <v>0.2</v>
          </cell>
          <cell r="AI8">
            <v>0.2</v>
          </cell>
          <cell r="AJ8">
            <v>0.3</v>
          </cell>
          <cell r="AK8">
            <v>0.3</v>
          </cell>
          <cell r="AL8">
            <v>0.3</v>
          </cell>
          <cell r="AM8">
            <v>0.3</v>
          </cell>
          <cell r="AN8">
            <v>0.3</v>
          </cell>
          <cell r="AO8">
            <v>0.3</v>
          </cell>
          <cell r="AP8">
            <v>0.2</v>
          </cell>
          <cell r="AQ8">
            <v>0.3</v>
          </cell>
          <cell r="AR8">
            <v>0.1</v>
          </cell>
        </row>
        <row r="9">
          <cell r="B9">
            <v>32</v>
          </cell>
          <cell r="C9" t="str">
            <v>│</v>
          </cell>
          <cell r="D9">
            <v>0.11</v>
          </cell>
          <cell r="E9" t="str">
            <v>│</v>
          </cell>
          <cell r="F9">
            <v>0.2</v>
          </cell>
          <cell r="G9" t="str">
            <v>│</v>
          </cell>
          <cell r="H9">
            <v>0.1</v>
          </cell>
          <cell r="I9" t="str">
            <v>│</v>
          </cell>
          <cell r="J9">
            <v>0.1</v>
          </cell>
          <cell r="K9" t="str">
            <v>│</v>
          </cell>
          <cell r="L9">
            <v>0.2</v>
          </cell>
          <cell r="O9">
            <v>3</v>
          </cell>
          <cell r="P9" t="str">
            <v>│</v>
          </cell>
          <cell r="Q9" t="str">
            <v>ASP(A-C)</v>
          </cell>
          <cell r="R9" t="str">
            <v>│</v>
          </cell>
          <cell r="S9">
            <v>0.05</v>
          </cell>
          <cell r="T9" t="str">
            <v>│</v>
          </cell>
          <cell r="U9">
            <v>7.4999999999999997E-2</v>
          </cell>
          <cell r="V9" t="str">
            <v>│</v>
          </cell>
          <cell r="W9">
            <v>0.125</v>
          </cell>
          <cell r="X9" t="str">
            <v>│</v>
          </cell>
          <cell r="Y9">
            <v>0.2</v>
          </cell>
          <cell r="Z9" t="str">
            <v>│</v>
          </cell>
          <cell r="AB9" t="str">
            <v>│</v>
          </cell>
          <cell r="AC9">
            <v>0.2</v>
          </cell>
          <cell r="AF9">
            <v>2</v>
          </cell>
          <cell r="AG9">
            <v>0.2</v>
          </cell>
          <cell r="AH9">
            <v>0.2</v>
          </cell>
          <cell r="AI9">
            <v>0.2</v>
          </cell>
          <cell r="AJ9">
            <v>0.5</v>
          </cell>
          <cell r="AK9">
            <v>0.5</v>
          </cell>
          <cell r="AL9">
            <v>0.5</v>
          </cell>
          <cell r="AM9">
            <v>0.5</v>
          </cell>
          <cell r="AN9">
            <v>0.5</v>
          </cell>
          <cell r="AO9">
            <v>0.5</v>
          </cell>
          <cell r="AP9">
            <v>0.2</v>
          </cell>
          <cell r="AQ9">
            <v>0.5</v>
          </cell>
          <cell r="AR9">
            <v>0.2</v>
          </cell>
        </row>
        <row r="10">
          <cell r="B10">
            <v>40</v>
          </cell>
          <cell r="C10" t="str">
            <v>│</v>
          </cell>
          <cell r="D10">
            <v>0.11</v>
          </cell>
          <cell r="E10" t="str">
            <v>│</v>
          </cell>
          <cell r="F10">
            <v>0.2</v>
          </cell>
          <cell r="G10" t="str">
            <v>│</v>
          </cell>
          <cell r="H10">
            <v>0.1</v>
          </cell>
          <cell r="I10" t="str">
            <v>│</v>
          </cell>
          <cell r="J10">
            <v>0.1</v>
          </cell>
          <cell r="K10" t="str">
            <v>│</v>
          </cell>
          <cell r="L10">
            <v>0.2</v>
          </cell>
          <cell r="O10">
            <v>4</v>
          </cell>
          <cell r="P10" t="str">
            <v>│</v>
          </cell>
          <cell r="Q10" t="str">
            <v>사리도</v>
          </cell>
          <cell r="R10" t="str">
            <v>│</v>
          </cell>
          <cell r="T10" t="str">
            <v>│</v>
          </cell>
          <cell r="V10" t="str">
            <v>│</v>
          </cell>
          <cell r="W10">
            <v>0</v>
          </cell>
          <cell r="X10" t="str">
            <v>│</v>
          </cell>
          <cell r="Z10" t="str">
            <v>│</v>
          </cell>
          <cell r="AB10" t="str">
            <v>│</v>
          </cell>
          <cell r="AF10">
            <v>3</v>
          </cell>
          <cell r="AG10">
            <v>0.3</v>
          </cell>
          <cell r="AH10">
            <v>0.3</v>
          </cell>
          <cell r="AI10">
            <v>0.3</v>
          </cell>
          <cell r="AJ10">
            <v>0.5</v>
          </cell>
          <cell r="AK10">
            <v>0.5</v>
          </cell>
          <cell r="AL10">
            <v>0.5</v>
          </cell>
          <cell r="AM10">
            <v>0.5</v>
          </cell>
          <cell r="AN10">
            <v>0.5</v>
          </cell>
          <cell r="AO10">
            <v>0.5</v>
          </cell>
          <cell r="AP10">
            <v>0.3</v>
          </cell>
          <cell r="AQ10">
            <v>0.5</v>
          </cell>
          <cell r="AR10">
            <v>0.2</v>
          </cell>
        </row>
        <row r="11">
          <cell r="B11">
            <v>50</v>
          </cell>
          <cell r="C11" t="str">
            <v>│</v>
          </cell>
          <cell r="D11">
            <v>0.125</v>
          </cell>
          <cell r="E11" t="str">
            <v>│</v>
          </cell>
          <cell r="F11">
            <v>0.2</v>
          </cell>
          <cell r="G11" t="str">
            <v>│</v>
          </cell>
          <cell r="H11">
            <v>0.1</v>
          </cell>
          <cell r="I11" t="str">
            <v>│</v>
          </cell>
          <cell r="J11">
            <v>0.15</v>
          </cell>
          <cell r="K11" t="str">
            <v>│</v>
          </cell>
          <cell r="L11">
            <v>0.2</v>
          </cell>
          <cell r="O11">
            <v>5</v>
          </cell>
          <cell r="P11" t="str">
            <v>│</v>
          </cell>
          <cell r="Q11" t="str">
            <v>잔디</v>
          </cell>
          <cell r="R11" t="str">
            <v>│</v>
          </cell>
          <cell r="T11" t="str">
            <v>│</v>
          </cell>
          <cell r="V11" t="str">
            <v>│</v>
          </cell>
          <cell r="W11">
            <v>0</v>
          </cell>
          <cell r="X11" t="str">
            <v>│</v>
          </cell>
          <cell r="Z11" t="str">
            <v>│</v>
          </cell>
          <cell r="AB11" t="str">
            <v>│</v>
          </cell>
          <cell r="AF11">
            <v>4</v>
          </cell>
          <cell r="AG11">
            <v>0</v>
          </cell>
          <cell r="AH11">
            <v>0</v>
          </cell>
          <cell r="AI11">
            <v>0</v>
          </cell>
          <cell r="AJ11">
            <v>0.7</v>
          </cell>
          <cell r="AK11">
            <v>0.7</v>
          </cell>
          <cell r="AL11">
            <v>0.7</v>
          </cell>
          <cell r="AM11">
            <v>0.7</v>
          </cell>
          <cell r="AN11">
            <v>0.7</v>
          </cell>
          <cell r="AO11">
            <v>0.7</v>
          </cell>
          <cell r="AP11">
            <v>0</v>
          </cell>
          <cell r="AQ11">
            <v>0.7</v>
          </cell>
          <cell r="AR11">
            <v>0.3</v>
          </cell>
        </row>
        <row r="12">
          <cell r="B12">
            <v>65</v>
          </cell>
          <cell r="C12" t="str">
            <v>│</v>
          </cell>
          <cell r="D12">
            <v>0.14000000000000001</v>
          </cell>
          <cell r="E12" t="str">
            <v>│</v>
          </cell>
          <cell r="F12">
            <v>0.2</v>
          </cell>
          <cell r="G12" t="str">
            <v>│</v>
          </cell>
          <cell r="H12">
            <v>0.1</v>
          </cell>
          <cell r="I12" t="str">
            <v>│</v>
          </cell>
          <cell r="J12">
            <v>0.15</v>
          </cell>
          <cell r="K12" t="str">
            <v>│</v>
          </cell>
          <cell r="L12">
            <v>0.2</v>
          </cell>
          <cell r="O12">
            <v>6</v>
          </cell>
          <cell r="P12" t="str">
            <v>│</v>
          </cell>
          <cell r="Q12" t="str">
            <v>무색보도</v>
          </cell>
          <cell r="R12" t="str">
            <v>│</v>
          </cell>
          <cell r="T12" t="str">
            <v>│</v>
          </cell>
          <cell r="V12" t="str">
            <v>│</v>
          </cell>
          <cell r="W12">
            <v>0</v>
          </cell>
          <cell r="X12" t="str">
            <v>│</v>
          </cell>
          <cell r="Z12" t="str">
            <v>│</v>
          </cell>
          <cell r="AB12" t="str">
            <v>│</v>
          </cell>
          <cell r="AC12">
            <v>0.3</v>
          </cell>
          <cell r="AF12">
            <v>5</v>
          </cell>
          <cell r="AG12">
            <v>0</v>
          </cell>
          <cell r="AH12">
            <v>0</v>
          </cell>
          <cell r="AI12">
            <v>0</v>
          </cell>
          <cell r="AJ12">
            <v>0.7</v>
          </cell>
          <cell r="AK12">
            <v>0.7</v>
          </cell>
          <cell r="AL12">
            <v>0.7</v>
          </cell>
          <cell r="AM12">
            <v>0.7</v>
          </cell>
          <cell r="AN12">
            <v>0.7</v>
          </cell>
          <cell r="AO12">
            <v>0.7</v>
          </cell>
          <cell r="AP12">
            <v>0</v>
          </cell>
          <cell r="AQ12">
            <v>0.7</v>
          </cell>
          <cell r="AR12">
            <v>0.3</v>
          </cell>
        </row>
        <row r="13">
          <cell r="B13">
            <v>80</v>
          </cell>
          <cell r="C13" t="str">
            <v>│</v>
          </cell>
          <cell r="D13">
            <v>0.16</v>
          </cell>
          <cell r="E13" t="str">
            <v>│</v>
          </cell>
          <cell r="F13">
            <v>0.2</v>
          </cell>
          <cell r="G13" t="str">
            <v>│</v>
          </cell>
          <cell r="H13">
            <v>0.1</v>
          </cell>
          <cell r="I13" t="str">
            <v>│</v>
          </cell>
          <cell r="J13">
            <v>0.15</v>
          </cell>
          <cell r="K13" t="str">
            <v>│</v>
          </cell>
          <cell r="L13">
            <v>0.2</v>
          </cell>
          <cell r="O13">
            <v>7</v>
          </cell>
          <cell r="P13" t="str">
            <v>│</v>
          </cell>
          <cell r="Q13" t="str">
            <v>유색보도</v>
          </cell>
          <cell r="R13" t="str">
            <v>│</v>
          </cell>
          <cell r="T13" t="str">
            <v>│</v>
          </cell>
          <cell r="V13" t="str">
            <v>│</v>
          </cell>
          <cell r="W13">
            <v>0</v>
          </cell>
          <cell r="X13" t="str">
            <v>│</v>
          </cell>
          <cell r="Z13" t="str">
            <v>│</v>
          </cell>
          <cell r="AB13" t="str">
            <v>│</v>
          </cell>
          <cell r="AC13">
            <v>0.3</v>
          </cell>
          <cell r="AF13">
            <v>6</v>
          </cell>
          <cell r="AG13">
            <v>0</v>
          </cell>
          <cell r="AH13">
            <v>0</v>
          </cell>
          <cell r="AI13">
            <v>0</v>
          </cell>
          <cell r="AJ13">
            <v>0.7</v>
          </cell>
          <cell r="AK13">
            <v>0.7</v>
          </cell>
          <cell r="AL13">
            <v>0.7</v>
          </cell>
          <cell r="AM13">
            <v>0.7</v>
          </cell>
          <cell r="AN13">
            <v>0.7</v>
          </cell>
          <cell r="AO13">
            <v>0.7</v>
          </cell>
          <cell r="AP13">
            <v>0</v>
          </cell>
          <cell r="AQ13">
            <v>0.7</v>
          </cell>
          <cell r="AR13">
            <v>0.3</v>
          </cell>
        </row>
        <row r="14">
          <cell r="B14">
            <v>100</v>
          </cell>
          <cell r="C14" t="str">
            <v>│</v>
          </cell>
          <cell r="D14">
            <v>0.2</v>
          </cell>
          <cell r="E14" t="str">
            <v>│</v>
          </cell>
          <cell r="F14">
            <v>0.2</v>
          </cell>
          <cell r="G14" t="str">
            <v>│</v>
          </cell>
          <cell r="H14">
            <v>0.1</v>
          </cell>
          <cell r="I14" t="str">
            <v>│</v>
          </cell>
          <cell r="J14">
            <v>0.2</v>
          </cell>
          <cell r="K14" t="str">
            <v>│</v>
          </cell>
          <cell r="L14">
            <v>0.2</v>
          </cell>
          <cell r="O14">
            <v>8</v>
          </cell>
          <cell r="P14" t="str">
            <v>│</v>
          </cell>
          <cell r="Q14" t="str">
            <v>소형고압</v>
          </cell>
          <cell r="R14" t="str">
            <v>│</v>
          </cell>
          <cell r="T14" t="str">
            <v>│</v>
          </cell>
          <cell r="V14" t="str">
            <v>│</v>
          </cell>
          <cell r="W14">
            <v>0</v>
          </cell>
          <cell r="X14" t="str">
            <v>│</v>
          </cell>
          <cell r="Z14" t="str">
            <v>│</v>
          </cell>
          <cell r="AB14" t="str">
            <v>│</v>
          </cell>
          <cell r="AC14">
            <v>0.3</v>
          </cell>
          <cell r="AF14">
            <v>7</v>
          </cell>
          <cell r="AG14">
            <v>0</v>
          </cell>
          <cell r="AH14">
            <v>0</v>
          </cell>
          <cell r="AI14">
            <v>0</v>
          </cell>
          <cell r="AJ14">
            <v>0.7</v>
          </cell>
          <cell r="AK14">
            <v>0.7</v>
          </cell>
          <cell r="AL14">
            <v>0.7</v>
          </cell>
          <cell r="AM14">
            <v>0.7</v>
          </cell>
          <cell r="AN14">
            <v>0.7</v>
          </cell>
          <cell r="AO14">
            <v>0.7</v>
          </cell>
          <cell r="AP14">
            <v>0</v>
          </cell>
          <cell r="AQ14">
            <v>0.7</v>
          </cell>
          <cell r="AR14">
            <v>0.3</v>
          </cell>
        </row>
        <row r="15">
          <cell r="B15">
            <v>125</v>
          </cell>
          <cell r="C15" t="str">
            <v>│</v>
          </cell>
          <cell r="D15">
            <v>0.22500000000000001</v>
          </cell>
          <cell r="E15" t="str">
            <v>│</v>
          </cell>
          <cell r="F15">
            <v>0.2</v>
          </cell>
          <cell r="G15" t="str">
            <v>│</v>
          </cell>
          <cell r="H15">
            <v>0.1</v>
          </cell>
          <cell r="I15" t="str">
            <v>│</v>
          </cell>
          <cell r="J15">
            <v>0.2</v>
          </cell>
          <cell r="K15" t="str">
            <v>│</v>
          </cell>
          <cell r="L15">
            <v>0.2</v>
          </cell>
          <cell r="O15">
            <v>9</v>
          </cell>
          <cell r="P15" t="str">
            <v>│</v>
          </cell>
          <cell r="Q15" t="str">
            <v>오나멘트</v>
          </cell>
          <cell r="R15" t="str">
            <v>│</v>
          </cell>
          <cell r="T15" t="str">
            <v>│</v>
          </cell>
          <cell r="V15" t="str">
            <v>│</v>
          </cell>
          <cell r="W15">
            <v>0</v>
          </cell>
          <cell r="X15" t="str">
            <v>│</v>
          </cell>
          <cell r="Z15" t="str">
            <v>│</v>
          </cell>
          <cell r="AB15" t="str">
            <v>│</v>
          </cell>
          <cell r="AC15">
            <v>0.5</v>
          </cell>
          <cell r="AF15">
            <v>8</v>
          </cell>
          <cell r="AG15">
            <v>0</v>
          </cell>
          <cell r="AH15">
            <v>0</v>
          </cell>
          <cell r="AI15">
            <v>0</v>
          </cell>
          <cell r="AJ15">
            <v>0.7</v>
          </cell>
          <cell r="AK15">
            <v>0.7</v>
          </cell>
          <cell r="AL15">
            <v>0.7</v>
          </cell>
          <cell r="AM15">
            <v>0.7</v>
          </cell>
          <cell r="AN15">
            <v>0.7</v>
          </cell>
          <cell r="AO15">
            <v>0.7</v>
          </cell>
          <cell r="AP15">
            <v>0</v>
          </cell>
          <cell r="AQ15">
            <v>0.7</v>
          </cell>
          <cell r="AR15">
            <v>0.3</v>
          </cell>
        </row>
        <row r="16">
          <cell r="B16">
            <v>150</v>
          </cell>
          <cell r="C16" t="str">
            <v>│</v>
          </cell>
          <cell r="D16">
            <v>0.25</v>
          </cell>
          <cell r="E16" t="str">
            <v>│</v>
          </cell>
          <cell r="F16">
            <v>0.2</v>
          </cell>
          <cell r="G16" t="str">
            <v>│</v>
          </cell>
          <cell r="H16">
            <v>0.1</v>
          </cell>
          <cell r="I16" t="str">
            <v>│</v>
          </cell>
          <cell r="J16">
            <v>0.25</v>
          </cell>
          <cell r="K16" t="str">
            <v>│</v>
          </cell>
          <cell r="L16">
            <v>0.2</v>
          </cell>
          <cell r="O16">
            <v>10</v>
          </cell>
          <cell r="P16" t="str">
            <v>│</v>
          </cell>
          <cell r="Q16" t="str">
            <v>콘크리트</v>
          </cell>
          <cell r="R16" t="str">
            <v>│</v>
          </cell>
          <cell r="T16" t="str">
            <v>│</v>
          </cell>
          <cell r="V16" t="str">
            <v>│</v>
          </cell>
          <cell r="W16">
            <v>0.2</v>
          </cell>
          <cell r="X16" t="str">
            <v>│</v>
          </cell>
          <cell r="Z16" t="str">
            <v>│</v>
          </cell>
          <cell r="AB16" t="str">
            <v>│</v>
          </cell>
          <cell r="AC16">
            <v>0</v>
          </cell>
          <cell r="AF16">
            <v>9</v>
          </cell>
          <cell r="AG16">
            <v>0</v>
          </cell>
          <cell r="AH16">
            <v>0</v>
          </cell>
          <cell r="AI16">
            <v>0</v>
          </cell>
          <cell r="AJ16">
            <v>0.7</v>
          </cell>
          <cell r="AK16">
            <v>0.7</v>
          </cell>
          <cell r="AL16">
            <v>0.7</v>
          </cell>
          <cell r="AM16">
            <v>0.7</v>
          </cell>
          <cell r="AN16">
            <v>0.7</v>
          </cell>
          <cell r="AO16">
            <v>0.7</v>
          </cell>
          <cell r="AP16">
            <v>0</v>
          </cell>
          <cell r="AQ16">
            <v>0.7</v>
          </cell>
          <cell r="AR16">
            <v>0.3</v>
          </cell>
        </row>
        <row r="17">
          <cell r="B17">
            <v>200</v>
          </cell>
          <cell r="C17" t="str">
            <v>│</v>
          </cell>
          <cell r="D17">
            <v>0.315</v>
          </cell>
          <cell r="E17" t="str">
            <v>│</v>
          </cell>
          <cell r="F17">
            <v>0.2</v>
          </cell>
          <cell r="G17" t="str">
            <v>│</v>
          </cell>
          <cell r="H17">
            <v>0.1</v>
          </cell>
          <cell r="I17" t="str">
            <v>│</v>
          </cell>
          <cell r="J17">
            <v>0.25</v>
          </cell>
          <cell r="K17" t="str">
            <v>│</v>
          </cell>
          <cell r="L17">
            <v>0.2</v>
          </cell>
          <cell r="O17">
            <v>11</v>
          </cell>
          <cell r="P17" t="str">
            <v>│</v>
          </cell>
          <cell r="R17" t="str">
            <v>│</v>
          </cell>
          <cell r="T17" t="str">
            <v>│</v>
          </cell>
          <cell r="V17" t="str">
            <v>│</v>
          </cell>
          <cell r="W17">
            <v>0</v>
          </cell>
          <cell r="X17" t="str">
            <v>│</v>
          </cell>
          <cell r="Z17" t="str">
            <v>│</v>
          </cell>
          <cell r="AB17" t="str">
            <v>│</v>
          </cell>
          <cell r="AF17">
            <v>10</v>
          </cell>
          <cell r="AG17">
            <v>0</v>
          </cell>
          <cell r="AH17">
            <v>0</v>
          </cell>
          <cell r="AI17">
            <v>0</v>
          </cell>
          <cell r="AJ17">
            <v>0.7</v>
          </cell>
          <cell r="AK17">
            <v>0.7</v>
          </cell>
          <cell r="AL17">
            <v>0.7</v>
          </cell>
          <cell r="AM17">
            <v>0.7</v>
          </cell>
          <cell r="AN17">
            <v>0.7</v>
          </cell>
          <cell r="AO17">
            <v>0.7</v>
          </cell>
          <cell r="AP17">
            <v>0</v>
          </cell>
          <cell r="AQ17">
            <v>0.7</v>
          </cell>
          <cell r="AR17">
            <v>0.3</v>
          </cell>
        </row>
        <row r="18">
          <cell r="B18">
            <v>250</v>
          </cell>
          <cell r="C18" t="str">
            <v>│</v>
          </cell>
          <cell r="D18">
            <v>0.4</v>
          </cell>
          <cell r="E18" t="str">
            <v>│</v>
          </cell>
          <cell r="F18">
            <v>0.2</v>
          </cell>
          <cell r="G18" t="str">
            <v>│</v>
          </cell>
          <cell r="H18">
            <v>0.1</v>
          </cell>
          <cell r="I18" t="str">
            <v>│</v>
          </cell>
          <cell r="J18">
            <v>0.25</v>
          </cell>
          <cell r="K18" t="str">
            <v>│</v>
          </cell>
          <cell r="L18">
            <v>0.2</v>
          </cell>
          <cell r="O18">
            <v>12</v>
          </cell>
          <cell r="P18" t="str">
            <v>│</v>
          </cell>
          <cell r="Q18" t="str">
            <v>암</v>
          </cell>
          <cell r="R18" t="str">
            <v>│</v>
          </cell>
          <cell r="T18" t="str">
            <v>│</v>
          </cell>
          <cell r="V18" t="str">
            <v>│</v>
          </cell>
          <cell r="W18">
            <v>0</v>
          </cell>
          <cell r="X18" t="str">
            <v>│</v>
          </cell>
          <cell r="Z18" t="str">
            <v>│</v>
          </cell>
          <cell r="AB18" t="str">
            <v>│</v>
          </cell>
        </row>
        <row r="19">
          <cell r="B19">
            <v>300</v>
          </cell>
          <cell r="C19" t="str">
            <v>│</v>
          </cell>
          <cell r="D19">
            <v>0.45</v>
          </cell>
          <cell r="E19" t="str">
            <v>│</v>
          </cell>
          <cell r="F19">
            <v>0.2</v>
          </cell>
          <cell r="G19" t="str">
            <v>│</v>
          </cell>
          <cell r="H19">
            <v>0.1</v>
          </cell>
          <cell r="I19" t="str">
            <v>│</v>
          </cell>
          <cell r="J19">
            <v>0.25</v>
          </cell>
          <cell r="K19" t="str">
            <v>│</v>
          </cell>
          <cell r="L19">
            <v>0.2</v>
          </cell>
        </row>
        <row r="20">
          <cell r="B20">
            <v>350</v>
          </cell>
          <cell r="C20" t="str">
            <v>│</v>
          </cell>
          <cell r="D20">
            <v>0.5</v>
          </cell>
          <cell r="E20" t="str">
            <v>│</v>
          </cell>
          <cell r="F20">
            <v>0.2</v>
          </cell>
          <cell r="G20" t="str">
            <v>│</v>
          </cell>
          <cell r="H20">
            <v>0.1</v>
          </cell>
          <cell r="I20" t="str">
            <v>│</v>
          </cell>
          <cell r="J20">
            <v>0.25</v>
          </cell>
          <cell r="K20" t="str">
            <v>│</v>
          </cell>
          <cell r="L20">
            <v>0.2</v>
          </cell>
        </row>
        <row r="21">
          <cell r="B21">
            <v>400</v>
          </cell>
          <cell r="C21" t="str">
            <v>│</v>
          </cell>
          <cell r="D21">
            <v>0.56000000000000005</v>
          </cell>
          <cell r="E21" t="str">
            <v>│</v>
          </cell>
          <cell r="F21">
            <v>0.2</v>
          </cell>
          <cell r="G21" t="str">
            <v>│</v>
          </cell>
          <cell r="H21">
            <v>0.1</v>
          </cell>
          <cell r="I21" t="str">
            <v>│</v>
          </cell>
          <cell r="J21">
            <v>0.3</v>
          </cell>
          <cell r="K21" t="str">
            <v>│</v>
          </cell>
          <cell r="L21">
            <v>0.2</v>
          </cell>
        </row>
        <row r="22">
          <cell r="B22">
            <v>450</v>
          </cell>
          <cell r="C22" t="str">
            <v>│</v>
          </cell>
          <cell r="D22">
            <v>0.63</v>
          </cell>
          <cell r="E22" t="str">
            <v>│</v>
          </cell>
          <cell r="F22">
            <v>0.2</v>
          </cell>
          <cell r="G22" t="str">
            <v>│</v>
          </cell>
          <cell r="H22">
            <v>0.1</v>
          </cell>
          <cell r="I22" t="str">
            <v>│</v>
          </cell>
          <cell r="J22">
            <v>0.3</v>
          </cell>
          <cell r="K22" t="str">
            <v>│</v>
          </cell>
          <cell r="L22">
            <v>0.2</v>
          </cell>
        </row>
        <row r="23">
          <cell r="B23">
            <v>500</v>
          </cell>
          <cell r="C23" t="str">
            <v>│</v>
          </cell>
          <cell r="D23">
            <v>0.71</v>
          </cell>
          <cell r="E23" t="str">
            <v>│</v>
          </cell>
          <cell r="F23">
            <v>0.2</v>
          </cell>
          <cell r="G23" t="str">
            <v>│</v>
          </cell>
          <cell r="H23">
            <v>0.1</v>
          </cell>
          <cell r="I23" t="str">
            <v>│</v>
          </cell>
          <cell r="J23">
            <v>0.3</v>
          </cell>
          <cell r="K23" t="str">
            <v>│</v>
          </cell>
          <cell r="L23">
            <v>0.2</v>
          </cell>
        </row>
        <row r="24">
          <cell r="B24">
            <v>550</v>
          </cell>
          <cell r="C24" t="str">
            <v>│</v>
          </cell>
          <cell r="D24">
            <v>0.71</v>
          </cell>
          <cell r="E24" t="str">
            <v>│</v>
          </cell>
          <cell r="F24">
            <v>0.2</v>
          </cell>
          <cell r="G24" t="str">
            <v>│</v>
          </cell>
          <cell r="H24">
            <v>0.1</v>
          </cell>
          <cell r="I24" t="str">
            <v>│</v>
          </cell>
          <cell r="J24">
            <v>0.3</v>
          </cell>
          <cell r="K24" t="str">
            <v>│</v>
          </cell>
          <cell r="L24">
            <v>0.2</v>
          </cell>
        </row>
        <row r="25">
          <cell r="B25">
            <v>600</v>
          </cell>
          <cell r="C25" t="str">
            <v>│</v>
          </cell>
          <cell r="D25">
            <v>0.8</v>
          </cell>
          <cell r="E25" t="str">
            <v>│</v>
          </cell>
          <cell r="F25">
            <v>0.2</v>
          </cell>
          <cell r="G25" t="str">
            <v>│</v>
          </cell>
          <cell r="H25">
            <v>0.1</v>
          </cell>
          <cell r="I25" t="str">
            <v>│</v>
          </cell>
          <cell r="J25">
            <v>0.3</v>
          </cell>
          <cell r="K25" t="str">
            <v>│</v>
          </cell>
          <cell r="L25">
            <v>0.2</v>
          </cell>
        </row>
        <row r="26">
          <cell r="B26">
            <v>650</v>
          </cell>
          <cell r="C26" t="str">
            <v>│</v>
          </cell>
          <cell r="D26">
            <v>0.85</v>
          </cell>
          <cell r="E26" t="str">
            <v>│</v>
          </cell>
          <cell r="F26">
            <v>0.2</v>
          </cell>
          <cell r="G26" t="str">
            <v>│</v>
          </cell>
          <cell r="H26">
            <v>0.1</v>
          </cell>
          <cell r="I26" t="str">
            <v>│</v>
          </cell>
          <cell r="J26">
            <v>0.3</v>
          </cell>
          <cell r="K26" t="str">
            <v>│</v>
          </cell>
          <cell r="L26">
            <v>0.2</v>
          </cell>
        </row>
        <row r="27">
          <cell r="B27">
            <v>700</v>
          </cell>
          <cell r="C27" t="str">
            <v>│</v>
          </cell>
          <cell r="D27">
            <v>0.9</v>
          </cell>
          <cell r="E27" t="str">
            <v>│</v>
          </cell>
          <cell r="F27">
            <v>0.3</v>
          </cell>
          <cell r="G27" t="str">
            <v>│</v>
          </cell>
          <cell r="H27">
            <v>0.2</v>
          </cell>
          <cell r="I27" t="str">
            <v>│</v>
          </cell>
          <cell r="J27">
            <v>0.4</v>
          </cell>
          <cell r="K27" t="str">
            <v>│</v>
          </cell>
          <cell r="L27">
            <v>0.1</v>
          </cell>
        </row>
        <row r="28">
          <cell r="B28">
            <v>750</v>
          </cell>
          <cell r="C28" t="str">
            <v>│</v>
          </cell>
          <cell r="D28">
            <v>0.95</v>
          </cell>
          <cell r="E28" t="str">
            <v>│</v>
          </cell>
          <cell r="F28">
            <v>0.3</v>
          </cell>
          <cell r="G28" t="str">
            <v>│</v>
          </cell>
          <cell r="H28">
            <v>0.2</v>
          </cell>
          <cell r="I28" t="str">
            <v>│</v>
          </cell>
          <cell r="J28">
            <v>0.4</v>
          </cell>
          <cell r="K28" t="str">
            <v>│</v>
          </cell>
          <cell r="L28">
            <v>0.1</v>
          </cell>
        </row>
        <row r="29">
          <cell r="B29">
            <v>800</v>
          </cell>
          <cell r="C29" t="str">
            <v>│</v>
          </cell>
          <cell r="D29">
            <v>1</v>
          </cell>
          <cell r="E29" t="str">
            <v>│</v>
          </cell>
          <cell r="F29">
            <v>0.3</v>
          </cell>
          <cell r="G29" t="str">
            <v>│</v>
          </cell>
          <cell r="H29">
            <v>0.2</v>
          </cell>
          <cell r="I29" t="str">
            <v>│</v>
          </cell>
          <cell r="J29">
            <v>0.4</v>
          </cell>
          <cell r="K29" t="str">
            <v>│</v>
          </cell>
          <cell r="L29">
            <v>0.1</v>
          </cell>
        </row>
        <row r="30">
          <cell r="B30">
            <v>850</v>
          </cell>
          <cell r="C30" t="str">
            <v>│</v>
          </cell>
          <cell r="D30">
            <v>1.1000000000000001</v>
          </cell>
          <cell r="E30" t="str">
            <v>│</v>
          </cell>
          <cell r="F30">
            <v>0.3</v>
          </cell>
          <cell r="G30" t="str">
            <v>│</v>
          </cell>
          <cell r="H30">
            <v>0.2</v>
          </cell>
          <cell r="I30" t="str">
            <v>│</v>
          </cell>
          <cell r="J30">
            <v>0.4</v>
          </cell>
          <cell r="K30" t="str">
            <v>│</v>
          </cell>
          <cell r="L30">
            <v>0.1</v>
          </cell>
        </row>
        <row r="31">
          <cell r="B31">
            <v>900</v>
          </cell>
          <cell r="C31" t="str">
            <v>│</v>
          </cell>
          <cell r="D31">
            <v>1.1000000000000001</v>
          </cell>
          <cell r="E31" t="str">
            <v>│</v>
          </cell>
          <cell r="F31">
            <v>0.3</v>
          </cell>
          <cell r="G31" t="str">
            <v>│</v>
          </cell>
          <cell r="H31">
            <v>0.2</v>
          </cell>
          <cell r="I31" t="str">
            <v>│</v>
          </cell>
          <cell r="J31">
            <v>0.4</v>
          </cell>
          <cell r="K31" t="str">
            <v>│</v>
          </cell>
          <cell r="L31">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2연BOX"/>
      <sheetName val="SapData"/>
      <sheetName val="SapData(2)"/>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사항"/>
      <sheetName val="입력"/>
      <sheetName val="원가"/>
      <sheetName val="실행"/>
      <sheetName val="설계"/>
      <sheetName val="설계갑지"/>
      <sheetName val="설계내역"/>
      <sheetName val="집계표"/>
      <sheetName val="내역산출"/>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육상)"/>
      <sheetName val="교각계산"/>
    </sheetNames>
    <sheetDataSet>
      <sheetData sheetId="0" refreshError="1"/>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비율"/>
      <sheetName val="결과"/>
      <sheetName val="총괄"/>
      <sheetName val="재료계"/>
      <sheetName val="직재"/>
      <sheetName val="간재"/>
      <sheetName val="노무"/>
      <sheetName val="일위"/>
      <sheetName val="노임단가"/>
      <sheetName val="工간노율"/>
      <sheetName val="경비"/>
      <sheetName val="工경비율"/>
      <sheetName val="工완성공사율"/>
      <sheetName val="工산재율"/>
      <sheetName val="工안전관리율"/>
      <sheetName val="운반"/>
      <sheetName val="수리수선"/>
      <sheetName val="수선비견적"/>
      <sheetName val="工관리비율"/>
      <sheetName val="제총괄"/>
      <sheetName val="제-재료계"/>
      <sheetName val="제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행예산"/>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터널조도"/>
      <sheetName val="동원(3)"/>
      <sheetName val="ABUT수량_A1"/>
      <sheetName val="일위"/>
      <sheetName val="설비"/>
      <sheetName val="Sheet1"/>
      <sheetName val="중산교"/>
      <sheetName val="4)유동표"/>
      <sheetName val="배수장토목공사비"/>
      <sheetName val="부하계산서"/>
      <sheetName val="적용단위길이"/>
      <sheetName val="입찰안"/>
      <sheetName val="총괄내역서"/>
      <sheetName val="설계"/>
      <sheetName val="종배수관"/>
      <sheetName val="자재단가"/>
      <sheetName val="토량산출서"/>
      <sheetName val="노임"/>
      <sheetName val="우각부보강"/>
      <sheetName val="수안보-MBR1"/>
      <sheetName val="식재총괄"/>
      <sheetName val="ETC"/>
      <sheetName val="화산경계"/>
      <sheetName val="별표집계"/>
      <sheetName val="입출재고현황 (2)"/>
      <sheetName val="데리네이타현황"/>
      <sheetName val="기본DATA"/>
      <sheetName val="tggwan(mac)"/>
      <sheetName val="#REF"/>
      <sheetName val="6PILE  (돌출)"/>
      <sheetName val="원가"/>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INPUT"/>
      <sheetName val="일반맨홀수량집계"/>
      <sheetName val="ASP포장"/>
      <sheetName val="신기1-LINE별연장"/>
      <sheetName val="대치판정"/>
      <sheetName val="계산중"/>
      <sheetName val="횡배위치"/>
      <sheetName val="DATE"/>
      <sheetName val="내역"/>
      <sheetName val="capbeam(1)"/>
      <sheetName val="Stem Footing"/>
      <sheetName val="1호맨홀토공"/>
      <sheetName val="원형1호맨홀토공수량"/>
      <sheetName val="말뚝지지력산정"/>
      <sheetName val="옹벽철근"/>
      <sheetName val="단위수량"/>
      <sheetName val="1.설계조건"/>
      <sheetName val="NOMUBI"/>
      <sheetName val="sw1"/>
      <sheetName val="일위대가표"/>
      <sheetName val="청천내"/>
      <sheetName val="실행철강하도"/>
      <sheetName val="전신환매도율"/>
      <sheetName val="PIER수량m1"/>
      <sheetName val="통합"/>
      <sheetName val="날개벽"/>
      <sheetName val="200"/>
      <sheetName val="MOTOR"/>
      <sheetName val="인건-측정"/>
      <sheetName val="내역서"/>
      <sheetName val="단위수량(출력X)"/>
      <sheetName val="수량집계"/>
      <sheetName val="J형측구단위수량"/>
      <sheetName val="가시설단위수량"/>
      <sheetName val="일위대가"/>
      <sheetName val="주형"/>
      <sheetName val="1SPAN"/>
      <sheetName val="단위중량"/>
      <sheetName val="L형옹벽단위수량(25)"/>
      <sheetName val="L형옹벽단위수량(35)"/>
      <sheetName val="Sheet1 (2)"/>
      <sheetName val="EACT10"/>
      <sheetName val="Sheet17"/>
      <sheetName val="JUCKEYK"/>
      <sheetName val="J直材4"/>
      <sheetName val="산출근거"/>
      <sheetName val="수질정화시설"/>
      <sheetName val="ITEM"/>
      <sheetName val="지급자재"/>
      <sheetName val="COPING"/>
      <sheetName val="SG"/>
      <sheetName val="품셈TABLE"/>
      <sheetName val="관로공수량집계표(본선)"/>
      <sheetName val="A-4"/>
      <sheetName val="실행비교"/>
      <sheetName val="자재단가비교표"/>
      <sheetName val="BID"/>
      <sheetName val="깨기"/>
      <sheetName val="지장물C"/>
      <sheetName val="단면치수"/>
      <sheetName val="터파기및재료"/>
      <sheetName val="이토변실(A3-LINE)"/>
      <sheetName val="토사(PE)"/>
      <sheetName val="노임이"/>
      <sheetName val="기초계산(Pmax)"/>
      <sheetName val="공사내역"/>
      <sheetName val="98수문일위"/>
      <sheetName val="방음벽기초(H=4m)"/>
      <sheetName val="眞비상(진주)"/>
      <sheetName val="주beam"/>
      <sheetName val="식생블럭단위수량"/>
      <sheetName val="흄관기초"/>
      <sheetName val="좌측"/>
      <sheetName val="3련 BOX"/>
      <sheetName val="입찰"/>
      <sheetName val="현경"/>
      <sheetName val="집계장(대목_실행)"/>
      <sheetName val="전계가"/>
      <sheetName val="횡배수관토공수량"/>
      <sheetName val="9GNG운반"/>
      <sheetName val="변경집계표"/>
      <sheetName val="부속동"/>
      <sheetName val="바닥판"/>
      <sheetName val="백호우계수"/>
      <sheetName val="8-3기계경비"/>
      <sheetName val="코드표"/>
      <sheetName val="집수정"/>
      <sheetName val="말뚝기초"/>
      <sheetName val="물가시세"/>
      <sheetName val="1-1"/>
      <sheetName val="샌딩 에폭시 도장"/>
      <sheetName val="Macro(차단기)"/>
      <sheetName val="제수"/>
      <sheetName val="공사개요"/>
      <sheetName val="변화치수"/>
      <sheetName val="1-1평균터파기고(1)"/>
      <sheetName val="IMPEADENCE MAP 취수장"/>
      <sheetName val="도장수량(하1)"/>
      <sheetName val="TYPE-A"/>
      <sheetName val="SCH"/>
      <sheetName val="공용시설내역"/>
      <sheetName val="가시설수량"/>
      <sheetName val="A(Rev.3)"/>
      <sheetName val="가도공"/>
      <sheetName val="자압"/>
      <sheetName val="단가비교"/>
      <sheetName val="2000년하반기"/>
      <sheetName val="기둥(원형)"/>
      <sheetName val="배수공 주요자재 집계표"/>
      <sheetName val="기존"/>
      <sheetName val="3BL공동구 수량"/>
      <sheetName val="연결임시"/>
      <sheetName val="단면검토"/>
      <sheetName val="설계조건"/>
      <sheetName val="플랜트 설치"/>
      <sheetName val="PROJECT BRIEF(EX.NEW)"/>
      <sheetName val="부하(성남)"/>
      <sheetName val="안전노무비(3월)"/>
      <sheetName val="Sheet2"/>
      <sheetName val="일위대가목차"/>
      <sheetName val="전력구구조물산근2구간"/>
      <sheetName val="조도계산서 (도서)"/>
      <sheetName val="DATA"/>
      <sheetName val="FOOTING단면력"/>
      <sheetName val="대창(함평)-창열"/>
      <sheetName val="대창(장성)"/>
      <sheetName val="단가(반정1교-원주)"/>
      <sheetName val="입력DATA"/>
      <sheetName val="반중력식옹벽"/>
      <sheetName val="노임단가"/>
      <sheetName val="내역서(당초변경)"/>
      <sheetName val="조건표"/>
      <sheetName val="국공유지및사유지"/>
      <sheetName val="토공1차"/>
      <sheetName val="제잡비.xls"/>
      <sheetName val="중기일위대가"/>
      <sheetName val="단면 (2)"/>
      <sheetName val="실행내역서"/>
      <sheetName val="안정계산"/>
      <sheetName val="우수"/>
      <sheetName val="주방환기"/>
      <sheetName val="SORCE1"/>
      <sheetName val="차선도색현황"/>
      <sheetName val="위치조서"/>
      <sheetName val="MFAB"/>
      <sheetName val="MFRT"/>
      <sheetName val="MPKG"/>
      <sheetName val="MPRD"/>
      <sheetName val="자료입력"/>
      <sheetName val="도근좌표"/>
      <sheetName val="Macro1"/>
      <sheetName val="교각1"/>
      <sheetName val="하수급견적대비"/>
      <sheetName val="전체내역 (2)"/>
      <sheetName val="인건비 "/>
      <sheetName val="공량산출서"/>
      <sheetName val="정부노임단가"/>
      <sheetName val="배수내역 (2)"/>
      <sheetName val="공사비집계"/>
      <sheetName val="70%"/>
      <sheetName val="우배수"/>
      <sheetName val="조도계산(1)"/>
      <sheetName val="일위대가(계측기설치)"/>
      <sheetName val="부안변전"/>
      <sheetName val="조명시설"/>
      <sheetName val="CALCULATION"/>
      <sheetName val="차액보증"/>
      <sheetName val="1공구내역서(1)"/>
      <sheetName val="증감대비"/>
      <sheetName val="DIAPHRAGM"/>
      <sheetName val="공기"/>
      <sheetName val="경비단가"/>
      <sheetName val="토공집계"/>
      <sheetName val="수량산출"/>
      <sheetName val="지장물"/>
      <sheetName val="토지조서"/>
      <sheetName val="단가"/>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anaysis_sheet"/>
      <sheetName val="편입조서"/>
      <sheetName val="계약서"/>
      <sheetName val="2000년1차"/>
      <sheetName val="수량"/>
      <sheetName val="4.구조물boq"/>
      <sheetName val="POOM_MOTO"/>
      <sheetName val="외천교"/>
      <sheetName val="수목단가"/>
      <sheetName val="시설수량표"/>
      <sheetName val="일반공사"/>
      <sheetName val="우수맨홀공제단위수량"/>
      <sheetName val="1.설계기준"/>
      <sheetName val="집1"/>
      <sheetName val="산출내역서집계표"/>
      <sheetName val="물량집계"/>
      <sheetName val="설계내역서"/>
      <sheetName val="배수통관토공수량"/>
      <sheetName val="JUCK"/>
      <sheetName val="상수도토공집계표"/>
      <sheetName val="금액내역서"/>
      <sheetName val="1,2공구원가계산서"/>
      <sheetName val="2공구산출내역"/>
      <sheetName val="1공구산출내역서"/>
      <sheetName val="투찰내역"/>
      <sheetName val="부대내역"/>
      <sheetName val="충주"/>
      <sheetName val="상 부"/>
      <sheetName val="포장공"/>
      <sheetName val="가설건물"/>
      <sheetName val="포장재료(1)"/>
      <sheetName val="노무비"/>
      <sheetName val="투찰"/>
      <sheetName val="조정금액결과표 (차수별)"/>
      <sheetName val="Sheet5"/>
      <sheetName val="오동"/>
      <sheetName val="대조"/>
      <sheetName val="나한"/>
      <sheetName val="기계경비일람"/>
      <sheetName val="양식"/>
      <sheetName val="인건비"/>
      <sheetName val="대로근거"/>
      <sheetName val="중로근거"/>
      <sheetName val="맨홀수량산출"/>
      <sheetName val="8.PILE  (돌출)"/>
      <sheetName val="SLAB&quot;1&quot;"/>
      <sheetName val="약품설비"/>
      <sheetName val="단가대비표"/>
      <sheetName val="심사계산"/>
      <sheetName val="심사물량"/>
      <sheetName val="일위_파일"/>
      <sheetName val="신표지1"/>
      <sheetName val="당초내역서"/>
      <sheetName val="배수공1"/>
      <sheetName val="토공"/>
      <sheetName val="U-TYPE(1)"/>
      <sheetName val="철근단면적"/>
      <sheetName val="용소리교"/>
      <sheetName val="쌍송교"/>
      <sheetName val="EQUIP LIST"/>
      <sheetName val="감가상각"/>
      <sheetName val="2.단면가정"/>
      <sheetName val="회사정보"/>
      <sheetName val="기초공"/>
      <sheetName val="4.고용보험"/>
      <sheetName val="입찰결과보고"/>
      <sheetName val="WORK"/>
      <sheetName val="ilch"/>
      <sheetName val="도로토적"/>
      <sheetName val="견적대비표"/>
      <sheetName val="수원역(전체분)설계서"/>
      <sheetName val="표지"/>
      <sheetName val="양수장(기계)"/>
      <sheetName val="일위(PN)"/>
      <sheetName val="단면가정"/>
      <sheetName val="맨홀수량"/>
      <sheetName val="총수량집계표"/>
      <sheetName val="기초자료"/>
      <sheetName val="평균터파기고(1-2,ASP)"/>
      <sheetName val="용수량(생활용수)"/>
      <sheetName val="지구단위계획"/>
      <sheetName val="옹벽(수량)"/>
      <sheetName val="원형측구(B-type)"/>
      <sheetName val="97노임단가"/>
      <sheetName val="배수공"/>
      <sheetName val="가압장(토목)"/>
      <sheetName val="b_balju_cho"/>
      <sheetName val="L형 옹벽"/>
      <sheetName val="SKETCH"/>
      <sheetName val="REINF."/>
      <sheetName val="LOADS"/>
      <sheetName val="CHECK1"/>
      <sheetName val="화재 탐지 설비"/>
      <sheetName val="C"/>
      <sheetName val="공사요율"/>
      <sheetName val="과천MAIN"/>
      <sheetName val="guard(mac)"/>
      <sheetName val="전기 원가계산서"/>
      <sheetName val="현장관리비 산출내역"/>
      <sheetName val="단가비교표"/>
      <sheetName val="간선계산"/>
      <sheetName val="BOX(1.5X1.5)"/>
      <sheetName val="수공기"/>
      <sheetName val="내역을"/>
      <sheetName val="가설공사비"/>
      <sheetName val="관개"/>
      <sheetName val="가시설(TYPE-A)"/>
      <sheetName val="시멘트"/>
      <sheetName val="PE관"/>
      <sheetName val="HANDHOLE(2)"/>
      <sheetName val="가격조사서"/>
      <sheetName val="토목공사일반"/>
      <sheetName val="배수통관(좌)"/>
      <sheetName val="개별직종노임단가(2003.9)"/>
      <sheetName val="중기경유지급대장"/>
      <sheetName val="중기잡유공제"/>
      <sheetName val="중기잡유지급대장"/>
      <sheetName val="중기임차료"/>
      <sheetName val="중기경유공제"/>
      <sheetName val="기초1"/>
      <sheetName val="계산식"/>
      <sheetName val="받이단위량"/>
      <sheetName val="EJ"/>
      <sheetName val="물질수지(2011)"/>
      <sheetName val="단중표"/>
      <sheetName val="취수탑"/>
      <sheetName val="상부집계표"/>
      <sheetName val="역T형"/>
      <sheetName val="5.모델링"/>
      <sheetName val="내역(포장)"/>
      <sheetName val="45,46"/>
      <sheetName val="STEEL BOX 단면설계(SEC.8)"/>
      <sheetName val="ⴭⴭⴭⴭ"/>
      <sheetName val="변경서식"/>
      <sheetName val="cost"/>
      <sheetName val="A LINE"/>
      <sheetName val="건축-물가변동"/>
      <sheetName val="토공정보"/>
      <sheetName val="날개벽(TYPE2)"/>
      <sheetName val="고창방향"/>
      <sheetName val="입력값"/>
      <sheetName val="측구집계"/>
      <sheetName val="설계기준 및 하중계산"/>
      <sheetName val="견적접수"/>
      <sheetName val="기초별표"/>
      <sheetName val="자재집게표 "/>
      <sheetName val="계수시트"/>
      <sheetName val="마산방향"/>
      <sheetName val="진주방향"/>
      <sheetName val="하나모듈옥외소화전이설"/>
      <sheetName val="97 사업추정(WEKI)"/>
      <sheetName val="수문일1"/>
      <sheetName val="날개벽(시점좌측)"/>
      <sheetName val="세목전체"/>
      <sheetName val="집수정(600-700)"/>
      <sheetName val="증감내역서"/>
      <sheetName val="횡배수관 토공량 산출"/>
      <sheetName val="출입구총집계"/>
      <sheetName val="5월항목"/>
      <sheetName val="card1"/>
      <sheetName val="VXXXXX"/>
      <sheetName val="직노"/>
      <sheetName val="가공비"/>
      <sheetName val="시화점실행"/>
      <sheetName val="장비집계"/>
      <sheetName val="횡날개수집"/>
      <sheetName val="no_1"/>
      <sheetName val="no_2"/>
      <sheetName val="no_3"/>
      <sheetName val="no_4"/>
      <sheetName val="no_5"/>
      <sheetName val="검색"/>
      <sheetName val="000000"/>
      <sheetName val="단위가격"/>
      <sheetName val="1SGATE97"/>
      <sheetName val="부안일위"/>
      <sheetName val="기술자료 (연수)"/>
      <sheetName val="제-노임"/>
      <sheetName val="제직재"/>
      <sheetName val="전기일위대가"/>
      <sheetName val="1. 설계조건 2.단면가정 3. 하중계산"/>
      <sheetName val="DATA 입력란"/>
      <sheetName val="단가조사서"/>
      <sheetName val="PROCESS"/>
      <sheetName val="표지판현황"/>
      <sheetName val="3. 지하차도 물량 집계표"/>
      <sheetName val="A_4"/>
      <sheetName val="대비"/>
      <sheetName val="기계경비"/>
      <sheetName val="c_balju"/>
      <sheetName val="시행후면적"/>
      <sheetName val="수지예산"/>
      <sheetName val="수량산출서(당초)"/>
      <sheetName val="토목내역서"/>
      <sheetName val="골재산출"/>
      <sheetName val="진접"/>
      <sheetName val="D-3109"/>
      <sheetName val="양수장내역"/>
      <sheetName val="부대공사비"/>
      <sheetName val="견적서"/>
      <sheetName val="암거단위"/>
      <sheetName val="횡 연장"/>
      <sheetName val="자압1"/>
      <sheetName val="자재조사표(참고용)"/>
      <sheetName val="품셈집계표"/>
      <sheetName val="재료비"/>
      <sheetName val="견적서(대외) (2)"/>
      <sheetName val="수량3"/>
      <sheetName val="지중자재단가"/>
      <sheetName val="20관리비율"/>
      <sheetName val="현장타설맨홀수량산출"/>
      <sheetName val="표층포설및다짐"/>
      <sheetName val="b_balju"/>
      <sheetName val="L_RPTA05_목록"/>
      <sheetName val="단가 및 재료비"/>
      <sheetName val="배수관토공산출"/>
      <sheetName val="Type(123)"/>
      <sheetName val="Apt내역"/>
      <sheetName val="부대시설"/>
      <sheetName val="PARAMETER"/>
      <sheetName val="LEGEND"/>
      <sheetName val="견적내역서"/>
      <sheetName val="9902"/>
      <sheetName val="건축집계"/>
      <sheetName val="CHITIET VL-NC"/>
      <sheetName val="DON GIA"/>
      <sheetName val="토적계산서"/>
      <sheetName val="설계개요"/>
      <sheetName val="원형맨홀수량"/>
      <sheetName val="L형옹벽(key)"/>
      <sheetName val="내역서적용수량 (지방도893)"/>
      <sheetName val="금액"/>
      <sheetName val="1_설계조건"/>
      <sheetName val="Sheet1_(2)"/>
      <sheetName val="6PILE__(돌출)"/>
      <sheetName val="출입문(C-C)수량_"/>
      <sheetName val="항목별세부내역"/>
      <sheetName val="지진시"/>
      <sheetName val="수량이동"/>
      <sheetName val="최적단면"/>
      <sheetName val="전기단가조사서"/>
      <sheetName val="공정표(2001년)"/>
      <sheetName val="일위집계표"/>
      <sheetName val="맨홀수량집계"/>
      <sheetName val="MSG 수량"/>
      <sheetName val="경비"/>
      <sheetName val="SLAB"/>
      <sheetName val="집계"/>
      <sheetName val="INPUT-DATA"/>
      <sheetName val="물질수지"/>
      <sheetName val="횡배수관위치조서"/>
      <sheetName val="농로수량집계"/>
      <sheetName val="농로토공집계"/>
      <sheetName val="98비정기소모"/>
      <sheetName val="Excel"/>
      <sheetName val="제원.설계조건"/>
      <sheetName val="자재집계표"/>
      <sheetName val="토공(우물통,기타) "/>
      <sheetName val="건축내역"/>
      <sheetName val="10.1"/>
      <sheetName val="노무비단가"/>
      <sheetName val="변경후-SHEET"/>
      <sheetName val="집계표"/>
      <sheetName val="일위대가(뷔페)"/>
      <sheetName val="P-산#1-1(WOWA1)"/>
      <sheetName val="교각토공"/>
      <sheetName val="포장연장"/>
      <sheetName val="총괄표"/>
      <sheetName val="Piping(Methanol)"/>
      <sheetName val="입력"/>
      <sheetName val="(A)내역서"/>
      <sheetName val="기본"/>
      <sheetName val="품셈"/>
      <sheetName val="요율"/>
      <sheetName val="1련박스"/>
      <sheetName val="단가산출2"/>
      <sheetName val="단가산출1"/>
      <sheetName val="관공일위대가"/>
      <sheetName val="N賃率-職"/>
      <sheetName val="날개벽수량표"/>
      <sheetName val="입출재고현황_(2)"/>
      <sheetName val="자료"/>
      <sheetName val="제수변실산출근거"/>
      <sheetName val="3.바닥판설계"/>
      <sheetName val="CRUDE RE-bar"/>
      <sheetName val="crude.SLAB RE-bar"/>
      <sheetName val="공사비 내역 (가)"/>
      <sheetName val="퇴직공제부금산출근거"/>
      <sheetName val="INPUT(덕도방향-시점)"/>
      <sheetName val="1호맨홀가감수량"/>
      <sheetName val="1호맨홀수량산출"/>
      <sheetName val="반중력식옹벽3.5"/>
      <sheetName val="2"/>
      <sheetName val="수로BOX"/>
      <sheetName val="단가산출서"/>
      <sheetName val="단가산출"/>
      <sheetName val="전기일위목록"/>
      <sheetName val="수량산출서"/>
      <sheetName val="보차도경계석"/>
      <sheetName val="이형관집계표"/>
      <sheetName val="AHU집계"/>
      <sheetName val="공조기휀"/>
      <sheetName val="공조기"/>
      <sheetName val="구조물철거타공정이월"/>
      <sheetName val="말뚝물량"/>
      <sheetName val="수입"/>
      <sheetName val="수지"/>
      <sheetName val="데이타"/>
      <sheetName val="주관사업"/>
      <sheetName val="법곳동"/>
      <sheetName val="대화동"/>
      <sheetName val="표준지"/>
      <sheetName val="명세표"/>
      <sheetName val="Intro2"/>
      <sheetName val="Id"/>
      <sheetName val="변수"/>
      <sheetName val="1월"/>
      <sheetName val="구조물공"/>
      <sheetName val="RAHMEN"/>
      <sheetName val="와동25-3(변경)"/>
      <sheetName val="일반맨홀수량집계(A-7 LINE)"/>
      <sheetName val="가람과비교"/>
      <sheetName val="상부수량(1)"/>
      <sheetName val="Macro2"/>
      <sheetName val="산근"/>
      <sheetName val="단 box"/>
      <sheetName val="cash"/>
      <sheetName val="평균높이산출근거"/>
      <sheetName val="98지급계획"/>
      <sheetName val="피벗테이블데이터분석"/>
      <sheetName val="특수기호강도거푸집"/>
      <sheetName val="종배수관면벽신"/>
      <sheetName val="종배수관(신)"/>
      <sheetName val="인구밀도산정"/>
      <sheetName val="기기리스트"/>
      <sheetName val="출입문(C-C)수량_4"/>
      <sheetName val="출입문(C-C)수량_1"/>
      <sheetName val="출입문(C-C)수량_2"/>
      <sheetName val="출입문(C-C)수량_3"/>
      <sheetName val="PIPE"/>
      <sheetName val="FLANGE"/>
      <sheetName val="VALVE"/>
      <sheetName val="도장"/>
      <sheetName val="수리계산(2021)"/>
      <sheetName val="판"/>
      <sheetName val="빌딩 안내"/>
      <sheetName val="기준액"/>
      <sheetName val="DAN"/>
      <sheetName val="자(3.0m)"/>
      <sheetName val="E.P.T수량산출서"/>
      <sheetName val="일위대가(가설)"/>
      <sheetName val="공정코드"/>
      <sheetName val="BQ(실행)"/>
      <sheetName val="Baby일위대가"/>
      <sheetName val="연결관산출조서"/>
      <sheetName val="공사비예산서(토목분)"/>
      <sheetName val="(폐기물)물량집계표(2구역)"/>
      <sheetName val="총집계표"/>
      <sheetName val="총괄설계내역서"/>
      <sheetName val="원가계산서"/>
      <sheetName val="낙찰표"/>
      <sheetName val="VXXXXXXX"/>
      <sheetName val="대림경상68억"/>
      <sheetName val="접속 SLAB,BRACKET 설계"/>
      <sheetName val="05년"/>
      <sheetName val="nys"/>
      <sheetName val="BEND LOSS"/>
      <sheetName val="주현(해보)"/>
      <sheetName val="주현(영광)"/>
      <sheetName val="일위목록"/>
      <sheetName val="품셈총괄표"/>
      <sheetName val="I一般比"/>
      <sheetName val="설 계"/>
      <sheetName val="포장공사"/>
      <sheetName val="단가조건(02년)"/>
      <sheetName val="unitpric"/>
      <sheetName val="noyim"/>
      <sheetName val="junggi"/>
      <sheetName val="일위대가모듈"/>
      <sheetName val="기계시공"/>
      <sheetName val="단가표 "/>
      <sheetName val="중기사용료"/>
      <sheetName val="01"/>
      <sheetName val="경비2내역"/>
      <sheetName val="변동률산출"/>
      <sheetName val="암거"/>
      <sheetName val="집수정단"/>
      <sheetName val="청하배수"/>
      <sheetName val="GI-LIST"/>
      <sheetName val="제수변수량"/>
      <sheetName val="산근터빈"/>
      <sheetName val="보도경계블럭"/>
      <sheetName val="뚝토공"/>
      <sheetName val="실행내역서 "/>
      <sheetName val="1호인버트수량"/>
      <sheetName val="가압장구체수량산출서"/>
      <sheetName val="2BOX본체"/>
      <sheetName val="빗물받이(910-510-410)"/>
      <sheetName val="woo(mac)"/>
      <sheetName val="토적계산"/>
      <sheetName val="목차"/>
      <sheetName val="1"/>
      <sheetName val="10"/>
      <sheetName val="11"/>
      <sheetName val="12"/>
      <sheetName val="13"/>
      <sheetName val="14"/>
      <sheetName val="15"/>
      <sheetName val="16"/>
      <sheetName val="3"/>
      <sheetName val="4"/>
      <sheetName val="5"/>
      <sheetName val="6"/>
      <sheetName val="7"/>
      <sheetName val="8"/>
      <sheetName val="9"/>
      <sheetName val="횡배수관"/>
      <sheetName val="약품공급2"/>
      <sheetName val="001"/>
      <sheetName val="Y-WORK"/>
      <sheetName val="중간부"/>
      <sheetName val="허용지지력"/>
      <sheetName val="설계기준_및_하중계산"/>
      <sheetName val="배수내역"/>
      <sheetName val="※참고자료※"/>
      <sheetName val="969910( R)"/>
      <sheetName val="일반수량총괄집계"/>
      <sheetName val="도장수량"/>
      <sheetName val="도체종-상수표"/>
      <sheetName val="횡배수관수량집계"/>
      <sheetName val="관로토공집계표"/>
      <sheetName val="조서입력"/>
      <sheetName val="입력창"/>
      <sheetName val="결과창"/>
      <sheetName val="3지구단위"/>
      <sheetName val="C.배수관공"/>
      <sheetName val="이음개소"/>
      <sheetName val="간지8)"/>
      <sheetName val="J01"/>
      <sheetName val="내역서변경성원"/>
      <sheetName val="제출내역 (2)"/>
      <sheetName val="전체원가계산서작업용"/>
      <sheetName val="전체내역작업용"/>
      <sheetName val="자재집계표2 "/>
      <sheetName val="사  업  비  수  지  예  산  서"/>
      <sheetName val="수량산근(출력X)"/>
      <sheetName val="표준화수량집계표(출력X)"/>
      <sheetName val="품셈총괄(출력X)"/>
      <sheetName val="신규일위대가"/>
      <sheetName val="일지-H"/>
      <sheetName val="김포IO"/>
      <sheetName val="약전닥트"/>
      <sheetName val="FD"/>
      <sheetName val="건축부하"/>
      <sheetName val="FA설치명세"/>
      <sheetName val="처리단락"/>
      <sheetName val="99관저"/>
      <sheetName val="LD"/>
      <sheetName val="단가표"/>
      <sheetName val="UNIT"/>
      <sheetName val="member design"/>
      <sheetName val="design criteria"/>
      <sheetName val="working load at the btm ft."/>
      <sheetName val="plan&amp;section of foundation"/>
      <sheetName val="현장관리비내역서"/>
      <sheetName val="토목주소"/>
      <sheetName val="프랜트면허"/>
      <sheetName val="표지판단위"/>
      <sheetName val="수곡내역"/>
      <sheetName val="Project Brief"/>
      <sheetName val="공통(20-91)"/>
      <sheetName val="전차선로 물량표"/>
      <sheetName val="한강운반비"/>
      <sheetName val="자재"/>
      <sheetName val="부대토목(토공)한석"/>
      <sheetName val="시중노임단가"/>
      <sheetName val="일반부표집계표"/>
      <sheetName val="기계내역"/>
      <sheetName val="밸브설치"/>
      <sheetName val="IN"/>
      <sheetName val="현황산출서"/>
      <sheetName val="옹벽기초자료"/>
      <sheetName val="97 사업추◸̀쿆ê䲸ᣕ"/>
      <sheetName val="포장공제집계"/>
      <sheetName val="각형우수맨홀"/>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8_PILE__(돌출)"/>
      <sheetName val="3BL공동구_수량"/>
      <sheetName val="Sheet1_(2)1"/>
      <sheetName val="제잡비_xls"/>
      <sheetName val="현장관리비_산출내역"/>
      <sheetName val="단면_(2)"/>
      <sheetName val="조도계산서_(도서)"/>
      <sheetName val="플랜트_설치"/>
      <sheetName val="상_부"/>
      <sheetName val="Stem_Footing"/>
      <sheetName val="배수내역_(2)"/>
      <sheetName val="2_단면가정"/>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하수실행"/>
      <sheetName val="인원계획-미화"/>
      <sheetName val="PI"/>
      <sheetName val="CAL"/>
      <sheetName val="깨기 총괄"/>
      <sheetName val="실행예산"/>
      <sheetName val="역T형교대(말뚝기초)"/>
      <sheetName val="Sump,Pit,MH"/>
      <sheetName val="4.2유효폭의 계산"/>
      <sheetName val="수로단위수량"/>
      <sheetName val="총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song"/>
      <sheetName val="자재집계"/>
      <sheetName val="배수공수량집계"/>
      <sheetName val="재료집계"/>
      <sheetName val="교각1"/>
      <sheetName val="집계표"/>
      <sheetName val="역T형옹벽재료집계표"/>
      <sheetName val="______________c__Work_since20_2"/>
      <sheetName val="______________c__Work_since20_3"/>
    </sheetNames>
    <definedNames>
      <definedName name="매크로11"/>
      <definedName name="매크로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성토부도수로"/>
      <sheetName val="측구수량집계표"/>
      <sheetName val="측구토공수량"/>
      <sheetName val="호안블럭수량집계표"/>
      <sheetName val="펌프장유출부도수로"/>
      <sheetName val="월류벽수량집계표"/>
      <sheetName val="월류벽h=1.0"/>
      <sheetName val="월류벽h=1.5"/>
      <sheetName val="L형측구1"/>
      <sheetName val="L형측구2"/>
      <sheetName val="옹벽형측구3"/>
      <sheetName val="옹벽토공수량집계표"/>
      <sheetName val="옹벽수량집계표"/>
      <sheetName val="옹벽연장조서"/>
      <sheetName val="철거수량집계표"/>
      <sheetName val="반중력식옹벽3.5"/>
      <sheetName val="반중력식옹벽3.0"/>
      <sheetName val="반중력식옹벽2.5"/>
      <sheetName val="구조물공재료집계표"/>
      <sheetName val="단위수량양식"/>
      <sheetName val="Sheet2"/>
      <sheetName val="Sheet1"/>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성토부도수로"/>
      <sheetName val="측구수량집계표"/>
      <sheetName val="측구토공수량"/>
      <sheetName val="호안블럭수량집계표"/>
      <sheetName val="펌프장유출부도수로"/>
      <sheetName val="월류벽수량집계표"/>
      <sheetName val="월류벽h=1.0"/>
      <sheetName val="월류벽h=1.5"/>
      <sheetName val="L형측구1"/>
      <sheetName val="L형측구2"/>
      <sheetName val="옹벽형측구3"/>
      <sheetName val="옹벽토공수량집계표"/>
      <sheetName val="옹벽수량집계표"/>
      <sheetName val="옹벽연장조서"/>
      <sheetName val="철거수량집계표"/>
      <sheetName val="반중력식옹벽3.5"/>
      <sheetName val="반중력식옹벽3.0"/>
      <sheetName val="반중력식옹벽2.5"/>
      <sheetName val="구조물공재료집계표"/>
      <sheetName val="단위수량양식"/>
      <sheetName val="Sheet2"/>
      <sheetName val="Sheet1"/>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Sheet1"/>
      <sheetName val="가정단면"/>
      <sheetName val="설계조건"/>
      <sheetName val="하중"/>
      <sheetName val="응답변위법"/>
      <sheetName val="전산해석"/>
      <sheetName val="전산해석(지진시)"/>
      <sheetName val="해석결과"/>
      <sheetName val="단면력집계(상시)"/>
      <sheetName val="지진력조합"/>
      <sheetName val="단면력집계 (지진시)"/>
      <sheetName val="단면력집계(최대값)"/>
      <sheetName val="단면1"/>
      <sheetName val="단면2"/>
      <sheetName val="단면3"/>
      <sheetName val="단면4"/>
      <sheetName val="단면5"/>
      <sheetName val="단면6"/>
      <sheetName val="단면7"/>
      <sheetName val="단면8"/>
      <sheetName val="우각부검토"/>
      <sheetName val="사용성검토(1)"/>
      <sheetName val="사용성검토(2)"/>
      <sheetName val="사용성검토(3)"/>
      <sheetName val="사용성검토(4)"/>
      <sheetName val="사용성검토(5)"/>
      <sheetName val="사용성검토(6)"/>
      <sheetName val="사용성검토(7)"/>
      <sheetName val="사용성검토(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XXXXXX"/>
      <sheetName val="산청"/>
      <sheetName val="수동"/>
      <sheetName val="30mpc본당수량"/>
      <sheetName val="1m당 (2)"/>
      <sheetName val="Sheet1"/>
      <sheetName val="토공총괄집계"/>
      <sheetName val="U-TYPE토공"/>
      <sheetName val="교대토공집계"/>
      <sheetName val="교대토공"/>
      <sheetName val="교각토공집계"/>
      <sheetName val="교각토공"/>
      <sheetName val="타공종이월"/>
      <sheetName val="강재수량-총"/>
      <sheetName val="철근량"/>
      <sheetName val="토공수량집"/>
      <sheetName val="어곡-타공종"/>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부대공집계(옛날)"/>
      <sheetName val="부대공집계표"/>
      <sheetName val="오수공"/>
      <sheetName val="우수공"/>
      <sheetName val="구내배관"/>
      <sheetName val="BYPASS날개벽"/>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통전1교-A1토공"/>
      <sheetName val="통전1교-A2토공"/>
      <sheetName val="사천2교-A1토공"/>
      <sheetName val="사천2교-A2토공"/>
      <sheetName val="교대집계"/>
      <sheetName val="Sheet2"/>
      <sheetName val="Sheet3"/>
      <sheetName val="abut집계"/>
      <sheetName val="상-교대"/>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총괄토공집계"/>
      <sheetName val="1 line"/>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AB3400"/>
      <sheetName val="AB3401"/>
      <sheetName val="감독차량비"/>
      <sheetName val="AB3402"/>
      <sheetName val="AB3403"/>
      <sheetName val="터널차량비"/>
      <sheetName val="AB3500"/>
      <sheetName val="부지임대료"/>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용수개거 내역수량집계표"/>
      <sheetName val="용수개거연장조서"/>
      <sheetName val="용수개거재료집계표"/>
      <sheetName val="용수개거단위수량"/>
      <sheetName val="교대수량집계표"/>
      <sheetName val="교대수량"/>
      <sheetName val="간지"/>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가시설공(광장부)"/>
      <sheetName val="Anchor수량"/>
      <sheetName val="MSG"/>
      <sheetName val="MSG (2)"/>
      <sheetName val="SQJ"/>
      <sheetName val="가시설공(시점부)"/>
      <sheetName val="MSG(시점부)"/>
      <sheetName val="SQJ(시점부)"/>
      <sheetName val="설계내역서"/>
      <sheetName val="TYPE총괄집계표"/>
      <sheetName val="논리시점우측"/>
      <sheetName val="논리시점좌측"/>
      <sheetName val="논리종점우측"/>
      <sheetName val="논리종점좌측"/>
      <sheetName val="단면가정"/>
      <sheetName val="요율"/>
      <sheetName val="기본DATA"/>
      <sheetName val="토공집계표"/>
      <sheetName val="구조물깨기수량집계"/>
      <sheetName val="교량깨기"/>
      <sheetName val="남양내역"/>
      <sheetName val="실행내역"/>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전체_1설계"/>
      <sheetName val="집 계 표"/>
      <sheetName val="기계내역"/>
      <sheetName val="#REF"/>
      <sheetName val="정렬"/>
      <sheetName val="터파기및재료"/>
      <sheetName val="맨홀수량산출"/>
      <sheetName val="1호인버트수량"/>
      <sheetName val="CABLE SIZE-3"/>
      <sheetName val="산출근거1"/>
      <sheetName val="단면 (2)"/>
      <sheetName val="대전-교대(A1-A2)"/>
      <sheetName val="BOQ(전체)"/>
      <sheetName val="간선계산"/>
      <sheetName val="INPUT"/>
      <sheetName val="당진1,2호기전선관설치및접지4차공사내역서-을지"/>
      <sheetName val="기초공"/>
      <sheetName val="기둥(원형)"/>
      <sheetName val="사  업  비  수  지  예  산  서"/>
      <sheetName val="앉음벽 (2)"/>
      <sheetName val="공사수행방안"/>
      <sheetName val="시멘트"/>
      <sheetName val="도급대실행대비표"/>
      <sheetName val="000000"/>
      <sheetName val="시점부"/>
      <sheetName val="시점부토적표"/>
      <sheetName val="종점부"/>
      <sheetName val="종점부토적표"/>
      <sheetName val="전체제잡비"/>
      <sheetName val="단위단가"/>
      <sheetName val="(C)원내역"/>
      <sheetName val="자재단가비교표"/>
      <sheetName val="绑ꣃ˞짛༏濼殃恸䁍◣"/>
      <sheetName val="공사비예산서(토목분)"/>
      <sheetName val="소방"/>
      <sheetName val="apt수량"/>
      <sheetName val="가로등내역서"/>
      <sheetName val="편입토지조서"/>
      <sheetName val="성서방향-교대(A2)"/>
      <sheetName val="입찰안"/>
      <sheetName val="BID"/>
      <sheetName val="3.바닥판설계"/>
      <sheetName val="품셈TABLE"/>
      <sheetName val="투찰"/>
      <sheetName val="골재산출"/>
      <sheetName val="조명시설"/>
      <sheetName val="1.취수장"/>
      <sheetName val="물가시세"/>
      <sheetName val="노임단가"/>
      <sheetName val="현황산출서"/>
      <sheetName val="배수공"/>
      <sheetName val="공주-교대(A1)"/>
      <sheetName val="위치조서"/>
      <sheetName val="산출근거"/>
      <sheetName val="수량집계표"/>
      <sheetName val="산수배수"/>
      <sheetName val="변화치수"/>
      <sheetName val="하수급견적대비"/>
      <sheetName val="일위"/>
      <sheetName val="일위대가(계측기설치)"/>
      <sheetName val="품셈"/>
      <sheetName val="주형"/>
      <sheetName val="마산방향"/>
      <sheetName val="경산(을)"/>
      <sheetName val="Sheet15"/>
      <sheetName val="전입"/>
      <sheetName val="유동표"/>
      <sheetName val="type-F"/>
      <sheetName val="날개벽"/>
      <sheetName val="화산경계"/>
      <sheetName val="B2BERP"/>
      <sheetName val="ABUT수량-A1"/>
      <sheetName val="교량대비"/>
      <sheetName val="8설7발"/>
      <sheetName val="TEL"/>
      <sheetName val="3CHBDC"/>
      <sheetName val="공작물조직표(용배수)"/>
      <sheetName val="봉양~조차장간고하개명(신설)"/>
      <sheetName val="산출내역서집계표"/>
      <sheetName val="교각계산"/>
      <sheetName val="양수장구조물총"/>
      <sheetName val="양수장토공총"/>
      <sheetName val="시설수량표"/>
      <sheetName val="기계경비"/>
      <sheetName val="전차선로 물량표"/>
      <sheetName val="적용토목"/>
      <sheetName val="VXXXXXXX"/>
      <sheetName val="2.8 부재_xffff_도(_xffff_한)"/>
      <sheetName val="2._xffff_.2 벽설계"/>
      <sheetName val="전기일위목록"/>
      <sheetName val="B(함)일반수량"/>
      <sheetName val="기자재비"/>
      <sheetName val="건축내역"/>
      <sheetName val="["/>
      <sheetName val="장문교(대전)"/>
      <sheetName val="수로교총재료집계"/>
      <sheetName val="플랜트 설치"/>
      <sheetName val="기초코드"/>
      <sheetName val="A-4"/>
      <sheetName val="진주방향"/>
      <sheetName val="마산방향철근집계"/>
      <sheetName val="수량명세서"/>
      <sheetName val="포장복구집계"/>
      <sheetName val="6공구(당초)"/>
      <sheetName val="설계명세서"/>
      <sheetName val="토목"/>
      <sheetName val="암거 제원표"/>
      <sheetName val="DATE"/>
      <sheetName val="변수값"/>
      <sheetName val="중기상차"/>
      <sheetName val="AS복구"/>
      <sheetName val="중기터파기"/>
      <sheetName val="B부대공"/>
      <sheetName val="sub"/>
      <sheetName val="단가조사"/>
      <sheetName val="교대(A1-A2)"/>
      <sheetName val="공사일보(4월11탬גּ"/>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연결임시"/>
      <sheetName val="공사비내역"/>
      <sheetName val="입출재고현황 (2)"/>
      <sheetName val="SLIDES"/>
      <sheetName val="토량1-1"/>
      <sheetName val="일위대가"/>
      <sheetName val="총괄표"/>
      <sheetName val="2공구산출내역"/>
      <sheetName val="도장수량(하1)"/>
      <sheetName val="I一般比"/>
      <sheetName val="N賃率-職"/>
      <sheetName val="SLAB"/>
      <sheetName val="6.교좌면보강"/>
      <sheetName val="준검 내역서"/>
      <sheetName val="포장공"/>
      <sheetName val="가정단면"/>
      <sheetName val="지급자재"/>
      <sheetName val="원본"/>
      <sheetName val="Sheet1 (2)"/>
      <sheetName val="J형측구단위수량"/>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집수정현황"/>
      <sheetName val="전기설계변경"/>
      <sheetName val="설직재-1"/>
      <sheetName val="제직재"/>
      <sheetName val="용산1(해보)"/>
      <sheetName val="참조자료"/>
      <sheetName val="좌측"/>
      <sheetName val="허용전류-IEC"/>
      <sheetName val="허용전류-IEC DATA"/>
      <sheetName val="토공(우물통,기타) "/>
      <sheetName val="BLOCK-1"/>
      <sheetName val="부대내역"/>
      <sheetName val="교대(당진방향)삁세집계(A2)"/>
      <sheetName val="Q형플륨집계"/>
      <sheetName val="공사일보_x0008_4월25일)"/>
      <sheetName val="공사일듴(4월28일)"/>
      <sheetName val="冠목공사(수량증감대비표)"/>
      <sheetName val="주요물韉,자재"/>
      <sheetName val="도장"/>
      <sheetName val="전체"/>
      <sheetName val="남양시작동자105노65기1.3화1.2"/>
      <sheetName val="용늪교종점측교대_x0000_ ӐЀ_x0004__x0000__xdfa0_̠ӴЀF_x0010_[교대토공.XLS]S"/>
      <sheetName val="상수도토공집계표"/>
      <sheetName val="200"/>
      <sheetName val="상행-교대(A1-A2)"/>
      <sheetName val="날개벽(시점좌측)"/>
      <sheetName val="내역서1"/>
      <sheetName val="입적표"/>
      <sheetName val="토공산근"/>
      <sheetName val="1,2공구원가계산서"/>
      <sheetName val="1공구산출내역서"/>
      <sheetName val="양성교상행선"/>
      <sheetName val="양성교하행선"/>
      <sheetName val="양성교총괄"/>
      <sheetName val="우,오수"/>
      <sheetName val="공사비총괄"/>
      <sheetName val="data"/>
      <sheetName val="실행대비"/>
      <sheetName val="증감대비"/>
      <sheetName val="공통가설"/>
      <sheetName val="원가계산서구조조정"/>
      <sheetName val="Macro1"/>
      <sheetName val="기둥"/>
      <sheetName val="저판(버림100)"/>
      <sheetName val="5.정산서"/>
      <sheetName val="공사비집계"/>
      <sheetName val="포장공사"/>
      <sheetName val="가격조사서"/>
      <sheetName val="전기일위대가"/>
      <sheetName val="내역서 "/>
      <sheetName val="실행철강하도"/>
      <sheetName val="초기화면"/>
      <sheetName val="VXXXX"/>
      <sheetName val="명세표지"/>
      <sheetName val="명세서"/>
      <sheetName val="총집계"/>
      <sheetName val="진출콘크.푸집"/>
      <sheetName val="진출철집"/>
      <sheetName val="&lt;접속집계&gt;"/>
      <sheetName val="접속철"/>
      <sheetName val="AP슬래브"/>
      <sheetName val="가도공"/>
      <sheetName val="자재단가"/>
      <sheetName val="반중력식옹벽"/>
      <sheetName val="초곡1교(일반)"/>
      <sheetName val="전기맨홀자재집"/>
      <sheetName val="전기맨홀콘.거푸집총집 "/>
      <sheetName val="전기맨홀철근총집"/>
      <sheetName val="총괄-1"/>
      <sheetName val="서울교대토공집계(★)"/>
      <sheetName val="춘천교대토공집계(★)"/>
      <sheetName val="70%"/>
      <sheetName val="밸브설치"/>
      <sheetName val="JUCKEYK"/>
      <sheetName val="2000노임기준"/>
      <sheetName val="일반수량"/>
      <sheetName val="예가내역서"/>
      <sheetName val="데리네이타현황"/>
      <sheetName val="자재일람"/>
      <sheetName val="참조-(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갑지1"/>
      <sheetName val="도급"/>
      <sheetName val="근로자자료입력"/>
      <sheetName val="Baby일위대가"/>
      <sheetName val="일반수량집계_(진주)"/>
      <sheetName val="접속_슬래브"/>
      <sheetName val="총괄-S_(2)"/>
      <sheetName val="슬래브-S_(40)"/>
      <sheetName val="총괄집계1_(3)"/>
      <sheetName val="총괄_(2)"/>
      <sheetName val="슬래브_(40)"/>
      <sheetName val="1m당_(2)"/>
      <sheetName val="용늪교교대토공집계_"/>
      <sheetName val="1_설계조건"/>
      <sheetName val="2_1단면가정"/>
      <sheetName val="2_5하중재하도"/>
      <sheetName val="집계"/>
      <sheetName val="RE9604"/>
      <sheetName val="단가"/>
      <sheetName val="차도부연장현황"/>
      <sheetName val="일위대가(가설)"/>
      <sheetName val="원형1호맨홀토공수량"/>
      <sheetName val="인원조직표"/>
      <sheetName val="순공사비"/>
      <sheetName val="98수문일위"/>
      <sheetName val="건축집계"/>
      <sheetName val="토목집계"/>
      <sheetName val="조경집계"/>
      <sheetName val="(1)본선수량집계"/>
      <sheetName val="공사비증감"/>
      <sheetName val="끝이없네"/>
      <sheetName val="공내역"/>
      <sheetName val="현장관리비내역서"/>
      <sheetName val="인사자료총집계"/>
      <sheetName val="wall"/>
      <sheetName val="전선 및 전선관"/>
      <sheetName val="설계기준"/>
      <sheetName val="대창(장성)"/>
      <sheetName val="대창(함평)-창열"/>
      <sheetName val="IMPEADENCE MAP 취수장"/>
      <sheetName val="6호기"/>
      <sheetName val="월별자금계획"/>
      <sheetName val="대가(표)"/>
      <sheetName val="손익분석"/>
      <sheetName val="연부97-1"/>
      <sheetName val="예산명세서"/>
      <sheetName val="역T형"/>
      <sheetName val="WORK"/>
      <sheetName val="부서현황"/>
      <sheetName val="2.단면가정 "/>
      <sheetName val="갑지(추정)"/>
      <sheetName val="전신"/>
      <sheetName val="EQUIP-H"/>
      <sheetName val="자료입력"/>
      <sheetName val="수목표준대가"/>
      <sheetName val="토사(PE)"/>
      <sheetName val="도담구내 개소별 명세"/>
      <sheetName val="중기사용료"/>
      <sheetName val="적용노임"/>
      <sheetName val="원가입력"/>
      <sheetName val="ENTRY"/>
      <sheetName val="JJ"/>
      <sheetName val="OPT7"/>
      <sheetName val="IN"/>
      <sheetName val="예측단가간지"/>
      <sheetName val="DATA 입력란"/>
      <sheetName val="2.단면가정"/>
      <sheetName val="피벗테이블데이터분석"/>
      <sheetName val="평균높이산출근거"/>
      <sheetName val="횡배수관위치조서"/>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내역(설계)"/>
      <sheetName val="CODE"/>
      <sheetName val="전체내역서"/>
      <sheetName val="계산중"/>
      <sheetName val="횡배위치"/>
      <sheetName val="매입"/>
      <sheetName val="내역(원안-대안)"/>
      <sheetName val="부대비율"/>
      <sheetName val="조도계산서 (도서)"/>
      <sheetName val="환율"/>
      <sheetName val="백호우계수"/>
      <sheetName val="설계내역(2000)"/>
      <sheetName val="견적서"/>
      <sheetName val="2.14 거더정)"/>
      <sheetName val="3.설계총괄(정산)"/>
      <sheetName val="3.전문외주(정산)"/>
      <sheetName val="전문외주비 (Third Party)"/>
      <sheetName val="4.인력(확정)"/>
      <sheetName val="4.인력(조정)"/>
      <sheetName val="4.인력(정산)"/>
      <sheetName val="5.경비내역(확정)"/>
      <sheetName val="운영계획"/>
      <sheetName val="SOFTWARE"/>
      <sheetName val="5.현장경비(확정)"/>
      <sheetName val="5.경비내역(정산)"/>
      <sheetName val="5.현장경비(정산)"/>
      <sheetName val="7.자금수지"/>
      <sheetName val="(참고)제수당현황"/>
      <sheetName val="MH합계"/>
      <sheetName val="6.프로젝트"/>
      <sheetName val="6.PCM"/>
      <sheetName val="6.프로세스"/>
      <sheetName val="6.프로세스-1"/>
      <sheetName val="6.안전"/>
      <sheetName val="6.MR"/>
      <sheetName val="6.MS"/>
      <sheetName val="6.MT"/>
      <sheetName val="6.MM"/>
      <sheetName val="6.MY"/>
      <sheetName val="6.MH"/>
      <sheetName val="6.배관"/>
      <sheetName val="6.전기"/>
      <sheetName val="6.계장"/>
      <sheetName val="6.토목"/>
      <sheetName val="6.건축"/>
      <sheetName val="실행MH비교"/>
      <sheetName val="입찰MH비교"/>
      <sheetName val="규모비교"/>
      <sheetName val="details"/>
      <sheetName val="WK16"/>
      <sheetName val="Bend_fact "/>
      <sheetName val="total-mse제외"/>
      <sheetName val="P-PM"/>
      <sheetName val="P-품질"/>
      <sheetName val="P-토목"/>
      <sheetName val="P-건축"/>
      <sheetName val="P-기계"/>
      <sheetName val="P-원자력"/>
      <sheetName val="P-배관"/>
      <sheetName val="P-전기"/>
      <sheetName val="P-계장"/>
      <sheetName val="P-인허가"/>
      <sheetName val="P-공통"/>
      <sheetName val="P-SGN"/>
      <sheetName val="P-MSE"/>
      <sheetName val="95년12월말"/>
      <sheetName val="현금"/>
      <sheetName val="D-3"/>
      <sheetName val="다이꾸"/>
      <sheetName val="노임"/>
      <sheetName val="#REF!"/>
      <sheetName val="견적 집계"/>
      <sheetName val="BOQ"/>
      <sheetName val="F-302"/>
      <sheetName val="수안보-MBR1"/>
      <sheetName val="회사99"/>
      <sheetName val="DOC"/>
      <sheetName val="공사비 내역 (가)"/>
      <sheetName val="설치공사"/>
      <sheetName val="일위대가목차"/>
      <sheetName val="한강운반비"/>
      <sheetName val="현장관리비"/>
      <sheetName val="도급양식"/>
      <sheetName val="예산"/>
      <sheetName val="하조서"/>
      <sheetName val="전기내역서(총계)"/>
      <sheetName val="공통(20-91)"/>
      <sheetName val="화재 탐지 설비"/>
      <sheetName val="상반기손익차2총괄"/>
      <sheetName val="사급자재"/>
      <sheetName val="PROCESS"/>
      <sheetName val="공사비PK5월"/>
      <sheetName val="부대공내역서적용수량"/>
      <sheetName val="부대공(집계)"/>
      <sheetName val="낙석방지책"/>
      <sheetName val="난간"/>
      <sheetName val="교통안내표지판"/>
      <sheetName val="교통표지판기초"/>
      <sheetName val="교통표지판기초단위"/>
      <sheetName val="조경공사"/>
      <sheetName val="CALCULATION"/>
      <sheetName val="산근"/>
      <sheetName val="工완성공사율"/>
      <sheetName val="h-013211-2"/>
      <sheetName val="현황CODE"/>
      <sheetName val="손익현황"/>
      <sheetName val="SKETCH"/>
      <sheetName val="LOADS"/>
      <sheetName val="단가비교표"/>
      <sheetName val="직원동원SCH"/>
      <sheetName val="간접비총괄 (2)"/>
      <sheetName val="노무비"/>
      <sheetName val="Total"/>
      <sheetName val="EACT10"/>
      <sheetName val="재료비"/>
      <sheetName val="문학간접"/>
      <sheetName val="본체"/>
      <sheetName val="2_7_전산입력"/>
      <sheetName val="2_7_2_단면력집계"/>
      <sheetName val="2_8_부재력도(극한)"/>
      <sheetName val="2_9_단면검토"/>
      <sheetName val="2_9_2_벽설계"/>
      <sheetName val="2_10주철근_조립도"/>
      <sheetName val="2_11정착장검토"/>
      <sheetName val="2_12_부재력도(허용)"/>
      <sheetName val="2_13_우각부_보강검토"/>
      <sheetName val="2_14_거더계산"/>
      <sheetName val="2_14_3_거더철근량산정"/>
      <sheetName val="2_14_4_사각기둥설계"/>
      <sheetName val="2_15_사용성검토"/>
      <sheetName val="2_16_부력검토"/>
      <sheetName val="설계조건"/>
      <sheetName val="방호벽"/>
      <sheetName val="충주"/>
      <sheetName val="설계명세"/>
      <sheetName val="적용단위길이"/>
      <sheetName val="특수기호강도거푸집"/>
      <sheetName val="종배수관면벽신"/>
      <sheetName val="종배수관(신)"/>
      <sheetName val="지수"/>
      <sheetName val="ETC"/>
      <sheetName val="실행(1)"/>
      <sheetName val="공사내역"/>
      <sheetName val="차액보증"/>
      <sheetName val="일위(토목)"/>
      <sheetName val="다곡2교"/>
      <sheetName val="데이타"/>
      <sheetName val="사다리"/>
      <sheetName val="교량"/>
      <sheetName val="표지판_기초수량"/>
      <sheetName val="화심2교(전주_시)"/>
      <sheetName val="화심2교(전주_종)"/>
      <sheetName val="화심2교(함양_시)"/>
      <sheetName val="화심2교(함양_종)"/>
      <sheetName val="민목2교(전주_시)"/>
      <sheetName val="민목2교(전주_종)"/>
      <sheetName val="민목2교(함양_시)"/>
      <sheetName val="민목2교(함양_종)"/>
      <sheetName val="1_line"/>
      <sheetName val="용수개거_내역수량집계표"/>
      <sheetName val="관급(1공구_)"/>
      <sheetName val="표지_(2)"/>
      <sheetName val="표지-1_(2)"/>
      <sheetName val="표지-1_(3)"/>
      <sheetName val="MSG_(2)"/>
      <sheetName val="갑_(1)"/>
      <sheetName val="갑지_(2)"/>
      <sheetName val="단가조사서_(업체)"/>
      <sheetName val="갑지_(3)"/>
      <sheetName val="폐수처리장_(기존)"/>
      <sheetName val="갑지_(4)"/>
      <sheetName val="전차선로_물량표"/>
      <sheetName val="단면_(2)"/>
      <sheetName val="CABLE_SIZE-3"/>
      <sheetName val="집_계_표"/>
      <sheetName val="3_바닥판설계"/>
      <sheetName val="사__업__비__수__지__예__산__서"/>
      <sheetName val="앉음벽_(2)"/>
      <sheetName val="1_취수장"/>
      <sheetName val="용늪교종점측교대 ӐЀ̠ӴЀF[교대토공_XLS]"/>
      <sheetName val="spc 배관견적"/>
      <sheetName val="토공 total"/>
      <sheetName val="현장별"/>
      <sheetName val="MSG 수량"/>
      <sheetName val="COPING설계"/>
      <sheetName val="용수량(생활용수)"/>
      <sheetName val="토공사"/>
      <sheetName val="시중노임단가"/>
      <sheetName val="단가및재료비"/>
      <sheetName val="식생블럭단위수량"/>
      <sheetName val="TOT"/>
      <sheetName val="토목주소"/>
      <sheetName val="자재운반단가일람표"/>
      <sheetName val="COPING"/>
      <sheetName val="CON포장수량"/>
      <sheetName val="ACUNIT"/>
      <sheetName val="CONUNIT"/>
      <sheetName val="2000년하반기"/>
      <sheetName val="자판실행"/>
      <sheetName val="★도급내역"/>
      <sheetName val="원가"/>
      <sheetName val="_REF"/>
      <sheetName val="기성내역"/>
      <sheetName val="현장조사"/>
      <sheetName val="공예율"/>
      <sheetName val="MANUFACTORY"/>
      <sheetName val="연습장소"/>
      <sheetName val="내역표지"/>
      <sheetName val="배수공 주요자재 집계표"/>
      <sheetName val="안전보건교육"/>
      <sheetName val="금액내역서"/>
      <sheetName val="기계경비시간당손료목록"/>
      <sheetName val="부대대비"/>
      <sheetName val="냉연집계"/>
      <sheetName val="관개"/>
      <sheetName val="전기"/>
      <sheetName val="inputdata"/>
      <sheetName val="양수장토裁_xdcdf_"/>
      <sheetName val="양수장토裁_xdfdf_"/>
      <sheetName val="시설_x0000__x0000_촀"/>
      <sheetName val="주요 자재 집계표 (2)"/>
      <sheetName val="우석문틀"/>
      <sheetName val="직접인건비"/>
      <sheetName val="하중계산"/>
      <sheetName val="안정성검토"/>
      <sheetName val="주요물ⴲ煅⁷䂧"/>
      <sheetName val="J直材4"/>
      <sheetName val="2.1  노무비 평균단가산출"/>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용늪교종점측교대_x0000__x0009_ӐЀ_x0004__x0000__xdfa0_̠ӴЀF_x0010_[교대토공.XLS]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sheetData sheetId="562"/>
      <sheetData sheetId="563"/>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refreshError="1"/>
      <sheetData sheetId="920" refreshError="1"/>
      <sheetData sheetId="921" refreshError="1"/>
      <sheetData sheetId="922" refreshError="1"/>
      <sheetData sheetId="92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INPUT"/>
      <sheetName val="OUTPUT"/>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dule1"/>
      <sheetName val="larou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조물총"/>
      <sheetName val="암거총"/>
      <sheetName val="암거공"/>
      <sheetName val="날개벽"/>
      <sheetName val="신축이음집계"/>
      <sheetName val="신축이음1"/>
      <sheetName val="신축이음2"/>
      <sheetName val="부대공"/>
      <sheetName val="방호벽"/>
      <sheetName val="교통표지"/>
      <sheetName val="낙석방지책"/>
      <sheetName val="PIPE"/>
      <sheetName val="FLANGE"/>
      <sheetName val="VALV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ST1"/>
      <sheetName val="재료비내역서"/>
      <sheetName val="01"/>
      <sheetName val="소비자가"/>
      <sheetName val="#REF"/>
      <sheetName val="2000년1차"/>
      <sheetName val="2000전체분"/>
      <sheetName val="총누계"/>
      <sheetName val="전기혼잡제경비(45)"/>
      <sheetName val=""/>
      <sheetName val="______C_MSOFFICE_EXCEL_EXAMPL_2"/>
      <sheetName val="경비"/>
      <sheetName val="D16"/>
      <sheetName val="D25"/>
      <sheetName val="D22"/>
      <sheetName val="원가계산"/>
      <sheetName val="잡비"/>
      <sheetName val="내역서"/>
      <sheetName val="P.M 별"/>
      <sheetName val="노임이"/>
      <sheetName val="(갑지)"/>
      <sheetName val="Sheet5"/>
      <sheetName val="교통대책내역"/>
      <sheetName val="일위_파일"/>
      <sheetName val="Total"/>
      <sheetName val="견적율"/>
      <sheetName val="총괄표"/>
      <sheetName val="수량산출"/>
      <sheetName val="INPUT"/>
      <sheetName val="Sheet4"/>
      <sheetName val="3BL공동구 수량"/>
      <sheetName val="Sheet1"/>
      <sheetName val="약품공급2"/>
      <sheetName val="1.동력공사"/>
      <sheetName val="갑지"/>
      <sheetName val="6호기"/>
      <sheetName val="항목(1)"/>
      <sheetName val="BOOK4"/>
      <sheetName val="유림골조"/>
      <sheetName val="약품설비"/>
      <sheetName val="일반부표"/>
      <sheetName val="P_M_별"/>
      <sheetName val="3BL공동구_수량"/>
      <sheetName val="1_동력공사"/>
      <sheetName val="노임단가"/>
      <sheetName val="시설일위"/>
      <sheetName val="식재수량표"/>
      <sheetName val="식재일위"/>
      <sheetName val="1ST"/>
      <sheetName val="조명율표"/>
      <sheetName val="DATA"/>
      <sheetName val="차도조도계산"/>
      <sheetName val="금액내역서"/>
      <sheetName val="시멘트"/>
      <sheetName val="인제내역"/>
      <sheetName val="소일위대가코드표"/>
      <sheetName val="수목데이타_"/>
      <sheetName val="수목표준대가"/>
      <sheetName val="통장출금액"/>
      <sheetName val="대비표(토공1안)"/>
      <sheetName val="b_balju_(2)"/>
      <sheetName val="b_balju"/>
      <sheetName val="포장공사"/>
      <sheetName val="손익분석"/>
      <sheetName val="대비내역"/>
      <sheetName val="현황CODE"/>
      <sheetName val="NEWDRAW"/>
      <sheetName val="b_gunmul"/>
      <sheetName val="BID"/>
      <sheetName val="손익현황"/>
      <sheetName val="여흥"/>
      <sheetName val="중갑지"/>
      <sheetName val="도급"/>
      <sheetName val="asd"/>
      <sheetName val="공구원가계산"/>
      <sheetName val="일반관리비"/>
      <sheetName val="Front"/>
      <sheetName val="wall"/>
      <sheetName val="일위"/>
      <sheetName val="\\이미지\C\MSOFFICE\EXCEL\EXAMPLES"/>
      <sheetName val="FURNITURE-01"/>
      <sheetName val="갑지1"/>
      <sheetName val="부대공Ⅱ"/>
      <sheetName val="P_M_별1"/>
      <sheetName val="3BL공동구_수량1"/>
      <sheetName val="1_동력공사1"/>
      <sheetName val="CC16-내역서"/>
      <sheetName val="데이타"/>
      <sheetName val="실행간접비용"/>
      <sheetName val="실행철강하도"/>
      <sheetName val="공문"/>
      <sheetName val="업무일지 및 금액정산"/>
      <sheetName val="투자정리"/>
      <sheetName val="작성불가-지결베이스"/>
      <sheetName val="호환성 보고서"/>
      <sheetName val="설계내역서"/>
      <sheetName val="N賃率-職"/>
      <sheetName val="I一般比"/>
      <sheetName val="토적계산"/>
      <sheetName val="sh1"/>
      <sheetName val="광혁기성"/>
      <sheetName val="DATE"/>
      <sheetName val="와동25-3(변경)"/>
      <sheetName val="X17-TOTAL"/>
      <sheetName val="주관사업"/>
      <sheetName val="현장"/>
      <sheetName val="전기"/>
      <sheetName val="손익차9월2"/>
      <sheetName val="간접비"/>
      <sheetName val="간접1"/>
      <sheetName val="카렌스센터계량기설치공사"/>
      <sheetName val="사급자재"/>
      <sheetName val="슬래브(유곡)"/>
      <sheetName val="예가표"/>
      <sheetName val="Customer Databas"/>
      <sheetName val="전력"/>
      <sheetName val="AS복구"/>
      <sheetName val="중기터파기"/>
      <sheetName val="변수값"/>
      <sheetName val="중기상차"/>
      <sheetName val="재료집계"/>
      <sheetName val="부안일위"/>
      <sheetName val="PIPE"/>
      <sheetName val="FLANGE"/>
      <sheetName val="VALVE"/>
      <sheetName val="S0"/>
      <sheetName val="에너지동"/>
      <sheetName val="직재"/>
      <sheetName val="재집"/>
      <sheetName val="TOT"/>
      <sheetName val="HP1AMLIST"/>
      <sheetName val="신청서"/>
      <sheetName val="중기일위대가"/>
      <sheetName val="갑지(추정)"/>
      <sheetName val="노임"/>
      <sheetName val="일위(PN)"/>
      <sheetName val="AHU집계"/>
      <sheetName val="공조기휀"/>
      <sheetName val="공조기"/>
      <sheetName val="산출내역서집계표"/>
      <sheetName val="EQT-ESTN"/>
      <sheetName val="Summary"/>
      <sheetName val="표지 (2)"/>
      <sheetName val="설계명세서"/>
      <sheetName val="공내역"/>
      <sheetName val="영업.일1"/>
      <sheetName val="견"/>
      <sheetName val="TEST1.XLS"/>
      <sheetName val="내역"/>
      <sheetName val="전계가"/>
      <sheetName val="집계"/>
      <sheetName val="일위대가표"/>
      <sheetName val="청천내"/>
      <sheetName val="copy"/>
      <sheetName val="서식"/>
      <sheetName val="AILC004"/>
      <sheetName val="Summary Sheets"/>
      <sheetName val="Sheet2"/>
      <sheetName val="Sheet3"/>
      <sheetName val="지수"/>
      <sheetName val="화재 탐지 설비"/>
      <sheetName val="COST"/>
      <sheetName val="2.대외공문"/>
      <sheetName val="총괄"/>
      <sheetName val="EACT10"/>
      <sheetName val="Sheet6"/>
      <sheetName val="조직"/>
      <sheetName val="단가표"/>
      <sheetName val="공사개요"/>
      <sheetName val="직노"/>
      <sheetName val="GAEYO"/>
      <sheetName val="입찰안"/>
      <sheetName val="부속동"/>
      <sheetName val="기계내역"/>
      <sheetName val="시화점실행"/>
      <sheetName val="b_balju (2)"/>
      <sheetName val="간선계산"/>
      <sheetName val="포장복구집계"/>
      <sheetName val="공사수행방안"/>
      <sheetName val="교각1"/>
      <sheetName val="수주실적0709"/>
      <sheetName val="ETC"/>
      <sheetName val="점수계산1-2"/>
      <sheetName val="수로교총재료집계"/>
      <sheetName val="남양시작동자105노65기1.3화1.2"/>
      <sheetName val="2F 회의실견적(5_14 일대)"/>
      <sheetName val="전선"/>
      <sheetName val="XXXXXX"/>
      <sheetName val="VXXXXX"/>
      <sheetName val="2월1주차"/>
      <sheetName val="공통가설"/>
      <sheetName val="조건표"/>
      <sheetName val="업무절차서"/>
      <sheetName val="근로자명부"/>
      <sheetName val="증빙SCAN"/>
      <sheetName val="근로계약서"/>
      <sheetName val="실행예산서"/>
      <sheetName val="작업지시서"/>
      <sheetName val="MEMBER"/>
      <sheetName val="일위대가"/>
      <sheetName val="단면 (2)"/>
      <sheetName val="을지"/>
      <sheetName val="공통부대비"/>
      <sheetName val="LEGEND"/>
      <sheetName val="연수동"/>
      <sheetName val="ilch"/>
      <sheetName val="차액보증"/>
      <sheetName val="DONGIA"/>
      <sheetName val="CHITIET"/>
      <sheetName val="BSD (2)"/>
      <sheetName val="예산서"/>
      <sheetName val="말뚝물량"/>
      <sheetName val="_x000d__x000a__x000d__x000a_"/>
      <sheetName val="개요"/>
      <sheetName val="내역1"/>
      <sheetName val="ITEM"/>
      <sheetName val="JUCK"/>
      <sheetName val="quotation"/>
      <sheetName val="9-1차이내역"/>
      <sheetName val="Customer_Databas"/>
      <sheetName val="Summary_Sheets"/>
      <sheetName val="남양시작동자105노65기1_3화1_2"/>
      <sheetName val="2F_회의실견적(5_14_일대)"/>
      <sheetName val="단면_(2)"/>
      <sheetName val="BSD_(2)"/>
      <sheetName val="_x000a__x000a_"/>
      <sheetName val="수입"/>
      <sheetName val="_x000a__x000a__x000a__x000a_"/>
      <sheetName val="열린교실"/>
      <sheetName val="FB25JN"/>
      <sheetName val="선급비용"/>
      <sheetName val="노무비"/>
      <sheetName val="표지"/>
      <sheetName val="실행내역서"/>
      <sheetName val="TABLE"/>
      <sheetName val="정부노임단가"/>
      <sheetName val="Customer_Databas1"/>
      <sheetName val="b_balju_(2)1"/>
      <sheetName val="Summary_Sheets1"/>
      <sheetName val="남양시작동자105노65기1_3화1_21"/>
      <sheetName val="2F_회의실견적(5_14_일대)1"/>
      <sheetName val="단면_(2)1"/>
      <sheetName val="BSD_(2)1"/>
      <sheetName val="판관"/>
      <sheetName val="B767"/>
      <sheetName val="guard(mac)"/>
      <sheetName val="일위대가목차"/>
      <sheetName val="기계경비(시간당)"/>
      <sheetName val="램머"/>
      <sheetName val="단가 및 재료비"/>
      <sheetName val="SULKEA"/>
      <sheetName val="잔수량(작성)"/>
      <sheetName val="교각계산"/>
      <sheetName val="산정기준"/>
      <sheetName val="매입세"/>
      <sheetName val="전차선로 물량표"/>
      <sheetName val="구의동공내역서"/>
      <sheetName val="일반전기"/>
      <sheetName val="총투입계"/>
      <sheetName val="주요항목별"/>
      <sheetName val="단가"/>
      <sheetName val="진주방향"/>
      <sheetName val="인사자료총집계"/>
      <sheetName val="sort"/>
      <sheetName val="EKOG10건축"/>
      <sheetName val="DESIGN"/>
      <sheetName val="Macro1"/>
      <sheetName val="품셈TABLE"/>
      <sheetName val="품셈표"/>
      <sheetName val="1.설계조건"/>
      <sheetName val="자재단가비교표"/>
      <sheetName val="일위대가목록"/>
      <sheetName val="단가대비표"/>
      <sheetName val="매출"/>
      <sheetName val="2. Summary-cash"/>
      <sheetName val="2.주요계수총괄"/>
      <sheetName val="2.Summary-cash"/>
      <sheetName val="INMD1198"/>
      <sheetName val="賃料等一覧"/>
      <sheetName val="Initial Input Variable"/>
      <sheetName val="법면"/>
      <sheetName val="부대공"/>
      <sheetName val="구조물공"/>
      <sheetName val="포장공"/>
      <sheetName val="토공"/>
      <sheetName val="배수공1"/>
      <sheetName val="전압강하계산"/>
      <sheetName val="blocktime"/>
      <sheetName val="참조자료"/>
      <sheetName val="외주업체발주서(태라)"/>
      <sheetName val="대비표(현설)"/>
      <sheetName val="견적서"/>
      <sheetName val="암거공"/>
      <sheetName val="토목주소"/>
      <sheetName val="프랜트면허"/>
      <sheetName val="음료실행"/>
      <sheetName val="20관리비율"/>
      <sheetName val="예정(3)"/>
      <sheetName val="월별수입"/>
      <sheetName val="기초견적가"/>
      <sheetName val="준검 내역서"/>
      <sheetName val="マスタ"/>
      <sheetName val="점별(추정)"/>
      <sheetName val="재무가정"/>
      <sheetName val="2공구산출내역"/>
      <sheetName val="인원계획-미화"/>
      <sheetName val="APT"/>
      <sheetName val="실행"/>
      <sheetName val="SAKUB"/>
      <sheetName val="을"/>
      <sheetName val="식재인부"/>
      <sheetName val="빙장비사양"/>
      <sheetName val="장비사양"/>
      <sheetName val="관람석제출"/>
      <sheetName val="마산월령동골조물량변경"/>
      <sheetName val="부대내역"/>
      <sheetName val="예산명세서"/>
      <sheetName val="자료입력"/>
      <sheetName val="CTEMCOST"/>
      <sheetName val="국내조달(통합-1)"/>
      <sheetName val="Assumptions"/>
      <sheetName val="산출기초"/>
      <sheetName val="연돌일위집계"/>
      <sheetName val="기기리스트"/>
      <sheetName val="날개벽"/>
      <sheetName val="품"/>
      <sheetName val="일위대가(가설)"/>
      <sheetName val="적용률"/>
      <sheetName val="설비원가"/>
      <sheetName val="수목데이타 "/>
      <sheetName val="총괄집계표"/>
      <sheetName val="9GNG운반"/>
      <sheetName val="날개벽(좌,우=60도-4개)"/>
      <sheetName val="단위가격"/>
      <sheetName val="BJ_SP3.1"/>
      <sheetName val="단"/>
      <sheetName val="부재예실"/>
      <sheetName val="간접비계산"/>
      <sheetName val="중기손료"/>
      <sheetName val="P_M_별2"/>
      <sheetName val="1_동력공사2"/>
      <sheetName val="3BL공동구_수량2"/>
      <sheetName val="업무일지_및_금액정산"/>
      <sheetName val="호환성_보고서"/>
      <sheetName val="Customer_Databas2"/>
      <sheetName val="영업_일1"/>
      <sheetName val="표지_(2)"/>
      <sheetName val="TEST1_XLS"/>
      <sheetName val="화재_탐지_설비"/>
      <sheetName val="Summary_Sheets2"/>
      <sheetName val="2_대외공문"/>
      <sheetName val="b_balju_(2)2"/>
      <sheetName val="남양시작동자105노65기1_3화1_22"/>
      <sheetName val="2F_회의실견적(5_14_일대)2"/>
      <sheetName val="단면_(2)2"/>
      <sheetName val="BSD_(2)2"/>
      <sheetName val="단가_및_재료비"/>
      <sheetName val="전차선로_물량표"/>
      <sheetName val="1_설계조건"/>
      <sheetName val="2__Summary-cash"/>
      <sheetName val="2_주요계수총괄"/>
      <sheetName val="2_Summary-cash"/>
      <sheetName val="Initial_Input_Variable"/>
      <sheetName val="준검_내역서"/>
      <sheetName val="예방접종계획"/>
      <sheetName val="버스운행안내"/>
      <sheetName val="근태계획서"/>
      <sheetName val="_x000d__x000a__x000d__x000a__x0000__x0003_"/>
      <sheetName val="_x000a__x000a__x000a__x000a__x0000__x0003_"/>
      <sheetName val="B부대공"/>
      <sheetName val="CAT_5"/>
      <sheetName val="건축집계"/>
      <sheetName val="간접경상비"/>
      <sheetName val="결재판(삭제하지말아주세요)"/>
      <sheetName val="O＆P"/>
      <sheetName val="단목"/>
      <sheetName val="토목수량"/>
      <sheetName val="1안"/>
      <sheetName val="98지급계획"/>
      <sheetName val="    "/>
      <sheetName val="  "/>
      <sheetName val="archi(본사)"/>
      <sheetName val="PROJECT BRIEF"/>
      <sheetName val="연결임시"/>
      <sheetName val="공사비산출내역"/>
      <sheetName val="세부내역"/>
      <sheetName val="결재란"/>
      <sheetName val="발주품의"/>
      <sheetName val="대비표(정산)"/>
      <sheetName val="우드플로링 바닥 마감 자재 내역"/>
      <sheetName val="추가납품"/>
      <sheetName val="_x000d___x000d__"/>
      <sheetName val="__"/>
      <sheetName val="____"/>
      <sheetName val="대비표(최종)"/>
      <sheetName val="홍인내화-2 갑지"/>
      <sheetName val="홍인내화-2 을지"/>
      <sheetName val="Sheet7"/>
      <sheetName val="물량산출 및 첨부도면"/>
      <sheetName val="말고개터널조명전압강하"/>
      <sheetName val="정공공사"/>
      <sheetName val="G.R300경비"/>
      <sheetName val="시추주상도"/>
      <sheetName val="총물량"/>
      <sheetName val="수주추정"/>
      <sheetName val="전기내역1"/>
      <sheetName val="코드"/>
      <sheetName val="J直材4"/>
      <sheetName val="본사인상전"/>
      <sheetName val="집수정(600-700)"/>
      <sheetName val="_x000a___x000a__"/>
      <sheetName val="내역서을지"/>
      <sheetName val="전선관"/>
      <sheetName val="소방"/>
      <sheetName val="기본사항"/>
      <sheetName val="을-ATYPE"/>
      <sheetName val="입력"/>
      <sheetName val="Project_Brief"/>
      <sheetName val="Breakdown"/>
      <sheetName val="금액집계"/>
      <sheetName val="1공구(을)"/>
      <sheetName val="UnitRate"/>
      <sheetName val="전도금정산서(27)"/>
      <sheetName val="문학간접"/>
      <sheetName val="인부신상자료"/>
      <sheetName val="ELECTRIC"/>
      <sheetName val="설계예산2"/>
      <sheetName val="유동표"/>
      <sheetName val="별표총괄"/>
      <sheetName val="P_M_별3"/>
      <sheetName val="3BL공동구_수량3"/>
      <sheetName val="1_동력공사3"/>
      <sheetName val="업무일지_및_금액정산1"/>
      <sheetName val="호환성_보고서1"/>
      <sheetName val="Customer_Databas3"/>
      <sheetName val="영업_일11"/>
      <sheetName val="표지_(2)1"/>
      <sheetName val="TEST1_XLS1"/>
      <sheetName val="Summary_Sheets3"/>
      <sheetName val="2_대외공문1"/>
      <sheetName val="b_balju_(2)3"/>
      <sheetName val="남양시작동자105노65기1_3화1_23"/>
      <sheetName val="2F_회의실견적(5_14_일대)3"/>
      <sheetName val="단면_(2)3"/>
      <sheetName val="BSD_(2)3"/>
      <sheetName val="단가_및_재료비1"/>
      <sheetName val="전차선로_물량표1"/>
      <sheetName val="1_설계조건1"/>
      <sheetName val="2__Summary-cash1"/>
      <sheetName val="2_주요계수총괄1"/>
      <sheetName val="2_Summary-cash1"/>
      <sheetName val="Initial_Input_Variable1"/>
      <sheetName val="준검_내역서1"/>
      <sheetName val="화재_탐지_설비1"/>
      <sheetName val="수목데이타_1"/>
      <sheetName val="BJ_SP3_1"/>
      <sheetName val="____1"/>
      <sheetName val="__1"/>
      <sheetName val="우드플로링_바닥_마감_자재_내역"/>
      <sheetName val="홍인내화-2_갑지"/>
      <sheetName val="홍인내화-2_을지"/>
      <sheetName val="물량산출_및_첨부도면"/>
      <sheetName val="G_R300경비"/>
      <sheetName val="공사원가계산서"/>
      <sheetName val="0420"/>
      <sheetName val="0420 사진리포트"/>
      <sheetName val="0419"/>
      <sheetName val="0419 사진리포트"/>
      <sheetName val="0418"/>
      <sheetName val="0418 사진리포트"/>
      <sheetName val="전도금정산일계표"/>
      <sheetName val="0.갑지"/>
      <sheetName val="8.현장관리비"/>
      <sheetName val="7.안전관리비"/>
      <sheetName val="작업"/>
      <sheetName val="단위수량"/>
      <sheetName val="_x000d_ _x000d_ _x0000__x0003_"/>
      <sheetName val="    _x0000__x0003_"/>
      <sheetName val="_x000d_ _x000d_ "/>
      <sheetName val="집계표"/>
      <sheetName val="70%"/>
      <sheetName val="산출내역(K2)"/>
      <sheetName val="지급자재"/>
      <sheetName val="제출내역 (2)"/>
      <sheetName val="6공구(당초)"/>
      <sheetName val="배수공"/>
      <sheetName val="투찰"/>
      <sheetName val="수량집계"/>
      <sheetName val="공사비집계"/>
      <sheetName val="전체제잡비"/>
      <sheetName val="단가비교표"/>
      <sheetName val="106C0300"/>
      <sheetName val="1층"/>
      <sheetName val="Centrally Managed"/>
      <sheetName val="cal"/>
      <sheetName val="입고장부 (4)"/>
      <sheetName val="매립"/>
      <sheetName val="합천내역"/>
      <sheetName val="PAINT"/>
      <sheetName val="8."/>
      <sheetName val="10."/>
      <sheetName val="5."/>
      <sheetName val="11"/>
      <sheetName val="12."/>
      <sheetName val="14."/>
      <sheetName val="9."/>
      <sheetName val="13"/>
      <sheetName val="7."/>
      <sheetName val="의왕실행"/>
      <sheetName val="Mc"/>
      <sheetName val="_x005f_x000d__x005f_x000a__x005f_x000d__x005f_x000a__x0"/>
      <sheetName val="_x005f_x000a__x005f_x000a_"/>
      <sheetName val="_x005f_x000a__x005f_x000a__x005f_x000a__x005f_x000a__x0"/>
      <sheetName val="_x005f_x000a__x005f_x000a__x005f_x000a__x005f_x000a_"/>
      <sheetName val="_x005f_x000d___x005f_x000d___x005f_x0000__x005f_x0003_"/>
      <sheetName val="_____x005f_x0000__x005f_x0003_"/>
      <sheetName val="_x005f_x000d___x005f_x000d__"/>
      <sheetName val="_x005f_x005f_x005f_x000d__x005f_x005f_x005f_x000a__x005"/>
      <sheetName val="_x005f_x005f_x005f_x000a__x005f_x005f_x005f_x000a_"/>
      <sheetName val="_x005f_x005f_x005f_x000a__x005f_x005f_x005f_x000a__x005"/>
      <sheetName val="내역서2안"/>
      <sheetName val="B2BERP"/>
      <sheetName val=" 견적서"/>
      <sheetName val="계화배수(3대)"/>
      <sheetName val="21301동"/>
      <sheetName val="IMPEADENCE MAP 취수장"/>
      <sheetName val="견적을지"/>
      <sheetName val="AV시스템"/>
      <sheetName val="현장지지물물량"/>
      <sheetName val="Y-WORK"/>
      <sheetName val="FOB발"/>
      <sheetName val="잡철물"/>
      <sheetName val="CONCRETE"/>
      <sheetName val="4 LINE"/>
      <sheetName val="7 th"/>
      <sheetName val="견적대비표"/>
      <sheetName val="EJ"/>
      <sheetName val="BASE"/>
      <sheetName val="원본"/>
      <sheetName val="CATV"/>
      <sheetName val="기존단가 (2)"/>
      <sheetName val="_x000a__x000a__x000a__x000a__x0"/>
      <sheetName val="_x005f_x000d__x005f_x000a__x005"/>
      <sheetName val="_x005f_x000a__x005f_x000a__x005"/>
      <sheetName val=" _ _"/>
      <sheetName val="_x000a___x000a___x0"/>
      <sheetName val="_____x0"/>
      <sheetName val="97년추정손익계산서"/>
      <sheetName val="Cash Flow"/>
      <sheetName val="Source"/>
      <sheetName val="BDGTCE"/>
      <sheetName val="Cover sheet"/>
      <sheetName val="System furniture"/>
      <sheetName val="Cabinet&amp;CPU Holder"/>
      <sheetName val="Chair"/>
      <sheetName val="Steelcase Fur"/>
      <sheetName val="Steelcase Chair"/>
      <sheetName val="Stelecase Fur - Cabinet"/>
      <sheetName val="_견적서"/>
      <sheetName val="토적계산서"/>
      <sheetName val="DANGA"/>
      <sheetName val="자판실행"/>
      <sheetName val="Cover(IF)"/>
      <sheetName val="Prelim"/>
      <sheetName val="Arch"/>
      <sheetName val="Mechanical"/>
      <sheetName val="Electrical"/>
      <sheetName val="견적 조건"/>
      <sheetName val="실행갑지"/>
      <sheetName val="실행을지"/>
      <sheetName val="현설일정표"/>
      <sheetName val="가도공"/>
      <sheetName val="P-산#1-1(WOWA1)"/>
      <sheetName val="토목"/>
      <sheetName val="_x000a_ _x000a_ _x0000__x0003_"/>
      <sheetName val="_x000a_ _x000a_ "/>
      <sheetName val="참고"/>
      <sheetName val="물가시세"/>
      <sheetName val="A공구"/>
      <sheetName val="UPDATA"/>
      <sheetName val="실행(ALT1)"/>
      <sheetName val="동일대내"/>
      <sheetName val="기성2"/>
      <sheetName val="한일양산"/>
      <sheetName val="금융"/>
      <sheetName val="외주"/>
      <sheetName val="일위대가표 (2)"/>
      <sheetName val="SG"/>
      <sheetName val="admin"/>
      <sheetName val="한강운반비"/>
      <sheetName val=" _x000a_ _x000a__x0000__x0003_"/>
      <sheetName val=" _x000a_ _x000a_"/>
      <sheetName val="형틀공사"/>
      <sheetName val="BOM"/>
      <sheetName val="E.P.T수량산출서"/>
      <sheetName val="설명"/>
      <sheetName val="JUCKEYK"/>
      <sheetName val="Macro(차단기)"/>
      <sheetName val="원본(01~02)"/>
      <sheetName val="토사(PE)"/>
      <sheetName val="현설내역서"/>
      <sheetName val="_x000d__x000a__x000d__x000a__x0"/>
      <sheetName val="_x000d___x000d___x0000__x0003_"/>
      <sheetName val="_____x0000__x0003_"/>
      <sheetName val="    _x0"/>
      <sheetName val="_x000d__x000a__x005"/>
      <sheetName val="_x000a__x000a__x005"/>
      <sheetName val=" _ __x0"/>
      <sheetName val="전체"/>
      <sheetName val="1,2공구원가계산서"/>
      <sheetName val="1공구산출내역서"/>
      <sheetName val="______C_MSOFFICE_EXCEL_EXAMPL_3"/>
      <sheetName val="_x000d__x000a__x000d__x000a_?_x0003_"/>
      <sheetName val="_x000a__x000a__x000a__x000a_?_x0003_"/>
      <sheetName val="탑(을지)"/>
    </sheetNames>
    <definedNames>
      <definedName name="BringUserToAboutSheet"/>
      <definedName name="BringUserToCode"/>
      <definedName name="StartChart"/>
      <definedName name="StartSelle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sheetData sheetId="348"/>
      <sheetData sheetId="349"/>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refreshError="1"/>
      <sheetData sheetId="613" refreshError="1"/>
      <sheetData sheetId="6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대명"/>
      <sheetName val="XL4Poppy"/>
    </sheetNames>
    <sheetDataSet>
      <sheetData sheetId="0" refreshError="1"/>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말뚝지지력산정"/>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원가계산"/>
      <sheetName val="수정내역"/>
      <sheetName val="일위대가표"/>
      <sheetName val="일위대가"/>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골재산출"/>
      <sheetName val="5공철탑검토표"/>
      <sheetName val="4공철탑검토"/>
      <sheetName val="기본일위"/>
      <sheetName val="J直材4"/>
      <sheetName val="I一般比"/>
      <sheetName val="현장"/>
      <sheetName val="MAIN_TABLE"/>
      <sheetName val="교통대책내역"/>
      <sheetName val="백암비스타내역"/>
      <sheetName val="기초자료"/>
      <sheetName val="공사비총괄표"/>
      <sheetName val="출자한도"/>
      <sheetName val="예산M11A"/>
      <sheetName val="건축내역"/>
      <sheetName val="101동"/>
      <sheetName val="2000년1차"/>
      <sheetName val="2000전체분"/>
      <sheetName val="3BL공동구 수량"/>
      <sheetName val="일대-1"/>
      <sheetName val="KKK"/>
      <sheetName val="공사개요(서광주)"/>
      <sheetName val="자료"/>
      <sheetName val="본체"/>
      <sheetName val="조명율표"/>
      <sheetName val="중기"/>
      <sheetName val="재료"/>
      <sheetName val="CTEMCOST"/>
      <sheetName val="총괄표"/>
      <sheetName val="단중표"/>
      <sheetName val="설계서"/>
      <sheetName val="N賃率-職"/>
      <sheetName val="식생블럭단위수량"/>
      <sheetName val="식재인부"/>
      <sheetName val="단가조사"/>
      <sheetName val="기본단가표"/>
      <sheetName val="설직재-1"/>
      <sheetName val="영창26"/>
      <sheetName val="요율"/>
      <sheetName val="본공사"/>
      <sheetName val="적용토목"/>
      <sheetName val="갑지"/>
      <sheetName val="AIR SHOWER(3인용)"/>
      <sheetName val="차수공개요"/>
      <sheetName val="대공종"/>
      <sheetName val="경산"/>
      <sheetName val="산출내역서"/>
      <sheetName val="수량산출"/>
      <sheetName val="산근"/>
      <sheetName val="금액내역서"/>
      <sheetName val="철탑공사"/>
      <sheetName val="실행"/>
      <sheetName val="LF자재단가"/>
      <sheetName val="노임,재료비"/>
      <sheetName val="목록"/>
      <sheetName val="위생설비"/>
      <sheetName val="기초내역서"/>
      <sheetName val="대가목록표"/>
      <sheetName val="Customer Databas"/>
      <sheetName val="당초"/>
      <sheetName val="교각별철근수량집계표"/>
      <sheetName val="지질조사"/>
      <sheetName val="내역(원안-대안)"/>
      <sheetName val="산출근거"/>
      <sheetName val="스포회원매출"/>
      <sheetName val="노임"/>
      <sheetName val="NYS"/>
      <sheetName val="코드표"/>
      <sheetName val="물가자료"/>
      <sheetName val="토공 total"/>
      <sheetName val="조명시설"/>
      <sheetName val="일위(철거)"/>
      <sheetName val="갑지(추정)"/>
      <sheetName val="단가산출"/>
      <sheetName val="사다리"/>
      <sheetName val="CIVIL4"/>
      <sheetName val="일위대가목차"/>
      <sheetName val="1.설계조건"/>
      <sheetName val="노무비"/>
      <sheetName val="특외대"/>
      <sheetName val="자재단가"/>
      <sheetName val="토공(우물통,기타) "/>
      <sheetName val="RE9604"/>
      <sheetName val="102역사"/>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재료비노무비"/>
      <sheetName val="교수설계"/>
      <sheetName val="asd"/>
      <sheetName val="6PILE  (돌출)"/>
      <sheetName val="공사직종별노임"/>
      <sheetName val="데이타"/>
      <sheetName val="DATA"/>
      <sheetName val="도급기성"/>
      <sheetName val="설비단가표"/>
      <sheetName val="견적"/>
      <sheetName val=" HIT-&gt;HMC 견적(3900)"/>
      <sheetName val="데리네이타현황"/>
      <sheetName val="6호기"/>
      <sheetName val="기술부대조건"/>
      <sheetName val="예산"/>
      <sheetName val="지하"/>
      <sheetName val="LEGEND"/>
      <sheetName val="Sheet6"/>
      <sheetName val="연부97-1"/>
      <sheetName val="조건표"/>
      <sheetName val="자갈,시멘트,모래산출"/>
      <sheetName val="오수공수량집계표"/>
      <sheetName val="Sheet5"/>
      <sheetName val="원가 (2)"/>
      <sheetName val="수주추정"/>
      <sheetName val="조경일람"/>
      <sheetName val="일위대가1"/>
      <sheetName val="율촌법률사무소2내역"/>
      <sheetName val="하도급원가계산총괄표(식재)"/>
      <sheetName val="연결관암거"/>
      <sheetName val="철거산출근거"/>
      <sheetName val="소비자가"/>
      <sheetName val="저"/>
      <sheetName val="일위대가목록"/>
      <sheetName val="내역서2안"/>
      <sheetName val="일위_파일"/>
      <sheetName val="견적서"/>
      <sheetName val="Baby일위대가"/>
      <sheetName val="일위(PANEL)"/>
      <sheetName val="효성CB 1P기초"/>
      <sheetName val="계수시트"/>
      <sheetName val="기계경비(시간당)"/>
      <sheetName val="램머"/>
      <sheetName val="경영상태"/>
      <sheetName val="guard(mac)"/>
      <sheetName val="48전력선로일위"/>
      <sheetName val="단가표"/>
      <sheetName val="입찰안"/>
      <sheetName val="당진1,2호기전선관설치및접지4차공사내역서-을지"/>
      <sheetName val="96정변2"/>
      <sheetName val="금액집계"/>
      <sheetName val="전기일위목록"/>
      <sheetName val="노무,재료"/>
      <sheetName val="아파트건축"/>
      <sheetName val="물량입력"/>
      <sheetName val="본체철근표"/>
      <sheetName val="공통가설공사"/>
      <sheetName val="대치판정"/>
      <sheetName val="원가서"/>
      <sheetName val="DATE"/>
      <sheetName val="표지"/>
      <sheetName val="시설물기초"/>
      <sheetName val=" 냉각수펌프"/>
      <sheetName val="AHU집계"/>
      <sheetName val="설_(3)"/>
      <sheetName val="설_(2)"/>
      <sheetName val="3BL공동구_수량"/>
      <sheetName val="첨부1"/>
      <sheetName val="토공"/>
      <sheetName val="산출-설비"/>
      <sheetName val="공사추진현황"/>
      <sheetName val="원가계산서"/>
      <sheetName val="설계"/>
      <sheetName val="단가비교표_공통1"/>
      <sheetName val="ELEC"/>
      <sheetName val="9GNG운반"/>
      <sheetName val="공조기휀"/>
      <sheetName val="내역서(중수)"/>
      <sheetName val="CAT_5"/>
      <sheetName val="N賃率_職"/>
      <sheetName val="시멘트"/>
      <sheetName val="제-노임"/>
      <sheetName val="제직재"/>
      <sheetName val="내역서 "/>
      <sheetName val="역공종"/>
      <sheetName val="001"/>
      <sheetName val="단위내역서"/>
      <sheetName val="주beam"/>
      <sheetName val="도급견적가"/>
      <sheetName val="부대공Ⅱ"/>
      <sheetName val="공사개요"/>
      <sheetName val="공통가설"/>
      <sheetName val="내역표지"/>
      <sheetName val="처리단락"/>
      <sheetName val="건축부하"/>
      <sheetName val="약전닥트"/>
      <sheetName val="일지-H"/>
      <sheetName val="김포IO"/>
      <sheetName val="LD"/>
      <sheetName val="FA설치명세"/>
      <sheetName val="철근중량"/>
      <sheetName val="별표 "/>
      <sheetName val="적용건축"/>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일반전기C"/>
      <sheetName val="구리토평1전기"/>
      <sheetName val="C.전기공사"/>
      <sheetName val="총수량집계표"/>
      <sheetName val="제작비추산총괄표"/>
      <sheetName val="갑"/>
      <sheetName val="내역관리1"/>
      <sheetName val="별표"/>
      <sheetName val="현장관리비참조"/>
      <sheetName val="AIR_SHOWER(3인용)"/>
      <sheetName val="Customer_Databas"/>
      <sheetName val="토공(우물통,기타)_"/>
      <sheetName val="원가_(2)"/>
      <sheetName val="_HIT-&gt;HMC_견적(3900)"/>
      <sheetName val="노무비 근거"/>
      <sheetName val="내역서1"/>
      <sheetName val="200"/>
      <sheetName val="INPUT"/>
      <sheetName val="계약서"/>
      <sheetName val="개요"/>
      <sheetName val="노임단가(08.01)"/>
      <sheetName val="갑지1"/>
      <sheetName val="전선 및 전선관"/>
      <sheetName val="내역서(기성청구)"/>
      <sheetName val="간접1"/>
      <sheetName val="장비가동"/>
      <sheetName val="을지"/>
      <sheetName val="카메라"/>
      <sheetName val="단"/>
      <sheetName val="민감도"/>
      <sheetName val="내역(설계)"/>
      <sheetName val="노 무 비"/>
      <sheetName val="집"/>
      <sheetName val="기타 정보통신공사"/>
      <sheetName val="직접노무"/>
      <sheetName val="직접재료"/>
      <sheetName val="물량표"/>
      <sheetName val="입상내역"/>
      <sheetName val="분전반"/>
      <sheetName val="EJ"/>
      <sheetName val="청주(철골발주의뢰서)"/>
      <sheetName val="sub"/>
      <sheetName val="반포2차"/>
      <sheetName val="공사착공계"/>
      <sheetName val="터파기및재료"/>
      <sheetName val="단위단가"/>
      <sheetName val="부하자료"/>
      <sheetName val="찍기"/>
      <sheetName val="특별땅고르기"/>
      <sheetName val="상가분양"/>
      <sheetName val="E총15"/>
      <sheetName val="약품공급2"/>
      <sheetName val="세부내역서(전기)"/>
      <sheetName val="국내"/>
      <sheetName val="내역서 제출"/>
      <sheetName val="기계공사비집계(원안)"/>
      <sheetName val="2000년 공정표"/>
      <sheetName val="토공집계표"/>
      <sheetName val="부대내역"/>
      <sheetName val="세골재  T2 변경 현황"/>
      <sheetName val="직접공사비"/>
      <sheetName val="JUCKEYK"/>
      <sheetName val="ITEM"/>
      <sheetName val="현장관리비"/>
      <sheetName val="토공_total"/>
      <sheetName val="노(97_1,97_9,98_1)"/>
      <sheetName val="6PILE__(돌출)"/>
      <sheetName val="적용단위길이"/>
      <sheetName val="피벗테이블데이터분석"/>
      <sheetName val="COST"/>
      <sheetName val="Inst."/>
      <sheetName val="백룡교차로"/>
      <sheetName val="산정교차로"/>
      <sheetName val="신영교차로"/>
      <sheetName val="건축원가"/>
      <sheetName val="#3_일위대가목록"/>
      <sheetName val="01상노임"/>
      <sheetName val="3.2제조설비"/>
      <sheetName val="유기공정"/>
      <sheetName val="유림콘도"/>
      <sheetName val="배수내역"/>
      <sheetName val="기흥하도용"/>
      <sheetName val="손익분석"/>
      <sheetName val="직재"/>
      <sheetName val="설계조건"/>
      <sheetName val="통합집계표"/>
      <sheetName val="3본사"/>
      <sheetName val="단가일람"/>
      <sheetName val="갑지.을지"/>
      <sheetName val="실행철강하도"/>
      <sheetName val="BID"/>
      <sheetName val="일위대가(1)"/>
      <sheetName val="Sheet7(ㅅ)"/>
      <sheetName val="2공구산출내역"/>
      <sheetName val="입력변수"/>
      <sheetName val="일위"/>
      <sheetName val="노무비단가"/>
      <sheetName val="기초일위"/>
      <sheetName val="1공구산출내역서"/>
      <sheetName val="지점장"/>
      <sheetName val="원본"/>
      <sheetName val="암거단위"/>
      <sheetName val="단가대비표 (3)"/>
      <sheetName val="원가총괄"/>
      <sheetName val="수량산출(생반)"/>
      <sheetName val="청곡지선입력"/>
      <sheetName val="재집"/>
      <sheetName val="Sheet1 (2)"/>
      <sheetName val="조명율"/>
      <sheetName val="총괄내역"/>
      <sheetName val="98지급계획"/>
      <sheetName val="신우"/>
      <sheetName val="날개벽수량표"/>
      <sheetName val="하이테콤직원"/>
      <sheetName val="전기내역"/>
      <sheetName val="예가표"/>
      <sheetName val="품셈"/>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봉방동근생"/>
      <sheetName val="작성"/>
      <sheetName val="출력은 금물"/>
      <sheetName val="일위대가(건축)"/>
      <sheetName val="간접비"/>
      <sheetName val="그림"/>
      <sheetName val="그림2"/>
      <sheetName val="청도공장"/>
      <sheetName val="ABUT수량-A1"/>
      <sheetName val="총공사내역서"/>
      <sheetName val="PIPING"/>
      <sheetName val="수량총괄"/>
      <sheetName val="구성1"/>
      <sheetName val="구성2"/>
      <sheetName val="구성3"/>
      <sheetName val="구성4"/>
      <sheetName val="단재적표"/>
      <sheetName val="부대"/>
      <sheetName val="일위CODE"/>
      <sheetName val="gyun"/>
      <sheetName val="교각1"/>
      <sheetName val="정거장 설계조건"/>
      <sheetName val="전기"/>
      <sheetName val="인적사항"/>
      <sheetName val="2000.05"/>
      <sheetName val="투찰가"/>
      <sheetName val="구의33고"/>
      <sheetName val="도급내역서(재노경)"/>
      <sheetName val="터널조도"/>
      <sheetName val="내역서적용수량"/>
      <sheetName val="가도공"/>
      <sheetName val="자재표"/>
      <sheetName val="보증수수료산출"/>
      <sheetName val="건축기계설비표선정수장"/>
      <sheetName val="집수정토공"/>
      <sheetName val="설계명세서"/>
      <sheetName val="남양시작동자105노65기1.3화1.2"/>
      <sheetName val="16-1"/>
      <sheetName val="을"/>
      <sheetName val="변경내역(전체)"/>
      <sheetName val="옥외계측"/>
      <sheetName val="Total"/>
      <sheetName val="Macro1"/>
      <sheetName val="포승중환경개선공사(변경)"/>
      <sheetName val="자료입력"/>
      <sheetName val="국도접속 차도부수량"/>
      <sheetName val="조명일위"/>
      <sheetName val="참고"/>
      <sheetName val="빌딩 안내"/>
      <sheetName val="b_balju"/>
      <sheetName val="연습"/>
      <sheetName val="화재 탐지 설비"/>
      <sheetName val="접지수량"/>
      <sheetName val="제경비율"/>
      <sheetName val="기본가정"/>
      <sheetName val="(1)본선수량집계"/>
      <sheetName val="일위(시설)"/>
      <sheetName val="BSD (2)"/>
      <sheetName val="양식_자재단가조사표"/>
      <sheetName val="입력"/>
      <sheetName val="&lt;--"/>
      <sheetName val="실행대비"/>
      <sheetName val="화의-현금흐름"/>
      <sheetName val="유림골조"/>
      <sheetName val="자재테이블"/>
      <sheetName val="건설기계사용료목록"/>
      <sheetName val="단가조사서"/>
      <sheetName val="도급"/>
      <sheetName val="지급자재"/>
      <sheetName val="공사입찰정보입력"/>
      <sheetName val="공내역"/>
      <sheetName val="토사(PE)"/>
      <sheetName val="1000 DB구축 부표"/>
      <sheetName val="CT "/>
      <sheetName val="발신정보"/>
      <sheetName val="기초대가"/>
      <sheetName val="조도계산서 (도서)"/>
      <sheetName val="명세서"/>
      <sheetName val="계측기"/>
      <sheetName val="단가 "/>
      <sheetName val="COVER"/>
      <sheetName val="ESCO개보수공사"/>
      <sheetName val="전체"/>
      <sheetName val="20관리비율"/>
      <sheetName val="J-EQ"/>
      <sheetName val="간접비계산"/>
      <sheetName val="DB"/>
      <sheetName val="공연,전시"/>
      <sheetName val="A 견적"/>
      <sheetName val="s.v"/>
      <sheetName val="일위목록"/>
      <sheetName val="산출0"/>
      <sheetName val="관개"/>
      <sheetName val="내역전기"/>
      <sheetName val="기초목록"/>
      <sheetName val="단가(자재)"/>
      <sheetName val="유입맨홀산출"/>
      <sheetName val="일 위 목 록 표"/>
      <sheetName val="품셈TABLE"/>
      <sheetName val="참조자료"/>
      <sheetName val="금융비용"/>
      <sheetName val="콘크리트"/>
      <sheetName val="총괄집계표"/>
      <sheetName val="오동"/>
      <sheetName val="대조"/>
      <sheetName val="나한"/>
      <sheetName val="사전공사"/>
      <sheetName val="철근량"/>
      <sheetName val="앉음벽 (2)"/>
      <sheetName val="단가대비표"/>
      <sheetName val="말뚝지지력산정"/>
      <sheetName val="상행-교대(A1-A2)"/>
      <sheetName val="맨홀수량산출"/>
      <sheetName val="내역서중"/>
      <sheetName val="교각계산"/>
      <sheetName val="물가시세"/>
      <sheetName val="전기2005"/>
      <sheetName val="통신2005"/>
      <sheetName val="철콘"/>
      <sheetName val="표  지"/>
      <sheetName val="유림총괄"/>
      <sheetName val="수목표준대가"/>
      <sheetName val="예산총괄"/>
      <sheetName val="CODE"/>
      <sheetName val="인공"/>
      <sheetName val="도급자재"/>
      <sheetName val="패널"/>
      <sheetName val="간접(90)"/>
      <sheetName val="품셈총괄"/>
      <sheetName val="표층포설및다짐"/>
      <sheetName val="공문"/>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부하"/>
      <sheetName val="직공비"/>
      <sheetName val="견적(100%)"/>
      <sheetName val="기초자료입력"/>
      <sheetName val="실행(1)"/>
      <sheetName val="가락화장을지"/>
      <sheetName val="기초입력"/>
      <sheetName val="단가비교"/>
      <sheetName val="DATA테이블1 (2)"/>
      <sheetName val="국내조달(통합-1)"/>
      <sheetName val="도담구내 개소별 명세"/>
      <sheetName val="工관리비율"/>
      <sheetName val="工완성공사율"/>
      <sheetName val="노무단가산정"/>
      <sheetName val="인공산출"/>
      <sheetName val="주요기준"/>
      <sheetName val="자재단가비교표"/>
      <sheetName val="간선계산"/>
      <sheetName val="계화배수"/>
      <sheetName val="99년하반기"/>
      <sheetName val="철근집계"/>
      <sheetName val="COPING"/>
      <sheetName val="1차 내역서"/>
      <sheetName val="현장경비"/>
      <sheetName val="예비용"/>
      <sheetName val="단가 및 재료비"/>
      <sheetName val="와동수량"/>
      <sheetName val="직원현황"/>
      <sheetName val="ELECTRIC"/>
      <sheetName val="공정코드"/>
      <sheetName val="전기설계변경"/>
      <sheetName val="전체제잡비"/>
      <sheetName val="바닥판"/>
      <sheetName val="입력DATA"/>
      <sheetName val="가설공사"/>
      <sheetName val="Uint보온"/>
      <sheetName val="견적업체"/>
      <sheetName val="MOTOR"/>
      <sheetName val="교사기준면적(초등)"/>
      <sheetName val="Y-WORK"/>
      <sheetName val="일위대가 "/>
      <sheetName val="건축공사"/>
      <sheetName val="신규 수주분(사용자 정의)"/>
      <sheetName val="동해title"/>
      <sheetName val="수량산출서"/>
      <sheetName val="원가계산서(변경)"/>
      <sheetName val="진흥지역조서(구역밖)"/>
      <sheetName val="BF12-R0"/>
      <sheetName val="시중노임"/>
      <sheetName val="직접시공계획서"/>
      <sheetName val="1안"/>
      <sheetName val="문학간접"/>
      <sheetName val="값"/>
      <sheetName val="7.환경"/>
      <sheetName val="노임(1차)"/>
      <sheetName val="백호우계수"/>
      <sheetName val="모래기초"/>
      <sheetName val="도로일위대가표"/>
      <sheetName val="B부대공"/>
      <sheetName val="현장조사"/>
      <sheetName val="대"/>
      <sheetName val="엔지니어링"/>
      <sheetName val="대,유,램"/>
      <sheetName val="담장산출"/>
      <sheetName val="준공내역"/>
      <sheetName val="상수도토공집계표"/>
      <sheetName val="특별교실"/>
      <sheetName val="직원자료입력"/>
      <sheetName val="하중계산"/>
      <sheetName val="안정성검토"/>
      <sheetName val="설계기준"/>
      <sheetName val="물집"/>
      <sheetName val="Data&amp;Result"/>
      <sheetName val="골조"/>
      <sheetName val="건설성적"/>
      <sheetName val="실행-집행"/>
      <sheetName val="일위총괄표"/>
      <sheetName val="기초분물량표"/>
      <sheetName val="주안3차A-A"/>
      <sheetName val="간접경상비"/>
      <sheetName val="Cost bd-&quot;A&quot;"/>
      <sheetName val="기안1"/>
      <sheetName val="2.대외공문"/>
      <sheetName val="합의경상"/>
      <sheetName val="4.고용보험"/>
      <sheetName val="휴가비,급량비"/>
      <sheetName val="FAX"/>
      <sheetName val="본사업"/>
      <sheetName val="Sheet4"/>
      <sheetName val="본서하반기"/>
      <sheetName val="하반기(지구대)"/>
      <sheetName val="단가표 (2)"/>
      <sheetName val="WORK"/>
      <sheetName val="산출내력"/>
      <sheetName val="퍼스트"/>
      <sheetName val="노임200103"/>
      <sheetName val="견적내역서"/>
      <sheetName val="어룡"/>
      <sheetName val="동원(3)"/>
      <sheetName val="공정외주"/>
      <sheetName val="부자재 적용비율"/>
      <sheetName val="인부노임"/>
      <sheetName val="조정율"/>
      <sheetName val="정부노임단가"/>
      <sheetName val="내역서(삼호)"/>
      <sheetName val="1구간BOQ"/>
      <sheetName val="일위대가(출입)"/>
      <sheetName val="국별인원"/>
      <sheetName val="식재일위대가"/>
      <sheetName val="일위대가(4층원격)"/>
      <sheetName val="도급내역"/>
      <sheetName val="공량(1월22일)"/>
      <sheetName val="도급내역서"/>
      <sheetName val="부분별수량산출(조합기초)"/>
      <sheetName val="단위중량"/>
      <sheetName val="기자재비"/>
      <sheetName val="출력은_금물"/>
      <sheetName val="단가_"/>
      <sheetName val="일반공사"/>
      <sheetName val="외주비"/>
      <sheetName val="sst,stl창호"/>
      <sheetName val="구천"/>
      <sheetName val="포장복구집계"/>
      <sheetName val="공기압축기실"/>
      <sheetName val="집수A"/>
      <sheetName val="SHEET PILE단가"/>
      <sheetName val="사유서제출현황-2"/>
      <sheetName val="준공정산"/>
      <sheetName val="세부내역"/>
      <sheetName val="기성내역서표지"/>
      <sheetName val="AHU-01"/>
      <sheetName val="흥양2교토공집계표"/>
      <sheetName val="실행기초"/>
      <sheetName val="관로내역원"/>
      <sheetName val="수토공단위당"/>
      <sheetName val="인건-측정"/>
      <sheetName val="COL"/>
      <sheetName val="현장관리비 산출내역"/>
      <sheetName val="사업부배부A"/>
      <sheetName val="기계내역"/>
      <sheetName val="일위목록-기"/>
      <sheetName val="토목내역서 (도급단가)"/>
      <sheetName val="CABLE SIZE-1"/>
      <sheetName val="자재일람"/>
      <sheetName val="항목등록"/>
      <sheetName val="3.자재비(총괄)"/>
      <sheetName val="환율change"/>
      <sheetName val="Summary Sheets"/>
      <sheetName val=" 토목 처리장도급내역서 "/>
      <sheetName val="부대공"/>
      <sheetName val="포장공"/>
      <sheetName val="예산명세서"/>
      <sheetName val="시운전연료비"/>
      <sheetName val="투찰내역"/>
      <sheetName val="토목"/>
      <sheetName val="ETC"/>
      <sheetName val="1-1"/>
      <sheetName val="대목"/>
      <sheetName val="5.동별횡주관경"/>
      <sheetName val="소방"/>
      <sheetName val="Macro(MCC)"/>
      <sheetName val="ATM기초철가"/>
      <sheetName val="약품설비"/>
      <sheetName val="노임단가 (2)"/>
      <sheetName val="철콘산출"/>
      <sheetName val="99총공사내역서"/>
      <sheetName val="GRACE"/>
      <sheetName val="지하시설물작성"/>
      <sheetName val="A1"/>
      <sheetName val="간지"/>
      <sheetName val="부재리스트"/>
      <sheetName val="청곡지거입력"/>
      <sheetName val="ilch"/>
      <sheetName val="기초일위대가"/>
      <sheetName val="산출기초"/>
      <sheetName val="Base"/>
      <sheetName val="전담운영PM"/>
      <sheetName val="원내역"/>
      <sheetName val="전기일위대가"/>
      <sheetName val="BOQ(전체)"/>
      <sheetName val="2F 회의실견적(5_14 일대)"/>
      <sheetName val="Sheet38"/>
      <sheetName val="부속동"/>
      <sheetName val="수공기"/>
      <sheetName val="특수기호강도거푸집"/>
      <sheetName val="종배수관면벽신"/>
      <sheetName val="종배수관(신)"/>
      <sheetName val="내역(100%)"/>
      <sheetName val="쌍송교"/>
      <sheetName val="파일의이용"/>
      <sheetName val="산출"/>
      <sheetName val="내역서01"/>
      <sheetName val="사급자재(1단계)"/>
      <sheetName val="일용노임단가"/>
      <sheetName val="실행내역 "/>
      <sheetName val="골조시행"/>
      <sheetName val="샘플표지"/>
      <sheetName val="대보~세기"/>
      <sheetName val="대운반(철재)"/>
      <sheetName val="수지예산"/>
      <sheetName val="구분자"/>
      <sheetName val="설계예시"/>
      <sheetName val="기둥(원형)"/>
      <sheetName val="설계내역서"/>
      <sheetName val="건축2"/>
      <sheetName val="1.토공집계표"/>
      <sheetName val="접속단위"/>
      <sheetName val="B-data"/>
      <sheetName val="천방교접속"/>
      <sheetName val="대포2교접속"/>
      <sheetName val="차수"/>
      <sheetName val="220 (2)"/>
      <sheetName val="세부내역서"/>
      <sheetName val="중질쓰레기"/>
      <sheetName val="압축공기소요량"/>
      <sheetName val="보일러물질수지"/>
      <sheetName val="손익"/>
      <sheetName val="하조서"/>
      <sheetName val="WING3"/>
      <sheetName val="01"/>
      <sheetName val="예산서"/>
      <sheetName val="수배전반"/>
      <sheetName val="프랜트면허"/>
      <sheetName val="부대집계"/>
      <sheetName val="작업일보"/>
      <sheetName val="48단가"/>
      <sheetName val="이형관"/>
      <sheetName val="2.고용보험료산출근거"/>
      <sheetName val="ÀÏÀ§(PANEL)"/>
      <sheetName val="관급단가"/>
      <sheetName val="산출금액내역"/>
      <sheetName val="전계가"/>
      <sheetName val="용역비내역-진짜"/>
      <sheetName val="총내역서"/>
      <sheetName val="관로공정"/>
      <sheetName val="기초입력 DATA"/>
      <sheetName val="대로근거"/>
      <sheetName val="공종"/>
      <sheetName val="기계경비_시간당_"/>
      <sheetName val="22관계"/>
      <sheetName val="22기타(L,R)"/>
      <sheetName val="22전선계"/>
      <sheetName val="월래"/>
      <sheetName val="NO.1-NO12(설계예산서)"/>
      <sheetName val="인건비"/>
      <sheetName val="연결관단위"/>
      <sheetName val="중기단가"/>
      <sheetName val="중기목록"/>
      <sheetName val="호표"/>
      <sheetName val="청곡지선토공총"/>
      <sheetName val="토공총"/>
      <sheetName val="슬래브(유곡)"/>
      <sheetName val="수량이동"/>
      <sheetName val="단조-노임"/>
      <sheetName val="연결원본-절대지우지말것"/>
      <sheetName val="일위-1"/>
      <sheetName val="영외수지"/>
      <sheetName val="참조 (2)"/>
      <sheetName val="기계공사"/>
      <sheetName val="전동기"/>
      <sheetName val="암거 제원표-1단계"/>
      <sheetName val="하수처리장"/>
      <sheetName val="간접"/>
      <sheetName val="투찰(하수)"/>
      <sheetName val="직원관리자료"/>
      <sheetName val="기본항목 입력"/>
      <sheetName val="조사집계표(1)_솎아베기"/>
      <sheetName val="조사집계표(2)_솎아베기"/>
      <sheetName val="필지별내역서"/>
      <sheetName val="조사집계표(3)_솎아베기"/>
      <sheetName val="1Month+Sheet2!"/>
      <sheetName val="2.노임및손료"/>
      <sheetName val="중기사용료산출근거"/>
      <sheetName val="면적표"/>
      <sheetName val="토공A1"/>
      <sheetName val="적용률"/>
      <sheetName val="1구간FRP수량산출"/>
      <sheetName val="97년 추정"/>
      <sheetName val="관리보고"/>
      <sheetName val="일위단가"/>
      <sheetName val="준검 내역서"/>
      <sheetName val="결재갑지"/>
      <sheetName val="제잡비"/>
      <sheetName val="wall"/>
      <sheetName val="플랜트 설치"/>
      <sheetName val="기계설비표선정수장"/>
      <sheetName val="기성내역"/>
      <sheetName val="1,2공구원가계산서"/>
      <sheetName val="상반기손익차2총괄"/>
      <sheetName val="북방3터널"/>
      <sheetName val="95년12월말"/>
      <sheetName val="선급비용"/>
      <sheetName val="단가산출2"/>
      <sheetName val="산출근거1"/>
      <sheetName val="포승중환경개선공사_변경_"/>
      <sheetName val="단가대비"/>
      <sheetName val="공사미수"/>
      <sheetName val="인사자료총집계"/>
      <sheetName val="원가계산 (2)"/>
      <sheetName val="가로등내역서"/>
      <sheetName val="70%"/>
      <sheetName val="배수공"/>
      <sheetName val="건축기성"/>
      <sheetName val="주소"/>
      <sheetName val="공동구수량"/>
      <sheetName val="설_(3)2"/>
      <sheetName val="설_(2)2"/>
      <sheetName val="3BL공동구_수량2"/>
      <sheetName val="Customer_Databas1"/>
      <sheetName val="토공(우물통,기타)_1"/>
      <sheetName val="_HIT-&gt;HMC_견적(3900)1"/>
      <sheetName val="AIR_SHOWER(3인용)1"/>
      <sheetName val="노(97_1,97_9,98_1)1"/>
      <sheetName val="6PILE__(돌출)1"/>
      <sheetName val="토공_total1"/>
      <sheetName val="원가_(2)1"/>
      <sheetName val="내역서_제출1"/>
      <sheetName val="2000년_공정표1"/>
      <sheetName val="1_설계조건1"/>
      <sheetName val="세골재__T2_변경_현황"/>
      <sheetName val="_냉각수펌프1"/>
      <sheetName val="갑지_을지"/>
      <sheetName val="기타_정보통신공사"/>
      <sheetName val="정거장_설계조건"/>
      <sheetName val="노무비_근거1"/>
      <sheetName val="효성CB_1P기초1"/>
      <sheetName val="내역서_"/>
      <sheetName val="전선_및_전선관1"/>
      <sheetName val="노_무_비"/>
      <sheetName val="2000_05"/>
      <sheetName val="Inst_"/>
      <sheetName val="별표_"/>
      <sheetName val="일위대가56-1_"/>
      <sheetName val="일위대가71-1_"/>
      <sheetName val="일위대가74-1_"/>
      <sheetName val="일위대가76-1_"/>
      <sheetName val="일위대가77-1_"/>
      <sheetName val="일위대가78-1_"/>
      <sheetName val="노임단가(08_01)"/>
      <sheetName val="3_2제조설비"/>
      <sheetName val="남양시작동자105노65기1_3화1_2"/>
      <sheetName val="출력은_금물1"/>
      <sheetName val="C_전기공사"/>
      <sheetName val="국도접속_차도부수량"/>
      <sheetName val="빌딩_안내"/>
      <sheetName val="화재_탐지_설비"/>
      <sheetName val="단가대비표_(3)"/>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청곡간선입력"/>
      <sheetName val="업체별기성내역"/>
      <sheetName val="Front"/>
      <sheetName val="팀업무"/>
      <sheetName val="전기내역서(총계)"/>
      <sheetName val="LIST"/>
      <sheetName val="1"/>
      <sheetName val="개거재료산출"/>
      <sheetName val="견적조건"/>
      <sheetName val="원가계산서구조조정"/>
      <sheetName val="17F MOCKUP B-1,B-2"/>
      <sheetName val="설계명세"/>
      <sheetName val="제출내역 (3)"/>
      <sheetName val="CL분석결과"/>
      <sheetName val="기존단가 (2)"/>
      <sheetName val="형틀공사"/>
      <sheetName val="일위(집)"/>
      <sheetName val="노임이"/>
      <sheetName val="일위대가(계측기설치)"/>
      <sheetName val="f산출"/>
      <sheetName val="자재단가리스트"/>
      <sheetName val="자재대"/>
      <sheetName val="견적단가"/>
      <sheetName val="기초작업"/>
      <sheetName val="전신환매도율"/>
      <sheetName val="B2BERP"/>
      <sheetName val="1월"/>
      <sheetName val="일위대가목록 "/>
      <sheetName val="MAT"/>
      <sheetName val="다이꾸"/>
      <sheetName val="대비"/>
      <sheetName val="조건표 (2)"/>
      <sheetName val="ES조서출력하기"/>
      <sheetName val="남양구조시험동"/>
      <sheetName val="전기단가조사서"/>
      <sheetName val="신표지1"/>
      <sheetName val="P-산#1-1(WOWA1)"/>
      <sheetName val="단중표-ST"/>
      <sheetName val="간접비 총괄표"/>
      <sheetName val="담보"/>
      <sheetName val="설계내역2"/>
      <sheetName val="점수계산1-2"/>
      <sheetName val="수안보-MBR1"/>
      <sheetName val="원형1호맨홀토공수량"/>
      <sheetName val="남양내역"/>
      <sheetName val="경비2내역"/>
      <sheetName val="폐토수익화 "/>
      <sheetName val="원료"/>
      <sheetName val="공통(20-91)"/>
      <sheetName val="설-원가"/>
      <sheetName val="설치자재"/>
      <sheetName val="단중"/>
      <sheetName val="#2_일위대가목록"/>
      <sheetName val="우수공집계"/>
      <sheetName val="주차구획선수량"/>
      <sheetName val="재료할증"/>
      <sheetName val="단위수량산출"/>
      <sheetName val="낙찰표"/>
      <sheetName val="개별직종노임단가(2003.9)"/>
      <sheetName val="실행내역 (2)"/>
      <sheetName val="평3"/>
      <sheetName val="직접노무비"/>
      <sheetName val="남평내역"/>
      <sheetName val="재료집계표"/>
      <sheetName val="PARAMETER"/>
      <sheetName val="10월"/>
      <sheetName val="기초"/>
      <sheetName val="부경"/>
      <sheetName val="전기외주내역"/>
      <sheetName val="database"/>
      <sheetName val="평가데이터"/>
      <sheetName val="S1,3"/>
      <sheetName val="P.M 별"/>
      <sheetName val="본사"/>
      <sheetName val="공장"/>
      <sheetName val="산출기초(기계터파기)3열"/>
      <sheetName val="전송망집계"/>
      <sheetName val="철거수량(전송)"/>
      <sheetName val="BOX수량"/>
      <sheetName val="샌딩 에폭시 도장"/>
      <sheetName val="일반문틀 설치"/>
      <sheetName val="스텐문틀설치"/>
      <sheetName val="흙쌓기도수로설치현황"/>
      <sheetName val="을-ATYPE"/>
      <sheetName val="TABLE"/>
      <sheetName val="RAHMEN"/>
      <sheetName val="AV시스템"/>
      <sheetName val="민속촌메뉴"/>
      <sheetName val="2F 회의실견적_5_14 일대_"/>
      <sheetName val="97"/>
      <sheetName val="식재가격"/>
      <sheetName val="식재총괄"/>
      <sheetName val="매출채권"/>
      <sheetName val="B부대0"/>
      <sheetName val="말뚝지/_x0000__x0013_"/>
      <sheetName val="공사비산출서"/>
      <sheetName val="WEIGHT LIST"/>
      <sheetName val="한강운반비"/>
      <sheetName val="단가 (2)"/>
      <sheetName val="기초공"/>
      <sheetName val="전통건설"/>
      <sheetName val="유수전환공사"/>
      <sheetName val="관로토공"/>
      <sheetName val="우수관"/>
      <sheetName val="공종목록표"/>
      <sheetName val="기본자료"/>
      <sheetName val="노무비 "/>
      <sheetName val="부안변전"/>
      <sheetName val="기초목"/>
      <sheetName val="현장관리비데이타"/>
      <sheetName val="기술조건"/>
      <sheetName val="제노임"/>
      <sheetName val="연환"/>
      <sheetName val="품목"/>
      <sheetName val="정산내역서"/>
      <sheetName val="조달단가"/>
      <sheetName val="통합"/>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KKK.XLS][KKK.XLS]말뚝지/_x0000__x0013_"/>
      <sheetName val="각종양식"/>
      <sheetName val="tggwan(mac)"/>
      <sheetName val="예산총괄표"/>
      <sheetName val="공주-교대(A1)"/>
      <sheetName val="일위대가내역"/>
      <sheetName val="C3"/>
      <sheetName val="납부서"/>
      <sheetName val="Mc1"/>
      <sheetName val="사업수지"/>
      <sheetName val="표지1"/>
      <sheetName val="산출근거(단청공사)"/>
      <sheetName val="POL6차-PIPING"/>
      <sheetName val="물량"/>
      <sheetName val="산#2-1 (2)"/>
      <sheetName val="산#3-1"/>
      <sheetName val="공량산출서"/>
      <sheetName val="TANK견적대지"/>
      <sheetName val="지입자재집계표"/>
      <sheetName val="Sheet15"/>
      <sheetName val="전국현황"/>
      <sheetName val="광장"/>
      <sheetName val="내역서_᎛⼗"/>
      <sheetName val="P-1"/>
      <sheetName val="itm코드"/>
      <sheetName val="itm기준"/>
      <sheetName val="기계경비시간당손료목록"/>
      <sheetName val="PROJECT BRIEF(EX.NEW)"/>
      <sheetName val="기준표"/>
      <sheetName val="제안서"/>
      <sheetName val="행정표준(1)"/>
      <sheetName val="행정표준(2)"/>
      <sheetName val="직접경비호표"/>
      <sheetName val="인수공규격"/>
      <sheetName val="단면가정"/>
      <sheetName val="부재력정리"/>
      <sheetName val="경비"/>
      <sheetName val="제안실적sum조회"/>
      <sheetName val="공사잡비"/>
      <sheetName val="차압계산"/>
      <sheetName val="수량산출목록표"/>
      <sheetName val="자재발주서"/>
      <sheetName val="000000"/>
      <sheetName val="무시"/>
      <sheetName val=" 소방공사 산출근거"/>
      <sheetName val="노임변동률"/>
      <sheetName val="잡철물"/>
      <sheetName val="주요항목별"/>
      <sheetName val="견적대비 견적서"/>
      <sheetName val="미드수량"/>
      <sheetName val="갑  지"/>
      <sheetName val="소각장스케줄"/>
      <sheetName val="공사예산하조서(O.K)"/>
      <sheetName val="건축공사실행"/>
      <sheetName val="DAN"/>
      <sheetName val="공사비"/>
      <sheetName val="1공구내역"/>
      <sheetName val="BOX전기내역"/>
      <sheetName val="길어깨(현황)"/>
      <sheetName val="60명당사(총괄)"/>
      <sheetName val="공종별내역서"/>
      <sheetName val="SG"/>
      <sheetName val="합천내역"/>
      <sheetName val="요약&amp;결과"/>
      <sheetName val="(4-2)열관류값-2"/>
      <sheetName val="금융"/>
      <sheetName val="일위목록데이타"/>
      <sheetName val="화전내"/>
      <sheetName val="성곽내역서"/>
      <sheetName val="danga"/>
      <sheetName val="TEMP"/>
      <sheetName val="JA"/>
      <sheetName val="인테리어내역"/>
      <sheetName val="품셈총괄표"/>
      <sheetName val="봉양~조차장간고하개명(신설)"/>
      <sheetName val="5"/>
      <sheetName val="98수문일위"/>
      <sheetName val="1.검토서"/>
      <sheetName val="여과지동"/>
      <sheetName val="지급자재단가"/>
      <sheetName val="일위대가(목록)"/>
      <sheetName val="산근(목록)"/>
      <sheetName val="재료비"/>
      <sheetName val="이형관중량"/>
      <sheetName val="BS(5월-경리과)"/>
      <sheetName val="채권(하반기)"/>
      <sheetName val="공헾⾵_x0005_"/>
      <sheetName val="집 계 표"/>
      <sheetName val="BH-1 (2)"/>
      <sheetName val="석축산출서"/>
      <sheetName val="unitpric"/>
      <sheetName val="일  위  대  가  목  록"/>
      <sheetName val="PSCbeam설계"/>
      <sheetName val=" 갑지"/>
      <sheetName val="ysn"/>
      <sheetName val="VXXXXXXX"/>
      <sheetName val="위치조서"/>
      <sheetName val="상세도(80)"/>
      <sheetName val="공사내역"/>
      <sheetName val="실행간접비용"/>
      <sheetName val="업무분장"/>
      <sheetName val="공사진행"/>
      <sheetName val="하자접수대장"/>
      <sheetName val="SUM"/>
      <sheetName val="경비산출"/>
      <sheetName val="기본정보입력"/>
      <sheetName val="코드"/>
      <sheetName val="교대(A1-A2)"/>
      <sheetName val="측량요율"/>
      <sheetName val="1유리"/>
      <sheetName val="FAB4생산"/>
      <sheetName val="영업.일1"/>
      <sheetName val="XL4Poppy"/>
      <sheetName val="기뇣đ"/>
      <sheetName val="분_x0000__x0000_"/>
      <sheetName val="분券%"/>
      <sheetName val="관집계"/>
      <sheetName val="APT"/>
      <sheetName val="중간"/>
      <sheetName val="카렌스센터계량기설치공사"/>
      <sheetName val="이름"/>
      <sheetName val="중기조종사 단위단가"/>
      <sheetName val="개요2"/>
      <sheetName val="가감수량"/>
      <sheetName val="Macro(전선)"/>
      <sheetName val="시화점실행"/>
      <sheetName val="상하차비용(기계상차)"/>
      <sheetName val="수간보호"/>
      <sheetName val="운반비"/>
      <sheetName val="강관주휀스"/>
      <sheetName val="통신원가"/>
      <sheetName val="매립"/>
      <sheetName val="3.공통공사대비"/>
      <sheetName val="시중노임(공사)"/>
      <sheetName val="MEMORY"/>
      <sheetName val="식재일위대"/>
      <sheetName val="ELECTR_x0000__x0000_"/>
      <sheetName val="MAT 철근"/>
      <sheetName val="투자-국내2"/>
      <sheetName val="선체-H"/>
      <sheetName val="4.2내역서"/>
      <sheetName val="양식(직판용)"/>
      <sheetName val="설계예/"/>
      <sheetName val="공劰.勼"/>
      <sheetName val="공韛⾶_x0005_"/>
      <sheetName val="공_x0005__x0000_"/>
      <sheetName val="노임단가2004(상)"/>
      <sheetName val="버스운행안내"/>
      <sheetName val="예방접종계획"/>
      <sheetName val="근태계획서"/>
      <sheetName val="1 자원총괄"/>
      <sheetName val="공급집계 (현대-우림)"/>
      <sheetName val="퍼ԯ_x0000_"/>
      <sheetName val="설계예산서"/>
      <sheetName val="폐기물"/>
      <sheetName val="진단세부현황"/>
      <sheetName val="냉온수유니트"/>
      <sheetName val="300XL 세관"/>
      <sheetName val="P3"/>
      <sheetName val="13LPMCC"/>
      <sheetName val="급수 (LPM)"/>
      <sheetName val="냉천부속동"/>
      <sheetName val="도로정위치부표"/>
      <sheetName val="도로조사부표"/>
      <sheetName val="내역1"/>
      <sheetName val="단1"/>
      <sheetName val="용산1(해보)"/>
      <sheetName val="부하계산서"/>
      <sheetName val="우각부보강"/>
      <sheetName val="비교1"/>
      <sheetName val="공통단가"/>
      <sheetName val="기준FACTOR"/>
      <sheetName val="산출목록표"/>
      <sheetName val="도시가스현황"/>
      <sheetName val="계산표지"/>
      <sheetName val="급수"/>
      <sheetName val="기계경비산출기준"/>
      <sheetName val="기초단가"/>
      <sheetName val="경영"/>
      <sheetName val="98년"/>
      <sheetName val="실적"/>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분전함신설"/>
      <sheetName val="접지1종"/>
      <sheetName val="일위대가(가설)"/>
      <sheetName val="96수출"/>
      <sheetName val="부자재_적용비율"/>
      <sheetName val="일위대가목록_"/>
      <sheetName val="현금예금"/>
      <sheetName val="일위대가(비굴착)"/>
      <sheetName val="진주방향"/>
      <sheetName val="접수부"/>
      <sheetName val="도로횡단-D300"/>
      <sheetName val="토공사"/>
      <sheetName val="SIL98"/>
      <sheetName val="통신200헾"/>
      <sheetName val="5사남"/>
      <sheetName val="BOX단위철근"/>
      <sheetName val="효동"/>
      <sheetName val="ND"/>
      <sheetName val="원본(갑지)"/>
      <sheetName val="단가조사-1"/>
      <sheetName val="단가조사-2"/>
      <sheetName val="성곽공사"/>
      <sheetName val="P1(좌,우)"/>
      <sheetName val="2,EXIST 전기실산출"/>
      <sheetName val="제안서입력"/>
      <sheetName val="장비선정 "/>
      <sheetName val="범례표"/>
      <sheetName val="우배수"/>
      <sheetName val="단가산출(T)"/>
      <sheetName val="기안문"/>
      <sheetName val="개별직종노임단가(2002.5)"/>
      <sheetName val="대가호표"/>
      <sheetName val="5.지붕"/>
      <sheetName val="철근콘크리트"/>
      <sheetName val="철집"/>
      <sheetName val="상시"/>
      <sheetName val="접속도로1"/>
      <sheetName val="광주운남을"/>
      <sheetName val="총괄표 "/>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4.2유효폭의 계산"/>
      <sheetName val="수원공사비"/>
      <sheetName val="투찰"/>
      <sheetName val="정렬"/>
      <sheetName val="소총괄표1"/>
      <sheetName val="기기리스트"/>
      <sheetName val="도시계획인력산정"/>
      <sheetName val="집수정(600-700)"/>
      <sheetName val="말뚝지/_x005f_x0000__x005f_x0013_"/>
      <sheetName val="일위대가(4_x005f_x0005__x005f_x0000__x005f_x0000_"/>
      <sheetName val="일위대가(4獏め_x005f_x0005__x005f_x0000_"/>
      <sheetName val="일위대가(4ꌱ⿪_x005f_x0005__x005f_x0000_"/>
      <sheetName val="[KKK.XLS][KKK.XLS]_____x005f_x0000__2"/>
      <sheetName val="공헾⾵_x005f_x0005_"/>
      <sheetName val="분_x005f_x0000__x005f_x0000_"/>
      <sheetName val="ELECTR_x005f_x0000__x005f_x0000_"/>
      <sheetName val="공韛⾶_x005f_x0005_"/>
      <sheetName val="공_x005f_x0005__x005f_x0000_"/>
      <sheetName val="퍼ԯ_x005f_x0000_"/>
      <sheetName val="수량"/>
      <sheetName val="콘크Ô_x0000_"/>
      <sheetName val="토목주소"/>
      <sheetName val="Ⅱ1-0타"/>
      <sheetName val="3BL공동구_桐ݾ蔌"/>
      <sheetName val="토공 totൡý"/>
      <sheetName val="3BL공동구__x0000__x0000_"/>
      <sheetName val="3BL공동구_厠į召"/>
      <sheetName val="직원명단"/>
      <sheetName val="도급실행(본관-주차장)"/>
      <sheetName val="일위대가(4층원격堘"/>
      <sheetName val="일위대가(4층원격朂"/>
      <sheetName val="일위대가(4층원격_x0005_"/>
      <sheetName val="세부내焀"/>
      <sheetName val="蠀Ⲃ"/>
      <sheetName val="저⺄"/>
      <sheetName val="내역(가지)"/>
      <sheetName val="Resource2"/>
      <sheetName val="내역서관리"/>
      <sheetName val="내역1공구"/>
      <sheetName val="sw1"/>
      <sheetName val="NOMUBI"/>
      <sheetName val="하鄘8눰"/>
      <sheetName val="48평형"/>
      <sheetName val="62평형"/>
      <sheetName val="hvac내역서(제어동)"/>
      <sheetName val="9509"/>
      <sheetName val="맨홀수량산출(2호)"/>
      <sheetName val="가감수량(2호)"/>
      <sheetName val="일위_FILE"/>
      <sheetName val="터널대가"/>
      <sheetName val="예정(3)"/>
      <sheetName val="소포내역 (2)"/>
      <sheetName val="MECH"/>
      <sheetName val="옹벽"/>
      <sheetName val="토공_total2"/>
      <sheetName val="Customer_Databas2"/>
      <sheetName val="원가_(2)2"/>
      <sheetName val="AIR_SHOWER(3인용)2"/>
      <sheetName val="6PILE__(돌출)2"/>
      <sheetName val="토공(우물통,기타)_2"/>
      <sheetName val="노(97_1,97_9,98_1)2"/>
      <sheetName val="_HIT-&gt;HMC_견적(3900)2"/>
      <sheetName val="내역서_1"/>
      <sheetName val="노_무_비1"/>
      <sheetName val="Inst_1"/>
      <sheetName val="별표_1"/>
      <sheetName val="3_2제조설비1"/>
      <sheetName val="단가대비표_(3)1"/>
      <sheetName val="세골재__T2_변경_현황1"/>
      <sheetName val="단가_및_재료비"/>
      <sheetName val="공_x0005__x0000__x0000_"/>
      <sheetName val="공铌ó_x0000_"/>
      <sheetName val="공_x0000_"/>
      <sheetName val="공䐠"/>
      <sheetName val="공㽐-ૐ"/>
      <sheetName val="계화배수(3대)"/>
      <sheetName val="수량간지"/>
      <sheetName val="[KKK.XLS]설계예/"/>
      <sheetName val="[KKK.XLS][KKK.XLS]설계예/"/>
      <sheetName val="[KKK.XLS][KKK.XLS][KKK.XLS]설계예/"/>
      <sheetName val="공ମ⿩_x0005_"/>
      <sheetName val="변경내역"/>
      <sheetName val="자재운반단가일람표"/>
      <sheetName val="시중노임단가"/>
      <sheetName val="가설공_x0000_"/>
      <sheetName val="말뚝지_x0000__x0000_ﯲ"/>
      <sheetName val="말뚝지怀4Ე"/>
      <sheetName val="기성금내역서"/>
      <sheetName val="철근"/>
      <sheetName val="입력정보"/>
      <sheetName val="#REF!"/>
      <sheetName val="내역서(교량)전체"/>
      <sheetName val="관급_File"/>
      <sheetName val="구역화물"/>
      <sheetName val="단위목록"/>
      <sheetName val="시험비"/>
      <sheetName val="기계경비목록"/>
      <sheetName val="견적을지"/>
      <sheetName val="설치내역"/>
      <sheetName val="날개벽"/>
      <sheetName val="99-0002"/>
      <sheetName val="편입토지조서"/>
      <sheetName val="중계I"/>
      <sheetName val="전기공사 산출집계"/>
      <sheetName val="전기공사 산출"/>
      <sheetName val="DATA테이블_x0000__x0000_Ԁ_x0000_쀀"/>
      <sheetName val="보증수수료산"/>
      <sheetName val="2F_회의실견적_5_14_일대_"/>
      <sheetName val="WEIGHT_LIST"/>
      <sheetName val="산#2-1_(2)"/>
      <sheetName val="2F_회의실견적(5_14_일대)1"/>
      <sheetName val="2F_회의실견적_5_14_일대_1"/>
      <sheetName val="3BL공동구_수량3"/>
      <sheetName val="출력은_금물2"/>
      <sheetName val="_냉각수펌프2"/>
      <sheetName val="단가_2"/>
      <sheetName val="Sheet1_(2)1"/>
      <sheetName val="설_(3)3"/>
      <sheetName val="설_(2)3"/>
      <sheetName val="1_설계조건2"/>
      <sheetName val="일위대가목록_1"/>
      <sheetName val="1차_내역서1"/>
      <sheetName val="전선_및_전선관2"/>
      <sheetName val="내역서_제출2"/>
      <sheetName val="남양시작동자105노65기1_3화1_21"/>
      <sheetName val="현장관리비_산출내역1"/>
      <sheetName val="1000_DB구축_부표1"/>
      <sheetName val="CT_1"/>
      <sheetName val="조도계산서_(도서)1"/>
      <sheetName val="노무비_근거2"/>
      <sheetName val="효성CB_1P기초2"/>
      <sheetName val="2000년_공정표2"/>
      <sheetName val="C_전기공사1"/>
      <sheetName val="갑지_을지1"/>
      <sheetName val="기타_정보통신공사1"/>
      <sheetName val="표__지1"/>
      <sheetName val="노임단가(08_01)1"/>
      <sheetName val="일위대가56-1_1"/>
      <sheetName val="일위대가71-1_1"/>
      <sheetName val="일위대가74-1_1"/>
      <sheetName val="일위대가76-1_1"/>
      <sheetName val="일위대가77-1_1"/>
      <sheetName val="일위대가78-1_1"/>
      <sheetName val="화재_탐지_설비1"/>
      <sheetName val="일위대가_1"/>
      <sheetName val="DATA테이블1_(2)1"/>
      <sheetName val="A_견적1"/>
      <sheetName val="s_v1"/>
      <sheetName val="도담구내_개소별_명세1"/>
      <sheetName val="빌딩_안내1"/>
      <sheetName val="정거장_설계조건1"/>
      <sheetName val="2000_051"/>
      <sheetName val="신규_수주분(사용자_정의)1"/>
      <sheetName val="BSD_(2)1"/>
      <sheetName val="단가_및_재료비1"/>
      <sheetName val="국도접속_차도부수량1"/>
      <sheetName val="WEIGHT_LIST1"/>
      <sheetName val="산#2-1_(2)1"/>
      <sheetName val="토목내역서_(도급단가)1"/>
      <sheetName val="일집"/>
      <sheetName val="일위대가(4층원격匸"/>
      <sheetName val="일위산출"/>
      <sheetName val="copy"/>
      <sheetName val="양식_자惍ᙘ각ᙘ턁岲"/>
      <sheetName val="양식_자_x0000__x0000_Ԁ_x0000_耀オ"/>
      <sheetName val="양식_자_x0000__x0000_Ԁ_x0000_怀䬝"/>
      <sheetName val="양식_자_x0000__x0000_Ԁ_x0000_ᰞ"/>
      <sheetName val="양식_자_x0000__x0000_Ԁ_x0000_怀琛"/>
      <sheetName val="양식_자_x0000__x0000_Ԁ_x0000_쀀蚦"/>
      <sheetName val="수량집계"/>
      <sheetName val="일위대가-1"/>
      <sheetName val="PAC"/>
      <sheetName val="광주주공"/>
      <sheetName val="조업일수"/>
      <sheetName val="B.O.M"/>
      <sheetName val="생산매출 (4)"/>
      <sheetName val="시산표"/>
      <sheetName val="STANDARD (상)-참고"/>
      <sheetName val="정철호"/>
      <sheetName val="FUEL FILLER"/>
      <sheetName val="수주이월"/>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대비2"/>
      <sheetName val="2차기성내역서"/>
      <sheetName val="횡배수관토공수량"/>
      <sheetName val="총괄내역서"/>
      <sheetName val="1호맨홀토공"/>
      <sheetName val="청학계"/>
      <sheetName val="DATA 입력부"/>
      <sheetName val="TEL"/>
      <sheetName val="배수통관(좌)"/>
      <sheetName val="예정공정표"/>
      <sheetName val="실행갑지"/>
      <sheetName val="원가계산서(남측)"/>
      <sheetName val="CP-E2 (품셈표)"/>
      <sheetName val="작성방법"/>
      <sheetName val="창호"/>
      <sheetName val="가설제외"/>
      <sheetName val="기타공사"/>
      <sheetName val="설계서을"/>
      <sheetName val="매입-계약"/>
      <sheetName val="한전일위"/>
      <sheetName val="시설물일위"/>
      <sheetName val="중기손료"/>
      <sheetName val="기계경비일람"/>
      <sheetName val="자재(원원+원대)"/>
      <sheetName val="일위대가표집계표"/>
      <sheetName val="5.정산서"/>
      <sheetName val="SUS(150)"/>
      <sheetName val="전선(총)"/>
      <sheetName val="7-1노임"/>
      <sheetName val="7-2경비"/>
      <sheetName val="AS접수관리"/>
      <sheetName val="4.일위대가목차"/>
      <sheetName val="단가목록"/>
      <sheetName val="토피 5m"/>
      <sheetName val="직접인건비"/>
      <sheetName val="시점교대"/>
      <sheetName val="자재목록"/>
      <sheetName val="공내역서"/>
      <sheetName val="2공구내역서"/>
      <sheetName val="분祍⿪"/>
      <sheetName val="변경총괄지(1)"/>
      <sheetName val="(C)원내역"/>
      <sheetName val="관리비"/>
      <sheetName val="3.면적&amp;세대(입력)"/>
      <sheetName val="      "/>
      <sheetName val="양식_자_x0000__x0000_Ԁ_x0000_倀"/>
      <sheetName val="양식_자턀쒲ԯ_x0000_缀_x0000_"/>
      <sheetName val="FAB별"/>
      <sheetName val="잔존년수"/>
      <sheetName val="8.PILE  (돌출)"/>
      <sheetName val="공사비예산서(토목분)"/>
      <sheetName val="HWP참조"/>
      <sheetName val="사업성"/>
      <sheetName val="1단계 (2)"/>
      <sheetName val="수 량 명 세 서 - 1"/>
      <sheetName val="입찰보고"/>
      <sheetName val="기타"/>
      <sheetName val="참조"/>
      <sheetName val="7급줄떼"/>
      <sheetName val="중사"/>
      <sheetName val="명세"/>
      <sheetName val="단산"/>
      <sheetName val="일대"/>
      <sheetName val="덕전리"/>
      <sheetName val="시운전연료"/>
      <sheetName val="산출내역서집계표"/>
      <sheetName val="산출근거 "/>
      <sheetName val="입찰"/>
      <sheetName val="현경"/>
      <sheetName val="토공집계"/>
      <sheetName val="본실행경비"/>
      <sheetName val="ELECT쀀⻰_x0000_"/>
      <sheetName val="10동"/>
      <sheetName val="회사개황최종"/>
      <sheetName val="견적서1"/>
      <sheetName val="★도급내역"/>
      <sheetName val="아파트"/>
      <sheetName val="공통비(전체)"/>
      <sheetName val="익산"/>
      <sheetName val="잡비계산"/>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소운반"/>
      <sheetName val="집수정단면도 (2)"/>
      <sheetName val="Pier 3"/>
      <sheetName val="예산변경사항"/>
      <sheetName val="총체보활공정표"/>
      <sheetName val="중기 부표"/>
      <sheetName val="양수장내역"/>
      <sheetName val="투찰금액"/>
      <sheetName val="2공구하도급내역서"/>
      <sheetName val="1공구 건정토건 철콘"/>
      <sheetName val="적용공정"/>
      <sheetName val="동원인원"/>
      <sheetName val="견적의뢰"/>
      <sheetName val="리스(CIF)산출"/>
      <sheetName val="우수받이"/>
      <sheetName val="관급자재비"/>
      <sheetName val="사급자재비"/>
      <sheetName val="노단"/>
      <sheetName val="자단"/>
      <sheetName val="사업분석"/>
      <sheetName val="기본자료 "/>
      <sheetName val=" 총괄표"/>
      <sheetName val="LG제품"/>
      <sheetName val="EQUIPMENT -2"/>
      <sheetName val="참조코드"/>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전등,DC등 내역서"/>
      <sheetName val="단가산출서 (2)"/>
      <sheetName val="1단계"/>
      <sheetName val="구조물공집계"/>
      <sheetName val="단가비교용"/>
      <sheetName val="노무"/>
      <sheetName val="청천내"/>
      <sheetName val="일(4)"/>
      <sheetName val="관급자재"/>
      <sheetName val="변경관급자재"/>
      <sheetName val="단위수량"/>
      <sheetName val="공종단가"/>
      <sheetName val="증감대비"/>
      <sheetName val="2003 일위대가"/>
      <sheetName val="(A)내역서"/>
      <sheetName val="2총괄내역서"/>
      <sheetName val="설비"/>
      <sheetName val="INDEX"/>
      <sheetName val="공종구간"/>
      <sheetName val="GI-LIST"/>
      <sheetName val="초기화면"/>
      <sheetName val="예산내역서"/>
      <sheetName val="총계"/>
      <sheetName val="D"/>
      <sheetName val="시행예산"/>
      <sheetName val="공통비총괄표"/>
      <sheetName val="AS포장복구 "/>
      <sheetName val="6-1. 관개량조서"/>
      <sheetName val="일위집계(기존)"/>
      <sheetName val="MB5B"/>
      <sheetName val="전말제"/>
      <sheetName val="제경비"/>
      <sheetName val="할증 "/>
      <sheetName val="[KKK.XLS]말뚝지/_x0000__x0013_"/>
      <sheetName val="일위산출근거"/>
      <sheetName val="3.면적"/>
      <sheetName val="일위대가(4_x0005_"/>
      <sheetName val="홍보비디오"/>
      <sheetName val="3BL공동구_"/>
      <sheetName val="ELECTR損("/>
      <sheetName val="ELECTR_x0000_ʳ"/>
      <sheetName val="ELECTR⦐᭝"/>
      <sheetName val="ELECTR_x0000_#"/>
      <sheetName val="ELECTR겨₥"/>
      <sheetName val="ELECTRﾈȿ"/>
      <sheetName val="직"/>
      <sheetName val="잡비"/>
      <sheetName val="수입"/>
      <sheetName val="내역서1999.8최종"/>
      <sheetName val="건축일위"/>
      <sheetName val="그라우팅일위"/>
      <sheetName val="계정"/>
      <sheetName val="경율산정.XLS"/>
      <sheetName val="토사_PE_"/>
      <sheetName val="Macro(전기)"/>
      <sheetName val="경율산정_XLS"/>
      <sheetName val="PSM16"/>
      <sheetName val="경율산정"/>
      <sheetName val="부대tu"/>
      <sheetName val="기록장"/>
      <sheetName val="금광1터널"/>
      <sheetName val="기본1"/>
      <sheetName val="수정일위대가"/>
      <sheetName val="세부내역(직접인건비)"/>
      <sheetName val="세부내역(직접경비)"/>
      <sheetName val="소일위대가코드표"/>
      <sheetName val="장애코드"/>
      <sheetName val="재료비집계"/>
      <sheetName val="관리비비계상"/>
      <sheetName val="업무"/>
      <sheetName val="설직재_1"/>
      <sheetName val="청산공사"/>
      <sheetName val="1.우편집중내역서"/>
      <sheetName val="제원"/>
      <sheetName val="DS-최종"/>
      <sheetName val="Galaxy 소비자가격표"/>
      <sheetName val="간접재료비산출표-27-30"/>
      <sheetName val="방송노임"/>
      <sheetName val="DATA(BAC)"/>
      <sheetName val="가시설수량"/>
      <sheetName val="미장&amp;수장공사"/>
      <sheetName val="자가"/>
      <sheetName val="암거공"/>
      <sheetName val="인부신상자료"/>
      <sheetName val="인원계획-미화"/>
      <sheetName val="미익SUB"/>
      <sheetName val="콘크리트타설집계표"/>
      <sheetName val="15100"/>
      <sheetName val="합의서"/>
      <sheetName val="가로등"/>
      <sheetName val="●수량(침구보관창고-21평)"/>
      <sheetName val="투입내역"/>
      <sheetName val="원"/>
      <sheetName val="법면단"/>
      <sheetName val="제1호단위수량"/>
      <sheetName val="열린교실"/>
      <sheetName val="골막이(야매)"/>
      <sheetName val="이토변실(A3-LINE)"/>
      <sheetName val="DATA 입력란"/>
      <sheetName val="지주토목내역서"/>
      <sheetName val="로선구조"/>
      <sheetName val="목록표"/>
      <sheetName val="noyim"/>
      <sheetName val="지점별강우량"/>
      <sheetName val="선급금신청서"/>
      <sheetName val="일위집계표"/>
      <sheetName val="공㐬ȟⱈ"/>
      <sheetName val="전기변내역"/>
      <sheetName val="경영혁신본부"/>
      <sheetName val="본부별사업계획2차"/>
      <sheetName val="감가상각"/>
      <sheetName val="지질조사분석"/>
      <sheetName val="동수"/>
      <sheetName val="우수데이터"/>
      <sheetName val="제수문집계"/>
      <sheetName val="현장경상비"/>
      <sheetName val="공리일"/>
      <sheetName val="교각토공"/>
      <sheetName val="공사비집계"/>
      <sheetName val="6공구(당초)"/>
      <sheetName val="제출내역 (2)"/>
      <sheetName val="마산방향"/>
      <sheetName val="마산방향철근집계"/>
      <sheetName val="9811"/>
      <sheetName val="S0"/>
      <sheetName val="수목데이타 "/>
      <sheetName val="남대문빌딩"/>
      <sheetName val="2. 공원조도"/>
      <sheetName val="FJ단가"/>
      <sheetName val="7.지층별제원"/>
      <sheetName val="4.본실행통합내역서"/>
      <sheetName val="★개략견적"/>
      <sheetName val="갑(전기)"/>
      <sheetName val="밸브설치"/>
      <sheetName val="순공사비"/>
      <sheetName val="I.설계조건"/>
      <sheetName val="Tool"/>
      <sheetName val="토적표(광혁측량)"/>
      <sheetName val="도봉2지구"/>
      <sheetName val="대덕토공총"/>
      <sheetName val="내역 (2)"/>
      <sheetName val="b_balju-단가단가단가"/>
      <sheetName val="적용단가표"/>
      <sheetName val="H-pile(298x299)"/>
      <sheetName val="H-pile(250x250)"/>
      <sheetName val="소업1교"/>
      <sheetName val="내역서(사업소)"/>
      <sheetName val="유역면적"/>
      <sheetName val="일계표"/>
      <sheetName val="예총"/>
      <sheetName val="공종별집계"/>
      <sheetName val="환율"/>
      <sheetName val="마포토정"/>
      <sheetName val="효율표"/>
      <sheetName val="노임자재단가"/>
      <sheetName val="정산"/>
      <sheetName val="소방사항"/>
      <sheetName val="공렏_x001d_"/>
      <sheetName val="중기명"/>
      <sheetName val="10.단가산출"/>
      <sheetName val="일위(설)"/>
      <sheetName val="참고(3)고정비"/>
      <sheetName val="내   역"/>
      <sheetName val="개요입력"/>
      <sheetName val="수량기준"/>
      <sheetName val="단가기준"/>
      <sheetName val="환산"/>
      <sheetName val="gvl"/>
      <sheetName val="기타자료"/>
      <sheetName val="덤프트럭계수"/>
      <sheetName val="총괄수량집계표"/>
      <sheetName val="1~69"/>
      <sheetName val="계약용량(서포)"/>
      <sheetName val="조경"/>
      <sheetName val="충주"/>
      <sheetName val="A조"/>
      <sheetName val="단가및재료비"/>
      <sheetName val="제경비(전체)"/>
      <sheetName val="조사방식"/>
      <sheetName val="조사방법 참조"/>
      <sheetName val="도급내역서(쀀ざఀし"/>
      <sheetName val="표준견적서"/>
      <sheetName val="도담구내 개소별퇍놲ԯ"/>
      <sheetName val="B"/>
      <sheetName val="sensitivity"/>
      <sheetName val="도급내역서(က_x0000_ࠀ돬"/>
      <sheetName val="도급내역서(栀襙܆㦎"/>
      <sheetName val="도급내역서(/_x0000__xd800_Ù"/>
      <sheetName val="도급내역서(/_x0000_⠀D"/>
      <sheetName val="공柖7_x0000_"/>
      <sheetName val="1.수인터널"/>
      <sheetName val="인건비 "/>
      <sheetName val="양식_자ꕗⰀꕘ턀⪲"/>
      <sheetName val="양식_자׍_x0000_缀_x0000__x0000__x0000_"/>
      <sheetName val="견적내역"/>
      <sheetName val="수정시산표"/>
      <sheetName val="토공집계(rp)"/>
      <sheetName val="10현장조직"/>
      <sheetName val="IW-LIST"/>
      <sheetName val="항목별진도율"/>
      <sheetName val="울산자동제어"/>
      <sheetName val="자재"/>
      <sheetName val="마산월령동골조물량변경"/>
      <sheetName val="공비대비"/>
      <sheetName val="기계설비"/>
      <sheetName val="우수"/>
      <sheetName val="집수정(1)"/>
      <sheetName val="총(신설)"/>
      <sheetName val="제품목록"/>
      <sheetName val="공사비예산서"/>
      <sheetName val="시약"/>
      <sheetName val=""/>
      <sheetName val="DATA테이블"/>
      <sheetName val="일대목록표"/>
      <sheetName val="기본DATA"/>
      <sheetName val="96"/>
      <sheetName val="가정급수관"/>
      <sheetName val="오억미만"/>
      <sheetName val="도급내역׃⽚"/>
      <sheetName val="도급내역׃⾺_x0000__x0000_鎀_x0000_"/>
      <sheetName val="도급내역׃⾺_x0000__x0000_映_x0000_"/>
      <sheetName val="도급내역׃⾺_x0000__x0000_淈_x0000_"/>
      <sheetName val="도급내역׃⾺_x0000__x0000_윀_x0000_"/>
      <sheetName val="도급내역׃⾺_x0000__x0000_靰_x0000_"/>
      <sheetName val="도급내역׃⾺_x0000__x0000_筠_x0000_"/>
      <sheetName val="도급내역׃⾺_x0000__x0000_珰_x0000_"/>
      <sheetName val="도급내역׃⾺_x0000__x0000_觘_x0000_"/>
      <sheetName val="도급내역׃⾺_x0000__x0000_椰_x0000_"/>
      <sheetName val="도급내역薨(藬(헾⽉"/>
      <sheetName val="도급내역헾⼖_x0005__x0000__x0000_"/>
      <sheetName val="도급내역׃⽚_x0000__x0000_ⶐ_x0000_"/>
      <sheetName val="직접경비"/>
      <sheetName val="Zip_Code"/>
      <sheetName val="평균터파기고(1-2,ASP)"/>
      <sheetName val="수목표준_x0000__x0000_"/>
      <sheetName val="Data(인원)"/>
      <sheetName val="부대단위수량"/>
      <sheetName val="5-(하)설비"/>
      <sheetName val="암거날개벽"/>
      <sheetName val="부하집계"/>
      <sheetName val="표     지"/>
      <sheetName val="산출내역집계표"/>
      <sheetName val="사유서 (2)"/>
      <sheetName val="사유서"/>
      <sheetName val="설계변경검토내용"/>
      <sheetName val="주요내용-1"/>
      <sheetName val="도급자서식-1"/>
      <sheetName val="도급자서식-2"/>
      <sheetName val="원가참조"/>
      <sheetName val="K-16 (실행)"/>
      <sheetName val="SUM (EDWARD)"/>
      <sheetName val="기준단가현황"/>
      <sheetName val="공사개요(입력)"/>
      <sheetName val="그림모음"/>
      <sheetName val="명단"/>
      <sheetName val="본내역"/>
      <sheetName val="원하대비"/>
      <sheetName val="원도급"/>
      <sheetName val="하도급"/>
      <sheetName val="공ꙭĕ_x0000_"/>
      <sheetName val="공ꙭ_x0017__x0000_"/>
      <sheetName val="공ꙭ"/>
      <sheetName val="대림경상68억"/>
      <sheetName val="하반기(지구대ო"/>
      <sheetName val="990430_당초"/>
      <sheetName val="배수공 시멘트 및 골재량 산출"/>
      <sheetName val="공_x0002__x0000_듰"/>
      <sheetName val="견적(100%ᓈ"/>
      <sheetName val="견적(100%䃈"/>
      <sheetName val="견적(100%耀"/>
      <sheetName val="견적(100%"/>
      <sheetName val="코드일람표2001년10월"/>
      <sheetName val="단가1"/>
      <sheetName val="배관BM(일반)"/>
      <sheetName val="당사"/>
      <sheetName val="역T형교대-2수량"/>
      <sheetName val="COPING-1"/>
      <sheetName val="통장출금액"/>
      <sheetName val="C.배수관공"/>
      <sheetName val="기계경비"/>
      <sheetName val="매매"/>
      <sheetName val="측량노임단가"/>
      <sheetName val="분석"/>
      <sheetName val="상호참고자료"/>
      <sheetName val="구간산출"/>
      <sheetName val="수량산출근거(본선)"/>
      <sheetName val="품셈표"/>
      <sheetName val="암거단위-1련"/>
      <sheetName val="5지진시"/>
      <sheetName val="1. 설계조건 2.단면가정 3. 하중계산"/>
      <sheetName val="자금입금"/>
      <sheetName val="일위대가집계표"/>
      <sheetName val="과천MAIN"/>
      <sheetName val="일위대가(여기까지)"/>
      <sheetName val="물가대비표"/>
      <sheetName val="맨홀조서"/>
      <sheetName val="정산서 "/>
      <sheetName val="3F"/>
      <sheetName val="수리결과"/>
      <sheetName val="OPT7"/>
      <sheetName val="옥외"/>
      <sheetName val="비주거용"/>
      <sheetName val="예산조서(전송)"/>
      <sheetName val="북부"/>
      <sheetName val="EACT10"/>
      <sheetName val="EKOG10건축"/>
      <sheetName val="DATA-UPS"/>
      <sheetName val="지급자재여부"/>
      <sheetName val="기별(종합)"/>
      <sheetName val="전체도급"/>
      <sheetName val="적점"/>
      <sheetName val="4.전기"/>
      <sheetName val="남양시작동자105노65㠀⺃簀⺃︀쫕ԯ_x0000_"/>
      <sheetName val="남양시작동자105노65︀䋕ԯ_x0000_缀_x0000__x0000__x0000_"/>
      <sheetName val="수습"/>
      <sheetName val="증감내역서"/>
      <sheetName val="A1.스케쥴"/>
      <sheetName val="C1.공사개요"/>
      <sheetName val="견적(100%저"/>
      <sheetName val="견적(100%_x0000_"/>
      <sheetName val="견적(100%"/>
      <sheetName val="견적(100%_x0008_"/>
      <sheetName val="대림정보통신"/>
      <sheetName val="국내조달(통㼨«ㅌʖ"/>
      <sheetName val="국내조달(통翈ï헾⽺"/>
      <sheetName val="국내조달(통蕘¯헾『"/>
      <sheetName val="국내조달(통聈O肌O"/>
      <sheetName val="일위목_x0000_"/>
      <sheetName val="비품"/>
      <sheetName val="소화실적"/>
      <sheetName val="총괄-1"/>
      <sheetName val="전체손익"/>
      <sheetName val="총투자비"/>
      <sheetName val="수량분배표"/>
      <sheetName val="방배2E"/>
      <sheetName val="공사비산출내역"/>
      <sheetName val="환경평가"/>
      <sheetName val="설계내역"/>
      <sheetName val="남양시작동자105노65기1.3화1.厨"/>
      <sheetName val="건강보험 표준보수월액 조견표(04년도)"/>
      <sheetName val="21301동"/>
      <sheetName val="종배수관면벽구"/>
      <sheetName val="2.단면가정"/>
      <sheetName val="인원"/>
      <sheetName val="공_xdbe6_¶攰"/>
      <sheetName val="공◸̝쿆"/>
      <sheetName val="공◸ʣ쿆"/>
      <sheetName val="7급줄떼공"/>
      <sheetName val="공䗠ἓ㹐"/>
      <sheetName val="공䗠ἓ⍸"/>
      <sheetName val="공_xdc48_ʢꍈ"/>
      <sheetName val="공ැ┸龐"/>
      <sheetName val="공촠ʋ濠"/>
      <sheetName val="간접비_총괄표"/>
      <sheetName val="17F_MOCKUP_B-1,B-2"/>
      <sheetName val="MAT_철근"/>
      <sheetName val="일_위_목_록_표"/>
      <sheetName val="2002하반기노임기준"/>
      <sheetName val="공㑠_x0000_"/>
      <sheetName val="공ꙭL"/>
      <sheetName val="공ꙭĖ"/>
      <sheetName val="공_x0000__x0000_"/>
      <sheetName val="수지차(년)"/>
      <sheetName val="10공구일위"/>
      <sheetName val="고시단가"/>
      <sheetName val="말뚝지/"/>
      <sheetName val="[KKK.XLS][KKK.XLS]말뚝지/"/>
      <sheetName val="수목단가"/>
      <sheetName val="시설수량표"/>
      <sheetName val="교량"/>
      <sheetName val="경비계산서"/>
      <sheetName val="물량산출서"/>
      <sheetName val="흙막이-G"/>
      <sheetName val="부대공수량산출"/>
      <sheetName val="자재 발주서-91"/>
      <sheetName val="목창호"/>
      <sheetName val="기성"/>
      <sheetName val="사업계획"/>
      <sheetName val="PAY"/>
      <sheetName val="지장물_data"/>
      <sheetName val="신규 수주분(사¬_x0000_Ԁ_x0000_耀_xdb73_"/>
      <sheetName val="신규 수주분(사¬_x0000_Ԁ_x0000_쀀檉"/>
      <sheetName val="[KKK.XLS]________C____________6"/>
      <sheetName val="[KKK.XLS]________C____________3"/>
      <sheetName val="[KKK.XLS]________C____________2"/>
      <sheetName val="[KKK.XLS]________C____________4"/>
      <sheetName val="[KKK.XLS]________C____________5"/>
      <sheetName val="[KKK.XLS][KKK.XLS][KKK.XLS]___2"/>
      <sheetName val="김민규(휴먼)"/>
      <sheetName val="2.1  노무비 평균단가산출"/>
      <sheetName val="총투입계"/>
      <sheetName val="1구간ꄷ벩퐀"/>
      <sheetName val="물가시세표"/>
      <sheetName val="리츠"/>
      <sheetName val="아파트 "/>
      <sheetName val="주관사업"/>
      <sheetName val="Tables"/>
      <sheetName val="48평단가"/>
      <sheetName val="57단가"/>
      <sheetName val="54평단가"/>
      <sheetName val="66평단가"/>
      <sheetName val="61단가"/>
      <sheetName val="89평단가"/>
      <sheetName val="84평단가"/>
      <sheetName val="1_통합입력"/>
      <sheetName val="0506생활권구적"/>
      <sheetName val="토공내역서"/>
      <sheetName val="회사정보"/>
      <sheetName val="공사비총"/>
      <sheetName val="ELECT碜㭋᠀"/>
      <sheetName val="ELECT㬴쀀"/>
      <sheetName val="ELECT㮎퀀"/>
      <sheetName val="ELECT⢋砀"/>
      <sheetName val="점검총괄"/>
      <sheetName val="품 셈"/>
      <sheetName val="장비종합부표"/>
      <sheetName val="토적표"/>
      <sheetName val="기성관리"/>
      <sheetName val="한일양산"/>
      <sheetName val="철거분"/>
      <sheetName val="공사설계서"/>
      <sheetName val="정공공사"/>
      <sheetName val="결재판"/>
      <sheetName val="일단의 주택지"/>
      <sheetName val="3.창호"/>
      <sheetName val="합계금액"/>
      <sheetName val="Sheet13"/>
      <sheetName val="Sheet14"/>
      <sheetName val="Sheet9"/>
      <sheetName val="공사비증감"/>
      <sheetName val="건공요율"/>
      <sheetName val="급수사용량"/>
      <sheetName val="급,배기팬"/>
      <sheetName val="사진(추락방지)"/>
      <sheetName val="2.점검 입력리스트"/>
      <sheetName val="제품원재"/>
      <sheetName val="관지수(STS)"/>
      <sheetName val="토목공사"/>
      <sheetName val="용수량(생활용수)"/>
      <sheetName val="전차선로 물량표"/>
      <sheetName val="유입량"/>
      <sheetName val="토목내역"/>
      <sheetName val="맨홀"/>
      <sheetName val="자  재"/>
      <sheetName val="건축외주"/>
      <sheetName val="조회서"/>
      <sheetName val="설비비4"/>
      <sheetName val="설비비2"/>
      <sheetName val="설비비3"/>
      <sheetName val="설비비5"/>
      <sheetName val="설비비6"/>
      <sheetName val="설비비1"/>
      <sheetName val="36신설수량"/>
      <sheetName val="A LINE"/>
      <sheetName val="다곡2교"/>
      <sheetName val="앨범표지"/>
      <sheetName val="TIE-IN"/>
      <sheetName val="기본항목_입력"/>
      <sheetName val="2_노임및손료"/>
      <sheetName val="제출내역_(3)"/>
      <sheetName val="7_환경"/>
      <sheetName val="5_동별횡주관경1"/>
      <sheetName val="SHEET_PILE단가1"/>
      <sheetName val="3_자재비(총괄)1"/>
      <sheetName val="Cost_bd-&quot;A&quot;1"/>
      <sheetName val="Summary_Sheets1"/>
      <sheetName val="2_대외공문1"/>
      <sheetName val="앉음벽_(2)1"/>
      <sheetName val="_토목_처리장도급내역서_1"/>
      <sheetName val="4_고용보험1"/>
      <sheetName val="1_토공집계표1"/>
      <sheetName val="97년_추정1"/>
      <sheetName val="참조_(2)"/>
      <sheetName val="준검_내역서1"/>
      <sheetName val="플랜트_설치1"/>
      <sheetName val="원가계산_(2)1"/>
      <sheetName val="기존단가_(2)"/>
      <sheetName val="기초입력_DATA"/>
      <sheetName val="폐토수익화_"/>
      <sheetName val="P_M_별"/>
      <sheetName val="단가_(2)"/>
      <sheetName val="NO_1-NO12(설계예산서)"/>
      <sheetName val="2_고용보험료산출근거"/>
      <sheetName val="노무비_"/>
      <sheetName val="_소방공사_산출근거"/>
      <sheetName val="CABLE_SIZE-1"/>
      <sheetName val="노임단가_(2)"/>
      <sheetName val="조건표_(2)"/>
      <sheetName val="PROJECT_BRIEF(EX_NEW)"/>
      <sheetName val="샌딩_에폭시_도장"/>
      <sheetName val="일반문틀_설치"/>
      <sheetName val="암거_제원표-1단계"/>
      <sheetName val="220_(2)"/>
      <sheetName val="개별직종노임단가(2003_9)"/>
      <sheetName val="실행내역_(2)"/>
      <sheetName val="말뚝지/"/>
      <sheetName val="[KKK_XLS][KKK_XLS]말뚝지/"/>
      <sheetName val="일위대가(4"/>
      <sheetName val="일위대가(4獏め"/>
      <sheetName val="AIR_SHOWER_3인용_"/>
      <sheetName val="일위대가(4ꌱ⿪"/>
      <sheetName val="견적대비_견적서"/>
      <sheetName val="갑__지"/>
      <sheetName val="공사예산하조서(O_K)"/>
      <sheetName val="1_검토서"/>
      <sheetName val="공헾⾵"/>
      <sheetName val="집_계_표"/>
      <sheetName val="BH-1_(2)"/>
      <sheetName val="중기조종사_단위단가"/>
      <sheetName val="총괄표_"/>
      <sheetName val="전기내역서"/>
      <sheetName val="C-직노1"/>
      <sheetName val="기초코드"/>
      <sheetName val="제출내역_(2)"/>
      <sheetName val="I_설계조건"/>
      <sheetName val="집수정단면도_(2)"/>
      <sheetName val="실행내역_"/>
      <sheetName val="원가계산서 "/>
      <sheetName val="내역5"/>
      <sheetName val="옥외 전력간선공사"/>
      <sheetName val="파형강관및곡선부보강및날개벽"/>
      <sheetName val="비교표"/>
      <sheetName val="창원- 전기공사"/>
      <sheetName val="RM목표&amp;실적"/>
      <sheetName val="빌딩코드"/>
      <sheetName val="발열량"/>
      <sheetName val="(포장)BOQ-실적공사"/>
      <sheetName val="5흙막이"/>
      <sheetName val="내부예산(5101~3)"/>
      <sheetName val="단가(1)"/>
      <sheetName val="D-3503"/>
      <sheetName val="평형별부하집계4-6"/>
      <sheetName val="품셈T_x0010__x0000_⺨ࢠ"/>
      <sheetName val="도급내역서(재노³_x0000_"/>
      <sheetName val="적용"/>
      <sheetName val="공통자료"/>
      <sheetName val="인구"/>
      <sheetName val="달서천-대비"/>
      <sheetName val="빗물받이(910-510-410)"/>
      <sheetName val="45,46"/>
      <sheetName val="일위단위"/>
      <sheetName val="전체분"/>
      <sheetName val="기타시설"/>
      <sheetName val="판매시설"/>
      <sheetName val="주민복지관"/>
      <sheetName val="지하주차장"/>
      <sheetName val="투자비"/>
      <sheetName val="조성원가DATA"/>
      <sheetName val="사업비"/>
      <sheetName val="내역_FILE"/>
      <sheetName val="손료"/>
      <sheetName val="현장소운반"/>
      <sheetName val="관구보호몰탈"/>
      <sheetName val="건축내역서"/>
      <sheetName val="설비내역서"/>
      <sheetName val="경상"/>
      <sheetName val="가설"/>
      <sheetName val="c_balju"/>
      <sheetName val="맨홀수량집계"/>
      <sheetName val="변압기 및 발전기 용량"/>
      <sheetName val="노임단가(9월)"/>
      <sheetName val="공＠̒턚"/>
      <sheetName val="공Ȟě"/>
      <sheetName val="공͐⇪ː"/>
      <sheetName val="공Ǯĉ怸"/>
      <sheetName val="공Ǯĉʐ"/>
      <sheetName val="공Ǯ!㪈"/>
      <sheetName val="을 1"/>
      <sheetName val="을 2"/>
      <sheetName val="12.일위대가"/>
      <sheetName val="현금흐름표"/>
      <sheetName val="Factor"/>
      <sheetName val="측량노임.재료.기재"/>
      <sheetName val="입력창"/>
      <sheetName val="위수탁계약서"/>
      <sheetName val="__Fileserver2_Kong_WINDOWS____2"/>
      <sheetName val="__Fileserver2_Kong_WINDOWS____3"/>
      <sheetName val="__Fileserver2_Kong_WINDOWS____4"/>
      <sheetName val="Customer__x0000__x0000_Ԁ_x0000_騞컲"/>
      <sheetName val="현장지지물물량"/>
      <sheetName val="내역서(설비+소방)"/>
      <sheetName val="가시설단위수량"/>
      <sheetName val="SORCE1"/>
      <sheetName val="부하(성남)"/>
      <sheetName val="배관단가조사서"/>
      <sheetName val="교대(A1)"/>
      <sheetName val="횡배수관"/>
      <sheetName val="포장총괄집계표"/>
      <sheetName val="견"/>
      <sheetName val="기중"/>
      <sheetName val="구조물공1"/>
      <sheetName val="배수및구조물공1"/>
      <sheetName val="콤보박스와 리스트박스의 연결"/>
      <sheetName val="기본단가"/>
      <sheetName val="인건비단가"/>
      <sheetName val="중분대수량산출"/>
      <sheetName val="DATA_입력란"/>
      <sheetName val="1__설계조건_2_단면가정_3__하중계산"/>
      <sheetName val="4.1단가표"/>
      <sheetName val="4.2노임단가표"/>
      <sheetName val="06 일위대가목록"/>
      <sheetName val="자금신청서"/>
      <sheetName val="대차대조표"/>
      <sheetName val="제조집계(상각)"/>
      <sheetName val="목차 "/>
      <sheetName val="가압장(토목)"/>
      <sheetName val="1차설계변경내역"/>
      <sheetName val="__Fileserver2_Kong_______2000_2"/>
      <sheetName val="__Fileserver2_Kong_______2000_3"/>
      <sheetName val="__Fileserver2_Kong_______2000_4"/>
      <sheetName val="일위목차"/>
      <sheetName val="9902"/>
      <sheetName val="용산3(영광)"/>
      <sheetName val="참고사항"/>
      <sheetName val="시"/>
      <sheetName val="정거장 설ȞI㼰"/>
      <sheetName val="정거장 설ȞG≈"/>
      <sheetName val="정거장 설럼ᜭ"/>
      <sheetName val="증감대비표"/>
      <sheetName val="2.실정보고개요"/>
      <sheetName val="1.위치도"/>
      <sheetName val="토적표(1)"/>
      <sheetName val="교사기준면_x0000__x0000__x0005__x0000_"/>
      <sheetName val="4.주beam"/>
      <sheetName val="인원계획"/>
      <sheetName val="일위대가47-萹"/>
      <sheetName val="96작생능"/>
      <sheetName val="시험물량산출"/>
      <sheetName val="모델링"/>
      <sheetName val="광양방향"/>
      <sheetName val="업체명"/>
      <sheetName val="관리"/>
      <sheetName val="INFORM"/>
      <sheetName val="9-1차이내역"/>
      <sheetName val="공楸⳯沸"/>
      <sheetName val="공Ἔ톸"/>
      <sheetName val="공὾쉸"/>
      <sheetName val="공຀⊲ఀ"/>
      <sheetName val="공䏀ˏ᝙"/>
      <sheetName val="공䖠ᴊム"/>
      <sheetName val="공홢啠"/>
      <sheetName val="공޸⼾鑨"/>
      <sheetName val="공⧀⨞⒀"/>
      <sheetName val="공볂M뵀"/>
      <sheetName val="공訴Ě还"/>
      <sheetName val="설_(3)4"/>
      <sheetName val="설_(2)4"/>
      <sheetName val="3BL공동구_수량4"/>
      <sheetName val="Customer_Databas3"/>
      <sheetName val="토공(우물통,기타)_3"/>
      <sheetName val="AIR_SHOWER(3인용)3"/>
      <sheetName val="노(97_1,97_9,98_1)3"/>
      <sheetName val="6PILE__(돌출)3"/>
      <sheetName val="원가_(2)3"/>
      <sheetName val="_냉각수펌프3"/>
      <sheetName val="1_설계조건3"/>
      <sheetName val="_HIT-&gt;HMC_견적(3900)3"/>
      <sheetName val="토공_total3"/>
      <sheetName val="내역서_2"/>
      <sheetName val="전선_및_전선관3"/>
      <sheetName val="노_무_비2"/>
      <sheetName val="내역서_제출3"/>
      <sheetName val="2000년_공정표3"/>
      <sheetName val="별표_2"/>
      <sheetName val="세골재__T2_변경_현황2"/>
      <sheetName val="기타_정보통신공사2"/>
      <sheetName val="효성CB_1P기초3"/>
      <sheetName val="노무비_근거3"/>
      <sheetName val="Inst_2"/>
      <sheetName val="노임단가(08_01)2"/>
      <sheetName val="일위대가56-1_2"/>
      <sheetName val="일위대가71-1_2"/>
      <sheetName val="일위대가74-1_2"/>
      <sheetName val="일위대가76-1_2"/>
      <sheetName val="일위대가77-1_2"/>
      <sheetName val="일위대가78-1_2"/>
      <sheetName val="갑지_을지2"/>
      <sheetName val="3_2제조설비2"/>
      <sheetName val="출력은_금물3"/>
      <sheetName val="단가_3"/>
      <sheetName val="C_전기공사2"/>
      <sheetName val="단가대비표_(3)2"/>
      <sheetName val="Sheet1_(2)2"/>
      <sheetName val="DATA테이블1_(2)2"/>
      <sheetName val="A_견적2"/>
      <sheetName val="s_v2"/>
      <sheetName val="2000_052"/>
      <sheetName val="BSD_(2)2"/>
      <sheetName val="정거장_설계조건2"/>
      <sheetName val="도담구내_개소별_명세2"/>
      <sheetName val="1000_DB구축_부표2"/>
      <sheetName val="CT_2"/>
      <sheetName val="조도계산서_(도서)2"/>
      <sheetName val="1차_내역서2"/>
      <sheetName val="화재_탐지_설비2"/>
      <sheetName val="일위대가_2"/>
      <sheetName val="신규_수주분(사용자_정의)2"/>
      <sheetName val="남양시작동자105노65기1_3화1_22"/>
      <sheetName val="국도접속_차도부수량2"/>
      <sheetName val="빌딩_안내2"/>
      <sheetName val="2F_회의실견적(5_14_일대)2"/>
      <sheetName val="표__지2"/>
      <sheetName val="폐토수익화_1"/>
      <sheetName val="SHEET_PILE단가2"/>
      <sheetName val="5_동별횡주관경2"/>
      <sheetName val="1_토공집계표2"/>
      <sheetName val="17F_MOCKUP_B-1,B-21"/>
      <sheetName val="현장관리비_산출내역2"/>
      <sheetName val="원가계산_(2)2"/>
      <sheetName val="토목내역서_(도급단가)2"/>
      <sheetName val="부자재_적용비율2"/>
      <sheetName val="3_자재비(총괄)2"/>
      <sheetName val="_토목_처리장도급내역서_2"/>
      <sheetName val="Cost_bd-&quot;A&quot;2"/>
      <sheetName val="Summary_Sheets2"/>
      <sheetName val="2_대외공문2"/>
      <sheetName val="4_고용보험2"/>
      <sheetName val="97년_추정2"/>
      <sheetName val="7_환경1"/>
      <sheetName val="앉음벽_(2)2"/>
      <sheetName val="2_노임및손료1"/>
      <sheetName val="일_위_목_록_표1"/>
      <sheetName val="총괄표_1"/>
      <sheetName val="기존단가_(2)1"/>
      <sheetName val="샌딩_에폭시_도장1"/>
      <sheetName val="일반문틀_설치1"/>
      <sheetName val="기본항목_입력1"/>
      <sheetName val="노임단가_(2)1"/>
      <sheetName val="조건표_(2)1"/>
      <sheetName val="준검_내역서2"/>
      <sheetName val="P_M_별1"/>
      <sheetName val="참조_(2)1"/>
      <sheetName val="플랜트_설치2"/>
      <sheetName val="제출내역_(3)1"/>
      <sheetName val="암거_제원표-1단계1"/>
      <sheetName val="B_O_M1"/>
      <sheetName val="생산매출_(4)1"/>
      <sheetName val="STANDARD_(상)-참고1"/>
      <sheetName val="일__위__대__가__목__록1"/>
      <sheetName val="기초입력_DATA1"/>
      <sheetName val="간접비_총괄표1"/>
      <sheetName val="실행내역_1"/>
      <sheetName val="220_(2)1"/>
      <sheetName val="2_고용보험료산출근거1"/>
      <sheetName val="NO_1-NO12(설계예산서)1"/>
      <sheetName val="FUEL_FILLER1"/>
      <sheetName val="견적대비_견적서1"/>
      <sheetName val="_소방공사_산출근거1"/>
      <sheetName val="개별직종노임단가(2003_9)1"/>
      <sheetName val="실행내역_(2)1"/>
      <sheetName val="5_정산서1"/>
      <sheetName val="_갑지1"/>
      <sheetName val="일위대가목록_2"/>
      <sheetName val="단가_(2)1"/>
      <sheetName val="노무비_1"/>
      <sheetName val="AIR_SHOWER_3인용_1"/>
      <sheetName val="PROJECT_BRIEF(EX_NEW)1"/>
      <sheetName val="CABLE_SIZE-11"/>
      <sheetName val="갑__지1"/>
      <sheetName val="공사예산하조서(O_K)1"/>
      <sheetName val="1_검토서1"/>
      <sheetName val="집_계_표1"/>
      <sheetName val="BH-1_(2)1"/>
      <sheetName val="단가표_(2)1"/>
      <sheetName val="장비선정_1"/>
      <sheetName val="공급집계_(현대-우림)1"/>
      <sheetName val="3_공통공사대비1"/>
      <sheetName val="중기조종사_단위단가1"/>
      <sheetName val="영업_일11"/>
      <sheetName val="3_면적&amp;세대(입력)1"/>
      <sheetName val="MAT_철근1"/>
      <sheetName val="일위대가(4층원격"/>
      <sheetName val="4_2내역서1"/>
      <sheetName val="1_자원총괄1"/>
      <sheetName val="공劰_勼1"/>
      <sheetName val="공韛⾶"/>
      <sheetName val="공"/>
      <sheetName val="______1"/>
      <sheetName val="개별직종노임단가(2002_5)1"/>
      <sheetName val="4_2유효폭의_계산1"/>
      <sheetName val="1단계_(2)1"/>
      <sheetName val="수_량_명_세_서_-_11"/>
      <sheetName val="산출근거_1"/>
      <sheetName val="DATA_입력부1"/>
      <sheetName val="EQUIPMENT_-21"/>
      <sheetName val="공사_Scope_표지1"/>
      <sheetName val="공사_Scope1"/>
      <sheetName val="경비_(2)1"/>
      <sheetName val="일반_(2)1"/>
      <sheetName val="이윤_(2)1"/>
      <sheetName val="_총괄표1"/>
      <sheetName val="³ë(97_1,97_9,98_1)1"/>
      <sheetName val="Ãâ·ÂÀº_±Ý¹°1"/>
      <sheetName val="_³Ã°¢¼öÆßÇÁ1"/>
      <sheetName val="´Ü°¡_1"/>
      <sheetName val="2F_È¸ÀÇ½Ç°ßÀû(5_14_ÀÏ´ë)1"/>
      <sheetName val="집수정단면도_(2)1"/>
      <sheetName val="Pier_31"/>
      <sheetName val="5_지붕1"/>
      <sheetName val="2,EXIST_전기실산출1"/>
      <sheetName val="중기_부표1"/>
      <sheetName val="급수_(LPM)1"/>
      <sheetName val="2_토목공사1"/>
      <sheetName val="총괄갑_1"/>
      <sheetName val="전기공사_산출집계1"/>
      <sheetName val="전기공사_산출1"/>
      <sheetName val="기본자료_1"/>
      <sheetName val="300XL_세관1"/>
      <sheetName val="1공구_건정토건_철콘"/>
      <sheetName val="[KKK_XLS]설계예/1"/>
      <sheetName val="[KKK_XLS][KKK_XLS]설계예/1"/>
      <sheetName val="[KKK_XLS][KKK_XLS][KKK_XLS]설계예1"/>
      <sheetName val="공ମ⿩"/>
      <sheetName val="할증_"/>
      <sheetName val="전등,DC등_내역서"/>
      <sheetName val="8_PILE__(돌출)"/>
      <sheetName val="토피_5m"/>
      <sheetName val="단가산출서_(2)"/>
      <sheetName val="2003_일위대가"/>
      <sheetName val="AS포장복구_"/>
      <sheetName val="6-1__관개량조서"/>
      <sheetName val="수목데이타_"/>
      <sheetName val="2__공원조도"/>
      <sheetName val="7_지층별제원"/>
      <sheetName val="4_본실행통합내역서"/>
      <sheetName val="CP-E2_(품셈표)"/>
      <sheetName val="토공_totൡý"/>
      <sheetName val="도담구내_개소별퇍놲ԯ"/>
      <sheetName val="정산서_"/>
      <sheetName val="4_전기"/>
      <sheetName val="도급내역서(/Ù"/>
      <sheetName val="[KKK_XLS]말뚝지/"/>
      <sheetName val="A1_스케쥴"/>
      <sheetName val="C1_공사개요"/>
      <sheetName val="3_공통공사대비"/>
      <sheetName val="부자재_적용비율1"/>
      <sheetName val="B_O_M"/>
      <sheetName val="생산매출_(4)"/>
      <sheetName val="STANDARD_(상)-참고"/>
      <sheetName val="일__위__대__가__목__록"/>
      <sheetName val="FUEL_FILLER"/>
      <sheetName val="공급집계_(현대-우림)"/>
      <sheetName val="_갑지"/>
      <sheetName val="단가표_(2)"/>
      <sheetName val="장비선정_"/>
      <sheetName val="4_2내역서"/>
      <sheetName val="1_자원총괄"/>
      <sheetName val="공劰_勼"/>
      <sheetName val="5_정산서"/>
      <sheetName val="영업_일1"/>
      <sheetName val="3_면적&amp;세대(입력)"/>
      <sheetName val="개별직종노임단가(2002_5)"/>
      <sheetName val="4_2유효폭의_계산"/>
      <sheetName val="______"/>
      <sheetName val="1단계_(2)"/>
      <sheetName val="수_량_명_세_서_-_1"/>
      <sheetName val="급수_(LPM)"/>
      <sheetName val="2_토목공사"/>
      <sheetName val="총괄갑_"/>
      <sheetName val="[KKK_XLS][KKK_XLS]설계예/"/>
      <sheetName val="[KKK_XLS]설계예/"/>
      <sheetName val="[KKK_XLS][KKK_XLS][KKK_XLS]설계예/"/>
      <sheetName val="DATA_입력부"/>
      <sheetName val="³ë(97_1,97_9,98_1)"/>
      <sheetName val="Ãâ·ÂÀº_±Ý¹°"/>
      <sheetName val="_³Ã°¢¼öÆßÇÁ"/>
      <sheetName val="´Ü°¡_"/>
      <sheetName val="2F_È¸ÀÇ½Ç°ßÀû(5_14_ÀÏ´ë)"/>
      <sheetName val="Pier_3"/>
      <sheetName val="5_지붕"/>
      <sheetName val="2,EXIST_전기실산출"/>
      <sheetName val="공사_Scope_표지"/>
      <sheetName val="공사_Scope"/>
      <sheetName val="중기_부표"/>
      <sheetName val="산출근거_"/>
      <sheetName val="전기공사_산출집계"/>
      <sheetName val="전기공사_산출"/>
      <sheetName val="기본자료_"/>
      <sheetName val="_총괄표"/>
      <sheetName val="300XL_세관"/>
      <sheetName val="EQUIPMENT_-2"/>
      <sheetName val="경비_(2)"/>
      <sheetName val="일반_(2)"/>
      <sheetName val="이윤_(2)"/>
      <sheetName val="설_(3)5"/>
      <sheetName val="설_(2)5"/>
      <sheetName val="3BL공동구_수량5"/>
      <sheetName val="Customer_Databas4"/>
      <sheetName val="AIR_SHOWER(3인용)4"/>
      <sheetName val="노(97_1,97_9,98_1)4"/>
      <sheetName val="원가_(2)4"/>
      <sheetName val="_HIT-&gt;HMC_견적(3900)4"/>
      <sheetName val="토공_total4"/>
      <sheetName val="토공(우물통,기타)_4"/>
      <sheetName val="6PILE__(돌출)4"/>
      <sheetName val="1_설계조건4"/>
      <sheetName val="_냉각수펌프4"/>
      <sheetName val="2000년_공정표4"/>
      <sheetName val="노무비_근거4"/>
      <sheetName val="전선_및_전선관4"/>
      <sheetName val="효성CB_1P기초4"/>
      <sheetName val="내역서_제출4"/>
      <sheetName val="내역서_3"/>
      <sheetName val="세골재__T2_변경_현황3"/>
      <sheetName val="노_무_비3"/>
      <sheetName val="A_견적3"/>
      <sheetName val="s_v3"/>
      <sheetName val="갑지_을지3"/>
      <sheetName val="정거장_설계조건3"/>
      <sheetName val="기타_정보통신공사3"/>
      <sheetName val="2000_053"/>
      <sheetName val="노임단가(08_01)3"/>
      <sheetName val="BSD_(2)3"/>
      <sheetName val="별표_3"/>
      <sheetName val="일위대가56-1_3"/>
      <sheetName val="일위대가71-1_3"/>
      <sheetName val="일위대가74-1_3"/>
      <sheetName val="일위대가76-1_3"/>
      <sheetName val="일위대가77-1_3"/>
      <sheetName val="일위대가78-1_3"/>
      <sheetName val="Inst_3"/>
      <sheetName val="3_2제조설비3"/>
      <sheetName val="단가대비표_(3)3"/>
      <sheetName val="빌딩_안내3"/>
      <sheetName val="Sheet1_(2)3"/>
      <sheetName val="화재_탐지_설비3"/>
      <sheetName val="출력은_금물4"/>
      <sheetName val="C_전기공사3"/>
      <sheetName val="단가_4"/>
      <sheetName val="1000_DB구축_부표3"/>
      <sheetName val="CT_3"/>
      <sheetName val="조도계산서_(도서)3"/>
      <sheetName val="DATA테이블1_(2)3"/>
      <sheetName val="일위대가_3"/>
      <sheetName val="1차_내역서3"/>
      <sheetName val="도담구내_개소별_명세3"/>
      <sheetName val="2F_회의실견적(5_14_일대)3"/>
      <sheetName val="신규_수주분(사용자_정의)3"/>
      <sheetName val="표__지3"/>
      <sheetName val="남양시작동자105노65기1_3화1_23"/>
      <sheetName val="국도접속_차도부수량3"/>
      <sheetName val="폐토수익화_2"/>
      <sheetName val="SHEET_PILE단가3"/>
      <sheetName val="5_동별횡주관경3"/>
      <sheetName val="단가_및_재료비2"/>
      <sheetName val="1_토공집계표3"/>
      <sheetName val="17F_MOCKUP_B-1,B-22"/>
      <sheetName val="현장관리비_산출내역3"/>
      <sheetName val="원가계산_(2)3"/>
      <sheetName val="토목내역서_(도급단가)3"/>
      <sheetName val="부자재_적용비율3"/>
      <sheetName val="3_자재비(총괄)3"/>
      <sheetName val="_토목_처리장도급내역서_3"/>
      <sheetName val="Cost_bd-&quot;A&quot;3"/>
      <sheetName val="Summary_Sheets3"/>
      <sheetName val="2_대외공문3"/>
      <sheetName val="4_고용보험3"/>
      <sheetName val="97년_추정3"/>
      <sheetName val="7_환경2"/>
      <sheetName val="앉음벽_(2)3"/>
      <sheetName val="2_노임및손료2"/>
      <sheetName val="일_위_목_록_표2"/>
      <sheetName val="총괄표_2"/>
      <sheetName val="기존단가_(2)2"/>
      <sheetName val="샌딩_에폭시_도장2"/>
      <sheetName val="일반문틀_설치2"/>
      <sheetName val="기본항목_입력2"/>
      <sheetName val="노임단가_(2)2"/>
      <sheetName val="조건표_(2)2"/>
      <sheetName val="준검_내역서3"/>
      <sheetName val="P_M_별2"/>
      <sheetName val="참조_(2)2"/>
      <sheetName val="플랜트_설치3"/>
      <sheetName val="제출내역_(3)2"/>
      <sheetName val="암거_제원표-1단계2"/>
      <sheetName val="B_O_M2"/>
      <sheetName val="생산매출_(4)2"/>
      <sheetName val="STANDARD_(상)-참고2"/>
      <sheetName val="일__위__대__가__목__록2"/>
      <sheetName val="기초입력_DATA2"/>
      <sheetName val="간접비_총괄표2"/>
      <sheetName val="실행내역_2"/>
      <sheetName val="220_(2)2"/>
      <sheetName val="2_고용보험료산출근거2"/>
      <sheetName val="NO_1-NO12(설계예산서)2"/>
      <sheetName val="FUEL_FILLER2"/>
      <sheetName val="견적대비_견적서2"/>
      <sheetName val="_소방공사_산출근거2"/>
      <sheetName val="개별직종노임단가(2003_9)2"/>
      <sheetName val="실행내역_(2)2"/>
      <sheetName val="5_정산서2"/>
      <sheetName val="_갑지2"/>
      <sheetName val="일위대가목록_3"/>
      <sheetName val="2F_회의실견적_5_14_일대_2"/>
      <sheetName val="WEIGHT_LIST2"/>
      <sheetName val="단가_(2)2"/>
      <sheetName val="노무비_2"/>
      <sheetName val="AIR_SHOWER_3인용_2"/>
      <sheetName val="산#2-1_(2)2"/>
      <sheetName val="PROJECT_BRIEF(EX_NEW)2"/>
      <sheetName val="CABLE_SIZE-12"/>
      <sheetName val="갑__지2"/>
      <sheetName val="공사예산하조서(O_K)2"/>
      <sheetName val="1_검토서2"/>
      <sheetName val="집_계_표2"/>
      <sheetName val="BH-1_(2)2"/>
      <sheetName val="단가표_(2)2"/>
      <sheetName val="장비선정_2"/>
      <sheetName val="공급집계_(현대-우림)2"/>
      <sheetName val="3_공통공사대비2"/>
      <sheetName val="중기조종사_단위단가2"/>
      <sheetName val="영업_일12"/>
      <sheetName val="3_면적&amp;세대(입력)2"/>
      <sheetName val="MAT_철근2"/>
      <sheetName val="4_2내역서2"/>
      <sheetName val="1_자원총괄2"/>
      <sheetName val="공劰_勼2"/>
      <sheetName val="______2"/>
      <sheetName val="개별직종노임단가(2002_5)2"/>
      <sheetName val="4_2유효폭의_계산2"/>
      <sheetName val="1단계_(2)2"/>
      <sheetName val="수_량_명_세_서_-_12"/>
      <sheetName val="산출근거_2"/>
      <sheetName val="DATA_입력부2"/>
      <sheetName val="EQUIPMENT_-22"/>
      <sheetName val="공사_Scope_표지2"/>
      <sheetName val="공사_Scope2"/>
      <sheetName val="경비_(2)2"/>
      <sheetName val="일반_(2)2"/>
      <sheetName val="이윤_(2)2"/>
      <sheetName val="_총괄표2"/>
      <sheetName val="³ë(97_1,97_9,98_1)2"/>
      <sheetName val="Ãâ·ÂÀº_±Ý¹°2"/>
      <sheetName val="_³Ã°¢¼öÆßÇÁ2"/>
      <sheetName val="´Ü°¡_2"/>
      <sheetName val="2F_È¸ÀÇ½Ç°ßÀû(5_14_ÀÏ´ë)2"/>
      <sheetName val="집수정단면도_(2)2"/>
      <sheetName val="Pier_32"/>
      <sheetName val="5_지붕2"/>
      <sheetName val="2,EXIST_전기실산출2"/>
      <sheetName val="중기_부표2"/>
      <sheetName val="급수_(LPM)2"/>
      <sheetName val="2_토목공사2"/>
      <sheetName val="총괄갑_2"/>
      <sheetName val="전기공사_산출집계2"/>
      <sheetName val="전기공사_산출2"/>
      <sheetName val="기본자료_2"/>
      <sheetName val="300XL_세관2"/>
      <sheetName val="1공구_건정토건_철콘1"/>
      <sheetName val="[KKK_XLS]설계예/2"/>
      <sheetName val="[KKK_XLS][KKK_XLS]설계예/2"/>
      <sheetName val="[KKK_XLS][KKK_XLS][KKK_XLS]설계예2"/>
      <sheetName val="할증_1"/>
      <sheetName val="전등,DC등_내역서1"/>
      <sheetName val="8_PILE__(돌출)1"/>
      <sheetName val="토피_5m1"/>
      <sheetName val="단가산출서_(2)1"/>
      <sheetName val="2003_일위대가1"/>
      <sheetName val="AS포장복구_1"/>
      <sheetName val="6-1__관개량조서1"/>
      <sheetName val="제출내역_(2)1"/>
      <sheetName val="수목데이타_1"/>
      <sheetName val="2__공원조도1"/>
      <sheetName val="7_지층별제원1"/>
      <sheetName val="4_본실행통합내역서1"/>
      <sheetName val="CP-E2_(품셈표)1"/>
      <sheetName val="토공_totൡý1"/>
      <sheetName val="도담구내_개소별퇍놲ԯ1"/>
      <sheetName val="I_설계조건1"/>
      <sheetName val="정산서_1"/>
      <sheetName val="4_전기1"/>
      <sheetName val="A1_스케쥴1"/>
      <sheetName val="C1_공사개요1"/>
      <sheetName val="DATA_입력란1"/>
      <sheetName val="구조물공"/>
      <sheetName val="서산일위대가수정분010603"/>
      <sheetName val="소포내역_(2)"/>
      <sheetName val="도급내역헾⼖"/>
      <sheetName val="공듰"/>
      <sheetName val="일위대가(4"/>
      <sheetName val="공¶攰"/>
      <sheetName val="공ʢꍈ"/>
      <sheetName val="2_단면가정"/>
      <sheetName val="건강보험_표준보수월액_조견표(04년도)"/>
      <sheetName val="내역서1999_8최종"/>
      <sheetName val="경율산정_XLS1"/>
      <sheetName val="1_우편집중내역서"/>
      <sheetName val="Galaxy_소비자가격표"/>
      <sheetName val="정거장_설ȞI㼰"/>
      <sheetName val="정거장_설ȞG≈"/>
      <sheetName val="산정표"/>
      <sheetName val="양식_자턀ԯ_x0000_缀_x0000_"/>
      <sheetName val="중강당 내역"/>
      <sheetName val="재료값"/>
      <sheetName val="단가조정표"/>
      <sheetName val="ELE_x0005__x0000__x0000__x0000_"/>
      <sheetName val="내_x0000__x0000__x0005_"/>
      <sheetName val="말고개터널조명전압강하"/>
      <sheetName val="발주현황"/>
      <sheetName val="97 사업추정(WEKI)"/>
      <sheetName val="단가산출1"/>
      <sheetName val="기본설계기준"/>
      <sheetName val="1.설계기준"/>
      <sheetName val="공조기"/>
      <sheetName val="[KKK.XLS]\\김석곤부장\C\시공작업\수니\차주임\"/>
      <sheetName val="영동(D)"/>
      <sheetName val="내_x0000__x0000__x0000_"/>
      <sheetName val="시설장비"/>
      <sheetName val="재료표"/>
      <sheetName val="신규 수주분(사䠆㢂︀諕ԯ_x0000_"/>
      <sheetName val="신규 수주분(사Ԇ_x0000_缀_x0000__x0000__x0000_"/>
      <sheetName val="종가"/>
      <sheetName val="영역별수주"/>
      <sheetName val="목표세부명세"/>
      <sheetName val="공정집계_국별"/>
      <sheetName val="설 계"/>
      <sheetName val="K-16_(실행)"/>
      <sheetName val="5(철거수량)"/>
      <sheetName val="등록자료"/>
      <sheetName val="[KKK.XLS]________C____________7"/>
      <sheetName val="일반부표"/>
      <sheetName val="공사설명서"/>
      <sheetName val="노임단가자료"/>
      <sheetName val="산수배수"/>
      <sheetName val="내역(대광)"/>
      <sheetName val="1공구(토)"/>
      <sheetName val="1공구(구)"/>
      <sheetName val="1공구(구) (2)"/>
      <sheetName val="2공구(토)"/>
      <sheetName val="2공구(구)"/>
      <sheetName val="3공구(토)"/>
      <sheetName val="3공구(구)"/>
      <sheetName val="하도급사항"/>
      <sheetName val="1공구자재"/>
      <sheetName val="2공구자재"/>
      <sheetName val="3공구자재"/>
      <sheetName val="1공구 건정토건 토공"/>
      <sheetName val="가격조사서"/>
      <sheetName val="김포투찰"/>
      <sheetName val="연결임시"/>
      <sheetName val="금호"/>
      <sheetName val="포장공사"/>
      <sheetName val="경상비"/>
      <sheetName val="변경비교-을"/>
      <sheetName val="시설일위"/>
      <sheetName val="1공구(구)_(2)"/>
      <sheetName val="1공구_건정토건_토공"/>
      <sheetName val="품목납기"/>
      <sheetName val="단면치수"/>
      <sheetName val="건축(충일분)"/>
      <sheetName val="차선도색현황"/>
      <sheetName val="고양시"/>
      <sheetName val="신고조서"/>
      <sheetName val="총물량"/>
      <sheetName val="형상"/>
      <sheetName val="토목수량산출"/>
      <sheetName val="[KKK.XLS][KKK.XLS][KKK.XLS]_K_2"/>
      <sheetName val="공ኀᶣ "/>
      <sheetName val="공_x0008__x0000_컸"/>
      <sheetName val="공ⅸ㺅獀"/>
      <sheetName val="공抸㺄峸"/>
      <sheetName val="공庘Ḱ徘"/>
      <sheetName val="공트ㆠ편"/>
      <sheetName val="소방설비현황"/>
      <sheetName val="파주단지"/>
      <sheetName val="설계서(본관)"/>
      <sheetName val="[KKK.XLS]말뚝지/"/>
      <sheetName val="거래처등록"/>
      <sheetName val="목록2"/>
      <sheetName val="조립1부실적"/>
      <sheetName val="콘크"/>
      <sheetName val="JUCK"/>
      <sheetName val="단가_및_재료비3"/>
      <sheetName val="2F_회의실견적_5_14_일대_3"/>
      <sheetName val="WEIGHT_LIST3"/>
      <sheetName val="산#2-1_(2)3"/>
      <sheetName val="임시"/>
      <sheetName val="2005년 개발 조정 계획_20050525"/>
      <sheetName val="A-4"/>
      <sheetName val="s"/>
      <sheetName val="별표집계"/>
      <sheetName val="10-1.훼손지 가.부지"/>
      <sheetName val="기준정보1"/>
      <sheetName val="도급내역서(က"/>
      <sheetName val="도급내역서(/"/>
      <sheetName val="남양시작동자105노65︀䋕ԯ"/>
      <sheetName val="이후해당없음"/>
      <sheetName val="옥_x0000__x0000__x0000_"/>
      <sheetName val="도급내역서(재노_x0000__x0000_"/>
      <sheetName val="도급내역서(재노_x0000_㼀"/>
      <sheetName val="오︨"/>
      <sheetName val="401"/>
      <sheetName val="COPIN_x0005_"/>
      <sheetName val="도급ၒ_x0000_"/>
      <sheetName val="직재산-"/>
      <sheetName val="공제구간조서"/>
      <sheetName val="유치원내역"/>
      <sheetName val="매출 비교"/>
      <sheetName val="이름표"/>
      <sheetName val="TB-내역서"/>
      <sheetName val="6.환경대가"/>
      <sheetName val="104동"/>
      <sheetName val="공사비명세서"/>
      <sheetName val="주차"/>
      <sheetName val="단가,지내력"/>
      <sheetName val="분Ĭ"/>
      <sheetName val="CO_x0000__x0000_"/>
      <sheetName val="일위대가-내역 "/>
      <sheetName val="자재단가비轀ய"/>
      <sheetName val="자재단가비錠茏"/>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sheetData sheetId="926"/>
      <sheetData sheetId="927" refreshError="1"/>
      <sheetData sheetId="928"/>
      <sheetData sheetId="929"/>
      <sheetData sheetId="930"/>
      <sheetData sheetId="931"/>
      <sheetData sheetId="932"/>
      <sheetData sheetId="933"/>
      <sheetData sheetId="934" refreshError="1"/>
      <sheetData sheetId="935"/>
      <sheetData sheetId="936" refreshError="1"/>
      <sheetData sheetId="937"/>
      <sheetData sheetId="938" refreshError="1"/>
      <sheetData sheetId="939" refreshError="1"/>
      <sheetData sheetId="940"/>
      <sheetData sheetId="941"/>
      <sheetData sheetId="942"/>
      <sheetData sheetId="943"/>
      <sheetData sheetId="944"/>
      <sheetData sheetId="945"/>
      <sheetData sheetId="946"/>
      <sheetData sheetId="947" refreshError="1"/>
      <sheetData sheetId="948"/>
      <sheetData sheetId="949"/>
      <sheetData sheetId="950"/>
      <sheetData sheetId="951"/>
      <sheetData sheetId="952"/>
      <sheetData sheetId="953"/>
      <sheetData sheetId="954" refreshError="1"/>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sheetData sheetId="1152"/>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sheetData sheetId="2100"/>
      <sheetData sheetId="2101"/>
      <sheetData sheetId="2102"/>
      <sheetData sheetId="2103"/>
      <sheetData sheetId="2104"/>
      <sheetData sheetId="2105"/>
      <sheetData sheetId="2106"/>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sheetData sheetId="2234" refreshError="1"/>
      <sheetData sheetId="2235" refreshError="1"/>
      <sheetData sheetId="2236" refreshError="1"/>
      <sheetData sheetId="2237" refreshError="1"/>
      <sheetData sheetId="2238" refreshError="1"/>
      <sheetData sheetId="2239" refreshError="1"/>
      <sheetData sheetId="2240" refreshError="1"/>
      <sheetData sheetId="2241"/>
      <sheetData sheetId="2242"/>
      <sheetData sheetId="2243"/>
      <sheetData sheetId="2244"/>
      <sheetData sheetId="2245"/>
      <sheetData sheetId="2246" refreshError="1"/>
      <sheetData sheetId="2247" refreshError="1"/>
      <sheetData sheetId="2248" refreshError="1"/>
      <sheetData sheetId="2249" refreshError="1"/>
      <sheetData sheetId="2250"/>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ow r="2">
          <cell r="A2">
            <v>0</v>
          </cell>
        </row>
      </sheetData>
      <sheetData sheetId="2314">
        <row r="2">
          <cell r="A2">
            <v>0</v>
          </cell>
        </row>
      </sheetData>
      <sheetData sheetId="2315">
        <row r="2">
          <cell r="A2">
            <v>0</v>
          </cell>
        </row>
      </sheetData>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sheetData sheetId="2377" refreshError="1"/>
      <sheetData sheetId="2378"/>
      <sheetData sheetId="2379"/>
      <sheetData sheetId="2380" refreshError="1"/>
      <sheetData sheetId="2381" refreshError="1"/>
      <sheetData sheetId="2382" refreshError="1"/>
      <sheetData sheetId="2383" refreshError="1"/>
      <sheetData sheetId="2384" refreshError="1"/>
      <sheetData sheetId="2385" refreshError="1"/>
      <sheetData sheetId="2386"/>
      <sheetData sheetId="2387"/>
      <sheetData sheetId="2388"/>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sheetData sheetId="2435"/>
      <sheetData sheetId="2436"/>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sheetData sheetId="2467"/>
      <sheetData sheetId="2468"/>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ow r="2">
          <cell r="A2">
            <v>0</v>
          </cell>
        </row>
      </sheetData>
      <sheetData sheetId="2505">
        <row r="2">
          <cell r="A2">
            <v>0</v>
          </cell>
        </row>
      </sheetData>
      <sheetData sheetId="2506">
        <row r="2">
          <cell r="A2">
            <v>0</v>
          </cell>
        </row>
      </sheetData>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row r="2">
          <cell r="A2">
            <v>0</v>
          </cell>
        </row>
      </sheetData>
      <sheetData sheetId="2536">
        <row r="2">
          <cell r="A2">
            <v>0</v>
          </cell>
        </row>
      </sheetData>
      <sheetData sheetId="2537"/>
      <sheetData sheetId="2538"/>
      <sheetData sheetId="2539"/>
      <sheetData sheetId="2540">
        <row r="2">
          <cell r="A2">
            <v>0</v>
          </cell>
        </row>
      </sheetData>
      <sheetData sheetId="2541">
        <row r="2">
          <cell r="A2">
            <v>0</v>
          </cell>
        </row>
      </sheetData>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row r="2">
          <cell r="A2">
            <v>0</v>
          </cell>
        </row>
      </sheetData>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row r="2">
          <cell r="A2">
            <v>0</v>
          </cell>
        </row>
      </sheetData>
      <sheetData sheetId="2614"/>
      <sheetData sheetId="2615"/>
      <sheetData sheetId="2616"/>
      <sheetData sheetId="2617"/>
      <sheetData sheetId="2618"/>
      <sheetData sheetId="2619">
        <row r="2">
          <cell r="A2">
            <v>0</v>
          </cell>
        </row>
      </sheetData>
      <sheetData sheetId="2620">
        <row r="2">
          <cell r="A2">
            <v>0</v>
          </cell>
        </row>
      </sheetData>
      <sheetData sheetId="2621"/>
      <sheetData sheetId="2622"/>
      <sheetData sheetId="2623"/>
      <sheetData sheetId="2624"/>
      <sheetData sheetId="2625"/>
      <sheetData sheetId="2626"/>
      <sheetData sheetId="2627"/>
      <sheetData sheetId="2628"/>
      <sheetData sheetId="2629"/>
      <sheetData sheetId="2630"/>
      <sheetData sheetId="2631">
        <row r="2">
          <cell r="A2">
            <v>0</v>
          </cell>
        </row>
      </sheetData>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row r="2">
          <cell r="A2">
            <v>0</v>
          </cell>
        </row>
      </sheetData>
      <sheetData sheetId="2674">
        <row r="2">
          <cell r="A2">
            <v>0</v>
          </cell>
        </row>
      </sheetData>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row r="2">
          <cell r="A2">
            <v>0</v>
          </cell>
        </row>
      </sheetData>
      <sheetData sheetId="2698">
        <row r="2">
          <cell r="A2">
            <v>0</v>
          </cell>
        </row>
      </sheetData>
      <sheetData sheetId="2699">
        <row r="2">
          <cell r="A2">
            <v>0</v>
          </cell>
        </row>
      </sheetData>
      <sheetData sheetId="2700"/>
      <sheetData sheetId="2701">
        <row r="2">
          <cell r="A2">
            <v>0</v>
          </cell>
        </row>
      </sheetData>
      <sheetData sheetId="2702">
        <row r="2">
          <cell r="A2">
            <v>0</v>
          </cell>
        </row>
      </sheetData>
      <sheetData sheetId="2703">
        <row r="2">
          <cell r="A2">
            <v>0</v>
          </cell>
        </row>
      </sheetData>
      <sheetData sheetId="2704">
        <row r="2">
          <cell r="A2">
            <v>0</v>
          </cell>
        </row>
      </sheetData>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row r="2">
          <cell r="A2">
            <v>0</v>
          </cell>
        </row>
      </sheetData>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sheetData sheetId="2976" refreshError="1"/>
      <sheetData sheetId="2977" refreshError="1"/>
      <sheetData sheetId="2978"/>
      <sheetData sheetId="2979" refreshError="1"/>
      <sheetData sheetId="2980" refreshError="1"/>
      <sheetData sheetId="2981" refreshError="1"/>
      <sheetData sheetId="2982" refreshError="1"/>
      <sheetData sheetId="2983" refreshError="1"/>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sheetData sheetId="3005"/>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sheetData sheetId="3025"/>
      <sheetData sheetId="3026"/>
      <sheetData sheetId="3027"/>
      <sheetData sheetId="3028"/>
      <sheetData sheetId="3029"/>
      <sheetData sheetId="3030"/>
      <sheetData sheetId="3031"/>
      <sheetData sheetId="3032"/>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3)"/>
      <sheetName val="갑지"/>
      <sheetName val="견적서가로"/>
      <sheetName val="내역서"/>
      <sheetName val="수량"/>
      <sheetName val="공1"/>
      <sheetName val="조도계산"/>
      <sheetName val="전력비-신호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REF"/>
      <sheetName val="CODE"/>
      <sheetName val="ITB COST"/>
      <sheetName val="간접비내역-1"/>
      <sheetName val="BO1"/>
      <sheetName val="SLAB&quot;1&quot;"/>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단면가정"/>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기둥(원형)"/>
    </sheetNames>
    <sheetDataSet>
      <sheetData sheetId="0" refreshError="1"/>
      <sheetData sheetId="1" refreshError="1">
        <row r="22">
          <cell r="G22">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Y-WORK"/>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내역"/>
      <sheetName val="공통가설"/>
      <sheetName val="내역서 "/>
      <sheetName val="일반전기"/>
      <sheetName val="건설기계"/>
      <sheetName val="단가산출"/>
      <sheetName val="사급자재"/>
      <sheetName val="일위대가"/>
      <sheetName val="CODE"/>
      <sheetName val="토공"/>
      <sheetName val="9811"/>
      <sheetName val="견적대비 견적서"/>
      <sheetName val="경산"/>
      <sheetName val="노무비"/>
      <sheetName val="을"/>
      <sheetName val="표준건축비"/>
      <sheetName val="WORK"/>
      <sheetName val="danga"/>
      <sheetName val="ilch"/>
      <sheetName val="실행내역"/>
      <sheetName val="목록"/>
      <sheetName val="직노"/>
      <sheetName val="금액"/>
      <sheetName val="손익분석"/>
      <sheetName val="2000년1차"/>
      <sheetName val="총괄"/>
      <sheetName val="DATA"/>
      <sheetName val="단가표"/>
      <sheetName val="주경기-오배수"/>
      <sheetName val="기둥(원형)"/>
      <sheetName val="직공비"/>
      <sheetName val="청주(철골발주의뢰서)"/>
      <sheetName val="대비"/>
      <sheetName val="Sheet3"/>
      <sheetName val="단면가정"/>
      <sheetName val="식생블럭단위수량"/>
      <sheetName val="산출내역서집계표"/>
      <sheetName val="설비내역서"/>
      <sheetName val="건축내역서"/>
      <sheetName val="전기내역서"/>
      <sheetName val="기초일위"/>
      <sheetName val="시설일위"/>
      <sheetName val="조명일위"/>
      <sheetName val="c_balju"/>
      <sheetName val="조경"/>
      <sheetName val="1-1"/>
      <sheetName val="전기"/>
      <sheetName val="개요"/>
      <sheetName val="현장관리비"/>
      <sheetName val="9509"/>
      <sheetName val="남양시작동자105노65기1.3화1.2"/>
      <sheetName val="코드"/>
      <sheetName val="ITEM"/>
      <sheetName val="부대tu"/>
      <sheetName val="전체"/>
      <sheetName val="정부노임단가"/>
      <sheetName val="문학간접"/>
      <sheetName val="토공(우물통,기타) "/>
      <sheetName val="공내역서"/>
      <sheetName val="일위대가시트"/>
      <sheetName val="esc"/>
      <sheetName val="AP1"/>
      <sheetName val="관급"/>
      <sheetName val="#REF"/>
      <sheetName val="표지"/>
      <sheetName val="관기성공.내"/>
      <sheetName val="옥외"/>
      <sheetName val="토목"/>
      <sheetName val="중기조종사 단위단가"/>
      <sheetName val="단가대비"/>
      <sheetName val="자료"/>
      <sheetName val="내역서"/>
      <sheetName val="대전우편"/>
      <sheetName val="단가산출1"/>
      <sheetName val="단가산출2"/>
      <sheetName val="일반물자(한국통신)"/>
      <sheetName val="SLAB&quot;1&quot;"/>
      <sheetName val="데리네이타현황"/>
      <sheetName val="LEGEND"/>
      <sheetName val="인테리어내역"/>
      <sheetName val="I一般比"/>
      <sheetName val="N賃率-職"/>
      <sheetName val="노임단가"/>
      <sheetName val="금액내역서"/>
      <sheetName val="BEND LOSS"/>
      <sheetName val="09년부서별원가"/>
      <sheetName val="guard(mac)"/>
      <sheetName val="BASIC (2)"/>
      <sheetName val="전체내역서"/>
      <sheetName val="건축집계"/>
      <sheetName val="일위대가목록"/>
      <sheetName val="2F 회의실견적(5_14 일대)"/>
      <sheetName val="교각계산"/>
      <sheetName val="o현장경비"/>
      <sheetName val="wall"/>
      <sheetName val="날개벽(시점좌측)"/>
      <sheetName val="설계조건"/>
      <sheetName val="적용률"/>
      <sheetName val="Breakdown"/>
      <sheetName val="UnitRate"/>
      <sheetName val="방송일위대가"/>
      <sheetName val="미드수량"/>
      <sheetName val="부하계산서"/>
      <sheetName val="LOAD-46"/>
      <sheetName val="11.자재단가"/>
      <sheetName val="원가"/>
      <sheetName val="간선계산"/>
      <sheetName val="Y_WORK"/>
      <sheetName val="Macro(전선)"/>
      <sheetName val="천마갑지"/>
      <sheetName val="DATE"/>
      <sheetName val="내역서 (2)"/>
      <sheetName val="전압강하계산"/>
      <sheetName val="실행철강하도"/>
      <sheetName val="단가"/>
      <sheetName val="TEST1"/>
      <sheetName val="토목주소"/>
      <sheetName val="프랜트면허"/>
      <sheetName val="토목내역"/>
      <sheetName val="2000년하반기"/>
      <sheetName val="재료집계"/>
      <sheetName val="공틀공사"/>
      <sheetName val="SUB일위대가"/>
      <sheetName val="BSD (2)"/>
      <sheetName val="Sheet5"/>
      <sheetName val="전기일위대가"/>
      <sheetName val="물량내역"/>
      <sheetName val="노무비단가"/>
      <sheetName val="1월"/>
      <sheetName val="물가자료"/>
      <sheetName val="단위중량"/>
      <sheetName val="관음목장(제출용)자105인97.5"/>
      <sheetName val="COST"/>
      <sheetName val="송라터널총괄"/>
      <sheetName val="적점"/>
      <sheetName val="30개월기준대비표 아랍택)"/>
      <sheetName val="교각1"/>
      <sheetName val="단가조사서"/>
      <sheetName val="CIVIL"/>
      <sheetName val="APT"/>
      <sheetName val="역T형"/>
      <sheetName val="정렬"/>
      <sheetName val="E총15"/>
      <sheetName val="부표총괄"/>
      <sheetName val="ITB COST"/>
      <sheetName val="CAT_5"/>
      <sheetName val="기계"/>
      <sheetName val="위생기구 금액"/>
      <sheetName val="건식PD설치현황표"/>
      <sheetName val="3) 클레임 반영시"/>
      <sheetName val="도급,하도급 예정금액"/>
      <sheetName val="공사비"/>
      <sheetName val="공정코드"/>
      <sheetName val="1_우편집중내역서"/>
      <sheetName val="공통대가"/>
      <sheetName val="Project Brief"/>
      <sheetName val="COPING"/>
      <sheetName val="터파기및재료"/>
      <sheetName val="(A)내역서"/>
      <sheetName val="DATA1"/>
      <sheetName val="내역서01"/>
      <sheetName val="단가입력1"/>
      <sheetName val="납부서"/>
      <sheetName val="맨홀수량집계"/>
      <sheetName val="본부별매출"/>
      <sheetName val="골조시행"/>
      <sheetName val="VXXXXXXX"/>
      <sheetName val="전차선로 물량표"/>
      <sheetName val="Sheet10"/>
      <sheetName val="실행"/>
      <sheetName val="PBS"/>
      <sheetName val="TOT"/>
      <sheetName val="형강류 단가 CODE"/>
      <sheetName val="인건비"/>
      <sheetName val="Front"/>
      <sheetName val="횡배수관토공수량"/>
      <sheetName val="gyun-가스"/>
      <sheetName val="암거단위-1련"/>
      <sheetName val="우,오수"/>
      <sheetName val="명세서"/>
      <sheetName val="현장경비"/>
      <sheetName val="연부97-1"/>
      <sheetName val="갑지1"/>
      <sheetName val="기존단가 (2)"/>
      <sheetName val="input"/>
      <sheetName val="설계명세서"/>
      <sheetName val="제품"/>
      <sheetName val="SILICATE"/>
      <sheetName val="견적"/>
      <sheetName val="간접비내역-1"/>
      <sheetName val="HRSG SMALL07220"/>
      <sheetName val="Sheet1 (2)"/>
      <sheetName val="대치판정"/>
      <sheetName val="인상효1"/>
      <sheetName val="H-pile(298x299)"/>
      <sheetName val="H-pile(250x250)"/>
      <sheetName val="GAEYO"/>
      <sheetName val="공통가설공사"/>
      <sheetName val="마산방향철근집계"/>
      <sheetName val="진주방향"/>
      <sheetName val="마산방향"/>
      <sheetName val="지수"/>
      <sheetName val="노임"/>
      <sheetName val="매입세"/>
      <sheetName val="3.하중산정4.지지력"/>
      <sheetName val="206 무장,정비 장비용량 산출"/>
      <sheetName val="기둥"/>
      <sheetName val="저판(버림100)"/>
      <sheetName val="공사내역서(을)실행"/>
      <sheetName val="1을"/>
      <sheetName val="정보매체A동"/>
      <sheetName val="PROJECT BRIEF(EX.NEW)"/>
      <sheetName val="토목공사"/>
      <sheetName val="세부내역"/>
      <sheetName val="1.설계조건"/>
      <sheetName val="제직재"/>
      <sheetName val="tggwan(mac)"/>
      <sheetName val="총괄표"/>
      <sheetName val="성남여성복지내역"/>
      <sheetName val="도급"/>
      <sheetName val="SULKEA"/>
      <sheetName val="2_운송교환내역서"/>
      <sheetName val="3_연결통로내역서"/>
      <sheetName val="4_부대공사내역서"/>
      <sheetName val="5_토목공사내역서"/>
      <sheetName val="(______________)"/>
      <sheetName val="하도급사항(A4)_(2)"/>
      <sheetName val="(_______철_____콘_______)"/>
      <sheetName val="(_________철골__________)"/>
      <sheetName val="철골부대(하도급)원가_"/>
      <sheetName val="토사(PE)"/>
      <sheetName val="교사기준면적(초등)"/>
      <sheetName val="평가데이터"/>
      <sheetName val="청천내"/>
      <sheetName val="데이타"/>
      <sheetName val="을지"/>
      <sheetName val="CPM챠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대전우편집중국및운송교환센터 신축공사</v>
          </cell>
        </row>
        <row r="4">
          <cell r="A4" t="str">
            <v>01 우편집중국공사</v>
          </cell>
        </row>
        <row r="5">
          <cell r="A5" t="str">
            <v>02 운송교환센터</v>
          </cell>
        </row>
        <row r="6">
          <cell r="A6" t="str">
            <v>03 연결통로공사</v>
          </cell>
        </row>
        <row r="7">
          <cell r="A7" t="str">
            <v>04 부대 공 사</v>
          </cell>
        </row>
        <row r="8">
          <cell r="A8" t="str">
            <v>05 토목 공 사</v>
          </cell>
        </row>
        <row r="18">
          <cell r="A18" t="str">
            <v xml:space="preserve">  [ 합               계 ]</v>
          </cell>
        </row>
        <row r="19">
          <cell r="A19" t="str">
            <v>01 공통 가설 공 사</v>
          </cell>
          <cell r="C19" t="str">
            <v>식</v>
          </cell>
          <cell r="D19">
            <v>1</v>
          </cell>
        </row>
        <row r="20">
          <cell r="A20" t="str">
            <v>02 가 설 공 사</v>
          </cell>
          <cell r="C20" t="str">
            <v>식</v>
          </cell>
          <cell r="D20">
            <v>1</v>
          </cell>
        </row>
        <row r="21">
          <cell r="A21" t="str">
            <v>03 토 공 사</v>
          </cell>
          <cell r="C21" t="str">
            <v>식</v>
          </cell>
          <cell r="D21">
            <v>1</v>
          </cell>
        </row>
        <row r="22">
          <cell r="A22" t="str">
            <v>04 철근콘크리트공사</v>
          </cell>
          <cell r="C22" t="str">
            <v>식</v>
          </cell>
          <cell r="D22">
            <v>1</v>
          </cell>
        </row>
        <row r="23">
          <cell r="A23" t="str">
            <v>05 철 골 공 사</v>
          </cell>
          <cell r="C23" t="str">
            <v>식</v>
          </cell>
          <cell r="D23">
            <v>1</v>
          </cell>
        </row>
        <row r="24">
          <cell r="A24" t="str">
            <v>06 조 적 공 사</v>
          </cell>
          <cell r="C24" t="str">
            <v>식</v>
          </cell>
          <cell r="D24">
            <v>1</v>
          </cell>
        </row>
        <row r="25">
          <cell r="A25" t="str">
            <v>07 방 수 공 사</v>
          </cell>
          <cell r="C25" t="str">
            <v>식</v>
          </cell>
          <cell r="D25">
            <v>1</v>
          </cell>
        </row>
        <row r="26">
          <cell r="A26" t="str">
            <v>08 타 일 공 사</v>
          </cell>
          <cell r="C26" t="str">
            <v>식</v>
          </cell>
          <cell r="D26">
            <v>1</v>
          </cell>
        </row>
        <row r="27">
          <cell r="A27" t="str">
            <v>09 석 공 사</v>
          </cell>
          <cell r="C27" t="str">
            <v>식</v>
          </cell>
          <cell r="D27">
            <v>1</v>
          </cell>
        </row>
        <row r="28">
          <cell r="A28" t="str">
            <v>10 목 공 사</v>
          </cell>
          <cell r="C28" t="str">
            <v>식</v>
          </cell>
          <cell r="D28">
            <v>1</v>
          </cell>
        </row>
        <row r="29">
          <cell r="A29" t="str">
            <v>11 금 속 공 사</v>
          </cell>
          <cell r="C29" t="str">
            <v>식</v>
          </cell>
          <cell r="D29">
            <v>1</v>
          </cell>
        </row>
        <row r="30">
          <cell r="A30" t="str">
            <v>12 미 장 공 사</v>
          </cell>
          <cell r="B30" t="str">
            <v>대소변겸용</v>
          </cell>
          <cell r="C30" t="str">
            <v>식</v>
          </cell>
          <cell r="D30">
            <v>1</v>
          </cell>
        </row>
        <row r="31">
          <cell r="A31" t="str">
            <v>13 창 호  공 사</v>
          </cell>
          <cell r="C31" t="str">
            <v>식</v>
          </cell>
          <cell r="D31">
            <v>1</v>
          </cell>
        </row>
        <row r="32">
          <cell r="A32" t="str">
            <v>14 유 리 공 사</v>
          </cell>
          <cell r="C32" t="str">
            <v>식</v>
          </cell>
          <cell r="D32">
            <v>1</v>
          </cell>
        </row>
        <row r="33">
          <cell r="A33" t="str">
            <v>15 도 장 공 사</v>
          </cell>
          <cell r="C33" t="str">
            <v>식</v>
          </cell>
          <cell r="D33">
            <v>1</v>
          </cell>
        </row>
        <row r="34">
          <cell r="A34" t="str">
            <v>16 수 장 공 사</v>
          </cell>
          <cell r="C34" t="str">
            <v>식</v>
          </cell>
          <cell r="D34">
            <v>1</v>
          </cell>
        </row>
        <row r="35">
          <cell r="A35" t="str">
            <v>17 지붕 및 홈통공사</v>
          </cell>
          <cell r="C35" t="str">
            <v>식</v>
          </cell>
          <cell r="D35">
            <v>1</v>
          </cell>
        </row>
        <row r="36">
          <cell r="A36" t="str">
            <v>18 자재비 및 운반공사</v>
          </cell>
          <cell r="C36" t="str">
            <v>식</v>
          </cell>
          <cell r="D36">
            <v>1</v>
          </cell>
        </row>
        <row r="37">
          <cell r="A37" t="str">
            <v xml:space="preserve">   [합             계]</v>
          </cell>
        </row>
        <row r="38">
          <cell r="A38" t="str">
            <v>93 관  급  자  재</v>
          </cell>
        </row>
        <row r="51">
          <cell r="A51" t="str">
            <v>01 공통 가설 공 사</v>
          </cell>
        </row>
        <row r="52">
          <cell r="A52" t="str">
            <v>조립식품질시험실</v>
          </cell>
          <cell r="B52" t="str">
            <v>24 개월</v>
          </cell>
          <cell r="C52" t="str">
            <v>M2</v>
          </cell>
          <cell r="D52" t="str">
            <v>120</v>
          </cell>
        </row>
        <row r="53">
          <cell r="A53" t="str">
            <v>조립식가설사무소</v>
          </cell>
          <cell r="B53" t="str">
            <v>24 개월</v>
          </cell>
          <cell r="C53" t="str">
            <v>M2</v>
          </cell>
          <cell r="D53" t="str">
            <v>195</v>
          </cell>
        </row>
        <row r="54">
          <cell r="A54" t="str">
            <v>조립식시멘트창고</v>
          </cell>
          <cell r="B54" t="str">
            <v>24 개월</v>
          </cell>
          <cell r="C54" t="str">
            <v>M2</v>
          </cell>
          <cell r="D54" t="str">
            <v>263</v>
          </cell>
        </row>
        <row r="55">
          <cell r="A55" t="str">
            <v>조립식 가설 창고</v>
          </cell>
          <cell r="B55" t="str">
            <v>24 개월</v>
          </cell>
          <cell r="C55" t="str">
            <v>M2</v>
          </cell>
          <cell r="D55" t="str">
            <v>60</v>
          </cell>
        </row>
        <row r="56">
          <cell r="A56" t="str">
            <v>조립식 작업 헛간</v>
          </cell>
          <cell r="B56" t="str">
            <v>1년이상</v>
          </cell>
          <cell r="C56" t="str">
            <v>M2</v>
          </cell>
          <cell r="D56" t="str">
            <v>120</v>
          </cell>
        </row>
        <row r="57">
          <cell r="A57" t="str">
            <v>가설울타리</v>
          </cell>
          <cell r="B57" t="str">
            <v>24개월</v>
          </cell>
          <cell r="C57" t="str">
            <v>M</v>
          </cell>
          <cell r="D57" t="str">
            <v>436</v>
          </cell>
        </row>
        <row r="58">
          <cell r="A58" t="str">
            <v>세  륜  장</v>
          </cell>
          <cell r="B58" t="str">
            <v>3 * 6 M</v>
          </cell>
          <cell r="C58" t="str">
            <v>식</v>
          </cell>
          <cell r="D58" t="str">
            <v>1</v>
          </cell>
        </row>
        <row r="59">
          <cell r="A59" t="str">
            <v>전  력</v>
          </cell>
          <cell r="C59" t="str">
            <v>KWH</v>
          </cell>
          <cell r="D59" t="str">
            <v>22248</v>
          </cell>
        </row>
        <row r="60">
          <cell r="A60" t="str">
            <v>투시도</v>
          </cell>
          <cell r="C60" t="str">
            <v>EA</v>
          </cell>
          <cell r="D60" t="str">
            <v>1</v>
          </cell>
        </row>
        <row r="61">
          <cell r="A61" t="str">
            <v>준공표시판</v>
          </cell>
          <cell r="C61" t="str">
            <v>EA</v>
          </cell>
          <cell r="D61">
            <v>1</v>
          </cell>
        </row>
        <row r="62">
          <cell r="A62" t="str">
            <v>완전이동식화장실</v>
          </cell>
          <cell r="B62" t="str">
            <v>대소변겸용</v>
          </cell>
          <cell r="C62" t="str">
            <v>조</v>
          </cell>
          <cell r="D62" t="str">
            <v>2</v>
          </cell>
        </row>
        <row r="66">
          <cell r="A66" t="str">
            <v xml:space="preserve">   [합               계]</v>
          </cell>
        </row>
        <row r="67">
          <cell r="A67" t="str">
            <v>02 가  설  공  사</v>
          </cell>
        </row>
        <row r="68">
          <cell r="A68" t="str">
            <v>규 준 틀  설 치</v>
          </cell>
          <cell r="B68" t="str">
            <v>면  적  당</v>
          </cell>
          <cell r="C68" t="str">
            <v>M2</v>
          </cell>
          <cell r="D68" t="str">
            <v>11934</v>
          </cell>
        </row>
        <row r="69">
          <cell r="A69" t="str">
            <v>이동식강관말비게</v>
          </cell>
          <cell r="B69" t="str">
            <v>6 개월</v>
          </cell>
          <cell r="C69" t="str">
            <v>1대</v>
          </cell>
          <cell r="D69" t="str">
            <v>20</v>
          </cell>
        </row>
        <row r="70">
          <cell r="A70" t="str">
            <v>강 관  동 바 리</v>
          </cell>
          <cell r="B70" t="str">
            <v>3개월H4.2M이하</v>
          </cell>
          <cell r="C70" t="str">
            <v>M2</v>
          </cell>
          <cell r="D70" t="str">
            <v>1064</v>
          </cell>
        </row>
        <row r="71">
          <cell r="A71" t="str">
            <v>강 관  동 바 리</v>
          </cell>
          <cell r="B71" t="str">
            <v>3개월H4.2M이상</v>
          </cell>
          <cell r="C71" t="str">
            <v>M2</v>
          </cell>
          <cell r="D71" t="str">
            <v>11531</v>
          </cell>
        </row>
        <row r="72">
          <cell r="A72" t="str">
            <v>강관 비계 매기</v>
          </cell>
          <cell r="B72" t="str">
            <v>30M이하.12개월</v>
          </cell>
          <cell r="C72" t="str">
            <v>M2</v>
          </cell>
          <cell r="D72" t="str">
            <v>4499</v>
          </cell>
        </row>
        <row r="73">
          <cell r="A73" t="str">
            <v>강관 비계다리</v>
          </cell>
          <cell r="B73" t="str">
            <v>H=30이하.1년</v>
          </cell>
          <cell r="C73" t="str">
            <v>M2</v>
          </cell>
          <cell r="D73" t="str">
            <v>56</v>
          </cell>
        </row>
        <row r="74">
          <cell r="A74" t="str">
            <v>먹   매   김</v>
          </cell>
          <cell r="B74" t="str">
            <v>사  무  소</v>
          </cell>
          <cell r="C74" t="str">
            <v>M2</v>
          </cell>
          <cell r="D74" t="str">
            <v>18826</v>
          </cell>
        </row>
        <row r="75">
          <cell r="A75" t="str">
            <v>콘크리트 보양</v>
          </cell>
          <cell r="B75" t="str">
            <v>살    수</v>
          </cell>
          <cell r="C75" t="str">
            <v>M2</v>
          </cell>
          <cell r="D75" t="str">
            <v>19682</v>
          </cell>
        </row>
        <row r="76">
          <cell r="A76" t="str">
            <v>타일 석재면 보양</v>
          </cell>
          <cell r="B76" t="str">
            <v>바  닥 (톱밥)</v>
          </cell>
          <cell r="C76" t="str">
            <v>M2</v>
          </cell>
          <cell r="D76" t="str">
            <v>882</v>
          </cell>
        </row>
        <row r="77">
          <cell r="A77" t="str">
            <v>현 장 정 리</v>
          </cell>
          <cell r="B77" t="str">
            <v>R.C  조</v>
          </cell>
          <cell r="C77" t="str">
            <v>M2</v>
          </cell>
          <cell r="D77" t="str">
            <v>18826</v>
          </cell>
        </row>
        <row r="82">
          <cell r="A82" t="str">
            <v xml:space="preserve">   [합               계]</v>
          </cell>
        </row>
        <row r="83">
          <cell r="A83" t="str">
            <v>03 토    공    사</v>
          </cell>
        </row>
        <row r="84">
          <cell r="A84" t="str">
            <v>터 파 기  토 사</v>
          </cell>
          <cell r="C84" t="str">
            <v>M3</v>
          </cell>
          <cell r="D84" t="str">
            <v>33829</v>
          </cell>
        </row>
        <row r="85">
          <cell r="A85" t="str">
            <v>되메우기  토사</v>
          </cell>
          <cell r="C85" t="str">
            <v>M3</v>
          </cell>
          <cell r="D85" t="str">
            <v>11113</v>
          </cell>
        </row>
        <row r="86">
          <cell r="A86" t="str">
            <v>잔토처리 15 T D</v>
          </cell>
          <cell r="C86" t="str">
            <v>M3</v>
          </cell>
          <cell r="D86" t="str">
            <v>18089</v>
          </cell>
        </row>
        <row r="87">
          <cell r="A87" t="str">
            <v>잡석깔기 지정</v>
          </cell>
          <cell r="B87" t="str">
            <v>큰달구 다짐</v>
          </cell>
          <cell r="C87" t="str">
            <v>M3</v>
          </cell>
          <cell r="D87" t="str">
            <v>1950</v>
          </cell>
        </row>
        <row r="88">
          <cell r="A88" t="str">
            <v>P.E 필름 깔기</v>
          </cell>
          <cell r="B88" t="str">
            <v>바닥0.03MM*2겹</v>
          </cell>
          <cell r="C88" t="str">
            <v>M2</v>
          </cell>
          <cell r="D88" t="str">
            <v>2797</v>
          </cell>
        </row>
        <row r="89">
          <cell r="A89" t="str">
            <v>건 사  채 우 기</v>
          </cell>
          <cell r="C89" t="str">
            <v>M3</v>
          </cell>
          <cell r="D89" t="str">
            <v>214</v>
          </cell>
        </row>
        <row r="90">
          <cell r="A90" t="str">
            <v>콘크리트 파일</v>
          </cell>
          <cell r="B90" t="str">
            <v>PHC ø400* 3 M</v>
          </cell>
          <cell r="C90" t="str">
            <v>본</v>
          </cell>
          <cell r="D90" t="str">
            <v>327</v>
          </cell>
        </row>
        <row r="91">
          <cell r="A91" t="str">
            <v>콘크리트 파일</v>
          </cell>
          <cell r="B91" t="str">
            <v>PHC ø400* 6 M</v>
          </cell>
          <cell r="C91" t="str">
            <v>본</v>
          </cell>
          <cell r="D91" t="str">
            <v>736</v>
          </cell>
        </row>
        <row r="92">
          <cell r="A92" t="str">
            <v>파일 항타</v>
          </cell>
          <cell r="B92" t="str">
            <v>ø400, L= 2 M</v>
          </cell>
          <cell r="C92" t="str">
            <v>본</v>
          </cell>
          <cell r="D92" t="str">
            <v>327</v>
          </cell>
        </row>
        <row r="93">
          <cell r="A93" t="str">
            <v>파일 항타</v>
          </cell>
          <cell r="B93" t="str">
            <v>ø400, L= 5 M</v>
          </cell>
          <cell r="C93" t="str">
            <v>본</v>
          </cell>
          <cell r="D93" t="str">
            <v>736</v>
          </cell>
        </row>
        <row r="94">
          <cell r="A94" t="str">
            <v>PILE 두부정리</v>
          </cell>
          <cell r="B94" t="str">
            <v>ø400</v>
          </cell>
          <cell r="C94" t="str">
            <v>개소</v>
          </cell>
          <cell r="D94" t="str">
            <v>1063</v>
          </cell>
        </row>
        <row r="98">
          <cell r="A98" t="str">
            <v xml:space="preserve">   [합               계]</v>
          </cell>
        </row>
        <row r="99">
          <cell r="A99" t="str">
            <v>04 철근콘크리트공사</v>
          </cell>
        </row>
        <row r="100">
          <cell r="A100" t="str">
            <v>레  미  콘</v>
          </cell>
          <cell r="B100" t="str">
            <v>40*180*8</v>
          </cell>
          <cell r="C100" t="str">
            <v>M3</v>
          </cell>
          <cell r="D100" t="str">
            <v>1212</v>
          </cell>
        </row>
        <row r="101">
          <cell r="A101" t="str">
            <v>레  미  콘</v>
          </cell>
          <cell r="B101" t="str">
            <v>25*180*12</v>
          </cell>
          <cell r="C101" t="str">
            <v>M3</v>
          </cell>
          <cell r="D101" t="str">
            <v>1001</v>
          </cell>
        </row>
        <row r="102">
          <cell r="A102" t="str">
            <v>레  미  콘</v>
          </cell>
          <cell r="B102" t="str">
            <v>25*240*15</v>
          </cell>
          <cell r="C102" t="str">
            <v>M3</v>
          </cell>
          <cell r="D102" t="str">
            <v>12278</v>
          </cell>
        </row>
        <row r="103">
          <cell r="A103" t="str">
            <v>펌프카붐타설무근</v>
          </cell>
          <cell r="B103" t="str">
            <v>CONC 100M3이상</v>
          </cell>
          <cell r="C103" t="str">
            <v>M3</v>
          </cell>
          <cell r="D103" t="str">
            <v>2170</v>
          </cell>
        </row>
        <row r="104">
          <cell r="A104" t="str">
            <v>펌프카붐타설철근</v>
          </cell>
          <cell r="B104" t="str">
            <v>CONC 100M3이상</v>
          </cell>
          <cell r="C104" t="str">
            <v>M3</v>
          </cell>
          <cell r="D104" t="str">
            <v>12157</v>
          </cell>
        </row>
        <row r="105">
          <cell r="A105" t="str">
            <v>진 동 기  손 료</v>
          </cell>
          <cell r="B105" t="str">
            <v>엔진식 3.5 HP</v>
          </cell>
          <cell r="C105" t="str">
            <v>M3</v>
          </cell>
          <cell r="D105" t="str">
            <v>12157</v>
          </cell>
        </row>
        <row r="106">
          <cell r="A106" t="str">
            <v>철      근</v>
          </cell>
          <cell r="B106" t="str">
            <v>D  10</v>
          </cell>
          <cell r="C106" t="str">
            <v>TON</v>
          </cell>
          <cell r="D106" t="str">
            <v>104.23</v>
          </cell>
        </row>
        <row r="107">
          <cell r="A107" t="str">
            <v>철      근</v>
          </cell>
          <cell r="B107" t="str">
            <v>D  13</v>
          </cell>
          <cell r="C107" t="str">
            <v>TON</v>
          </cell>
          <cell r="D107" t="str">
            <v>647.91</v>
          </cell>
        </row>
        <row r="108">
          <cell r="A108" t="str">
            <v>철      근</v>
          </cell>
          <cell r="B108" t="str">
            <v>HD 16</v>
          </cell>
          <cell r="C108" t="str">
            <v>TON</v>
          </cell>
          <cell r="D108" t="str">
            <v>231.37</v>
          </cell>
        </row>
        <row r="109">
          <cell r="A109" t="str">
            <v>철      근</v>
          </cell>
          <cell r="B109" t="str">
            <v>HD 19</v>
          </cell>
          <cell r="C109" t="str">
            <v>TON</v>
          </cell>
          <cell r="D109" t="str">
            <v>160.47</v>
          </cell>
        </row>
        <row r="110">
          <cell r="A110" t="str">
            <v>철      근</v>
          </cell>
          <cell r="B110" t="str">
            <v>HD 22</v>
          </cell>
          <cell r="C110" t="str">
            <v>TON</v>
          </cell>
          <cell r="D110" t="str">
            <v>70.84</v>
          </cell>
        </row>
        <row r="111">
          <cell r="A111" t="str">
            <v>철      근</v>
          </cell>
          <cell r="B111" t="str">
            <v>HD 25</v>
          </cell>
          <cell r="C111" t="str">
            <v>TON</v>
          </cell>
          <cell r="D111" t="str">
            <v>750.91</v>
          </cell>
        </row>
        <row r="112">
          <cell r="A112" t="str">
            <v>철근 가공 조립</v>
          </cell>
          <cell r="B112" t="str">
            <v>보    통</v>
          </cell>
          <cell r="C112" t="str">
            <v>TON</v>
          </cell>
          <cell r="D112" t="str">
            <v>1908.49</v>
          </cell>
        </row>
        <row r="113">
          <cell r="A113" t="str">
            <v>합 판 거 푸 집</v>
          </cell>
          <cell r="B113" t="str">
            <v>3 회</v>
          </cell>
          <cell r="C113" t="str">
            <v>M2</v>
          </cell>
          <cell r="D113" t="str">
            <v>23765</v>
          </cell>
        </row>
        <row r="114">
          <cell r="A114" t="str">
            <v>합 판 거 푸 집</v>
          </cell>
          <cell r="B114" t="str">
            <v>4 회</v>
          </cell>
          <cell r="C114" t="str">
            <v>M2</v>
          </cell>
          <cell r="D114" t="str">
            <v>15704</v>
          </cell>
        </row>
        <row r="115">
          <cell r="A115" t="str">
            <v>유  로  폼</v>
          </cell>
          <cell r="B115" t="str">
            <v>벽</v>
          </cell>
          <cell r="C115" t="str">
            <v>M2</v>
          </cell>
          <cell r="D115" t="str">
            <v>9281</v>
          </cell>
        </row>
        <row r="116">
          <cell r="A116" t="str">
            <v>데크플레이트설치</v>
          </cell>
          <cell r="B116" t="str">
            <v>T:1.6</v>
          </cell>
          <cell r="C116" t="str">
            <v>M2</v>
          </cell>
          <cell r="D116" t="str">
            <v>701</v>
          </cell>
        </row>
        <row r="117">
          <cell r="A117" t="str">
            <v>스 페 이 샤</v>
          </cell>
          <cell r="B117" t="str">
            <v>슬라브 상부용</v>
          </cell>
          <cell r="C117" t="str">
            <v>EA</v>
          </cell>
          <cell r="D117" t="str">
            <v>16765</v>
          </cell>
        </row>
        <row r="118">
          <cell r="A118" t="str">
            <v>스 페 이 샤</v>
          </cell>
          <cell r="B118" t="str">
            <v>슬라브 하부용</v>
          </cell>
          <cell r="C118" t="str">
            <v>EA</v>
          </cell>
          <cell r="D118" t="str">
            <v>16765</v>
          </cell>
        </row>
        <row r="119">
          <cell r="A119" t="str">
            <v>스 페 이 샤</v>
          </cell>
          <cell r="B119" t="str">
            <v>보,기둥,옹벽</v>
          </cell>
          <cell r="C119" t="str">
            <v>EA</v>
          </cell>
          <cell r="D119" t="str">
            <v>65745</v>
          </cell>
        </row>
        <row r="120">
          <cell r="A120" t="str">
            <v>세 퍼 레 이 터</v>
          </cell>
          <cell r="B120" t="str">
            <v>옹벽용</v>
          </cell>
          <cell r="C120" t="str">
            <v>EA</v>
          </cell>
          <cell r="D120" t="str">
            <v>20807</v>
          </cell>
        </row>
        <row r="130">
          <cell r="A130" t="str">
            <v xml:space="preserve">   [합               계]</v>
          </cell>
        </row>
        <row r="131">
          <cell r="A131" t="str">
            <v>05 철  골  공  사</v>
          </cell>
        </row>
        <row r="132">
          <cell r="A132" t="str">
            <v>[SS 490 A]</v>
          </cell>
        </row>
        <row r="133">
          <cell r="A133" t="str">
            <v>H-800*300*14*26</v>
          </cell>
          <cell r="C133" t="str">
            <v>TON</v>
          </cell>
          <cell r="D133" t="str">
            <v>3.13</v>
          </cell>
        </row>
        <row r="134">
          <cell r="A134" t="str">
            <v>H-700*300*13*24</v>
          </cell>
          <cell r="C134" t="str">
            <v>TON</v>
          </cell>
          <cell r="D134" t="str">
            <v>5.66</v>
          </cell>
        </row>
        <row r="135">
          <cell r="A135" t="str">
            <v>H-692*300*13*20</v>
          </cell>
          <cell r="C135" t="str">
            <v>TON</v>
          </cell>
          <cell r="D135" t="str">
            <v>3.56</v>
          </cell>
        </row>
        <row r="136">
          <cell r="A136" t="str">
            <v>H-612*202*13*23</v>
          </cell>
          <cell r="C136" t="str">
            <v>TON</v>
          </cell>
          <cell r="D136" t="str">
            <v>1.32</v>
          </cell>
        </row>
        <row r="137">
          <cell r="A137" t="str">
            <v>H-600*300*16*28</v>
          </cell>
          <cell r="C137" t="str">
            <v>TON</v>
          </cell>
          <cell r="D137" t="str">
            <v>13.74</v>
          </cell>
        </row>
        <row r="138">
          <cell r="A138" t="str">
            <v>H-588*300*12*20</v>
          </cell>
          <cell r="C138" t="str">
            <v>TON</v>
          </cell>
          <cell r="D138" t="str">
            <v>1.24</v>
          </cell>
        </row>
        <row r="139">
          <cell r="A139" t="str">
            <v>H-400*200*8*13</v>
          </cell>
          <cell r="C139" t="str">
            <v>TON</v>
          </cell>
          <cell r="D139" t="str">
            <v>1.7</v>
          </cell>
        </row>
        <row r="140">
          <cell r="A140" t="str">
            <v>강    판</v>
          </cell>
          <cell r="B140" t="str">
            <v>T:34 MM</v>
          </cell>
          <cell r="C140" t="str">
            <v>TON</v>
          </cell>
          <cell r="D140" t="str">
            <v>11.97</v>
          </cell>
        </row>
        <row r="141">
          <cell r="A141" t="str">
            <v>강    판</v>
          </cell>
          <cell r="B141" t="str">
            <v>T:28 MM</v>
          </cell>
          <cell r="C141" t="str">
            <v>TON</v>
          </cell>
          <cell r="D141" t="str">
            <v>3.14</v>
          </cell>
        </row>
        <row r="142">
          <cell r="A142" t="str">
            <v>강    판</v>
          </cell>
          <cell r="B142" t="str">
            <v>T:22 MM</v>
          </cell>
          <cell r="C142" t="str">
            <v>TON</v>
          </cell>
          <cell r="D142" t="str">
            <v>61.17</v>
          </cell>
        </row>
        <row r="143">
          <cell r="A143" t="str">
            <v>강    판</v>
          </cell>
          <cell r="B143" t="str">
            <v>T:20 MM</v>
          </cell>
          <cell r="C143" t="str">
            <v>TON</v>
          </cell>
          <cell r="D143" t="str">
            <v>13.29</v>
          </cell>
        </row>
        <row r="144">
          <cell r="A144" t="str">
            <v>강    판</v>
          </cell>
          <cell r="B144" t="str">
            <v>T:16 MM</v>
          </cell>
          <cell r="C144" t="str">
            <v>TON</v>
          </cell>
          <cell r="D144" t="str">
            <v>110.11</v>
          </cell>
        </row>
        <row r="145">
          <cell r="A145" t="str">
            <v>강    판</v>
          </cell>
          <cell r="B145" t="str">
            <v>T: 9 MM</v>
          </cell>
          <cell r="C145" t="str">
            <v>TON</v>
          </cell>
          <cell r="D145" t="str">
            <v>1.62</v>
          </cell>
        </row>
        <row r="146">
          <cell r="A146" t="str">
            <v>강    판</v>
          </cell>
          <cell r="B146" t="str">
            <v>T:42 MM</v>
          </cell>
          <cell r="C146" t="str">
            <v>TON</v>
          </cell>
          <cell r="D146" t="str">
            <v>1.53</v>
          </cell>
        </row>
        <row r="147">
          <cell r="A147" t="str">
            <v>강    판</v>
          </cell>
          <cell r="B147" t="str">
            <v>T:35 MM</v>
          </cell>
          <cell r="C147" t="str">
            <v>TON</v>
          </cell>
          <cell r="D147" t="str">
            <v>0.29</v>
          </cell>
        </row>
        <row r="148">
          <cell r="A148" t="str">
            <v>강    판</v>
          </cell>
          <cell r="B148" t="str">
            <v>T:34 MM</v>
          </cell>
          <cell r="C148" t="str">
            <v>TON</v>
          </cell>
          <cell r="D148" t="str">
            <v>5.5</v>
          </cell>
        </row>
        <row r="149">
          <cell r="A149" t="str">
            <v>강    판</v>
          </cell>
          <cell r="B149" t="str">
            <v>T:28 MM</v>
          </cell>
          <cell r="C149" t="str">
            <v>TON</v>
          </cell>
          <cell r="D149" t="str">
            <v>5.18</v>
          </cell>
        </row>
        <row r="150">
          <cell r="A150" t="str">
            <v>강    판</v>
          </cell>
          <cell r="B150" t="str">
            <v>T:26 MM</v>
          </cell>
          <cell r="C150" t="str">
            <v>TON</v>
          </cell>
          <cell r="D150">
            <v>1.26</v>
          </cell>
        </row>
        <row r="151">
          <cell r="A151" t="str">
            <v>강    판</v>
          </cell>
          <cell r="B151" t="str">
            <v>T:24 MM</v>
          </cell>
          <cell r="C151" t="str">
            <v>TON</v>
          </cell>
          <cell r="D151" t="str">
            <v>1.28</v>
          </cell>
        </row>
        <row r="152">
          <cell r="A152" t="str">
            <v>강    판</v>
          </cell>
          <cell r="B152" t="str">
            <v>T:23 MM</v>
          </cell>
          <cell r="C152" t="str">
            <v>TON</v>
          </cell>
          <cell r="D152" t="str">
            <v>0.77</v>
          </cell>
        </row>
        <row r="153">
          <cell r="A153" t="str">
            <v>강    판</v>
          </cell>
          <cell r="B153" t="str">
            <v>T:20 MM</v>
          </cell>
          <cell r="C153" t="str">
            <v>TON</v>
          </cell>
          <cell r="D153" t="str">
            <v>1.52</v>
          </cell>
        </row>
        <row r="154">
          <cell r="A154" t="str">
            <v>강    판</v>
          </cell>
          <cell r="B154" t="str">
            <v>T:17 MM</v>
          </cell>
          <cell r="C154" t="str">
            <v>TON</v>
          </cell>
          <cell r="D154" t="str">
            <v>2.25</v>
          </cell>
        </row>
        <row r="155">
          <cell r="A155" t="str">
            <v>강    판</v>
          </cell>
          <cell r="B155" t="str">
            <v>T:15 MM</v>
          </cell>
          <cell r="C155" t="str">
            <v>TON</v>
          </cell>
          <cell r="D155" t="str">
            <v>0.23</v>
          </cell>
        </row>
        <row r="156">
          <cell r="A156" t="str">
            <v>강    판</v>
          </cell>
          <cell r="B156" t="str">
            <v>T:13 MM</v>
          </cell>
          <cell r="C156" t="str">
            <v>TON</v>
          </cell>
          <cell r="D156" t="str">
            <v>0.34</v>
          </cell>
        </row>
        <row r="157">
          <cell r="A157" t="str">
            <v>강    판</v>
          </cell>
          <cell r="B157" t="str">
            <v>T:10 MM</v>
          </cell>
          <cell r="C157" t="str">
            <v>TON</v>
          </cell>
          <cell r="D157" t="str">
            <v>0.12</v>
          </cell>
        </row>
        <row r="158">
          <cell r="A158" t="str">
            <v>[SS 400 ]</v>
          </cell>
        </row>
        <row r="159">
          <cell r="A159" t="str">
            <v>H-800*300*14*26</v>
          </cell>
          <cell r="C159" t="str">
            <v>TON</v>
          </cell>
          <cell r="D159" t="str">
            <v>18.42</v>
          </cell>
        </row>
        <row r="160">
          <cell r="A160" t="str">
            <v>H-700*300*13*24</v>
          </cell>
          <cell r="C160" t="str">
            <v>TON</v>
          </cell>
          <cell r="D160" t="str">
            <v>54.51</v>
          </cell>
        </row>
        <row r="161">
          <cell r="A161" t="str">
            <v>H-692*300*13*20</v>
          </cell>
          <cell r="C161" t="str">
            <v>TON</v>
          </cell>
          <cell r="D161" t="str">
            <v>21.91</v>
          </cell>
        </row>
        <row r="162">
          <cell r="A162" t="str">
            <v>H-612*202*13*23</v>
          </cell>
          <cell r="C162" t="str">
            <v>TON</v>
          </cell>
          <cell r="D162" t="str">
            <v>28.75</v>
          </cell>
        </row>
        <row r="163">
          <cell r="A163" t="str">
            <v>H-600*200*11*17</v>
          </cell>
          <cell r="C163" t="str">
            <v>TON</v>
          </cell>
          <cell r="D163" t="str">
            <v>202.2</v>
          </cell>
        </row>
        <row r="164">
          <cell r="A164" t="str">
            <v>H-588*300*12*20</v>
          </cell>
          <cell r="C164" t="str">
            <v>TON</v>
          </cell>
          <cell r="D164" t="str">
            <v>23.19</v>
          </cell>
        </row>
        <row r="165">
          <cell r="A165" t="str">
            <v>H-500*200*10*16</v>
          </cell>
          <cell r="C165" t="str">
            <v>TON</v>
          </cell>
          <cell r="D165" t="str">
            <v>2.29</v>
          </cell>
        </row>
        <row r="166">
          <cell r="A166" t="str">
            <v>H-400*200*8*13</v>
          </cell>
          <cell r="C166" t="str">
            <v>TON</v>
          </cell>
          <cell r="D166" t="str">
            <v>7.79</v>
          </cell>
        </row>
        <row r="167">
          <cell r="A167" t="str">
            <v>H-396*199*7*11</v>
          </cell>
          <cell r="C167" t="str">
            <v>TON</v>
          </cell>
          <cell r="D167" t="str">
            <v>111.48</v>
          </cell>
        </row>
        <row r="168">
          <cell r="A168" t="str">
            <v>H-300*150*6.5*9</v>
          </cell>
          <cell r="C168" t="str">
            <v>TON</v>
          </cell>
          <cell r="D168" t="str">
            <v>4.12</v>
          </cell>
        </row>
        <row r="169">
          <cell r="A169" t="str">
            <v>H-250*125*6*9</v>
          </cell>
          <cell r="C169" t="str">
            <v>TON</v>
          </cell>
          <cell r="D169" t="str">
            <v>5.22</v>
          </cell>
        </row>
        <row r="170">
          <cell r="A170" t="str">
            <v>강    판</v>
          </cell>
          <cell r="B170" t="str">
            <v>T:34 MM</v>
          </cell>
          <cell r="C170" t="str">
            <v>TON</v>
          </cell>
          <cell r="D170" t="str">
            <v>134.11</v>
          </cell>
        </row>
        <row r="171">
          <cell r="A171" t="str">
            <v>강    판</v>
          </cell>
          <cell r="B171" t="str">
            <v>T:28 MM</v>
          </cell>
          <cell r="C171" t="str">
            <v>TON</v>
          </cell>
          <cell r="D171" t="str">
            <v>50.23</v>
          </cell>
        </row>
        <row r="172">
          <cell r="A172" t="str">
            <v>강    판</v>
          </cell>
          <cell r="B172" t="str">
            <v>T:20 MM</v>
          </cell>
          <cell r="C172" t="str">
            <v>TON</v>
          </cell>
          <cell r="D172" t="str">
            <v>137.32</v>
          </cell>
        </row>
        <row r="173">
          <cell r="A173" t="str">
            <v>강    판</v>
          </cell>
          <cell r="B173" t="str">
            <v>T:18 MM</v>
          </cell>
          <cell r="C173" t="str">
            <v>TON</v>
          </cell>
          <cell r="D173" t="str">
            <v>7.67</v>
          </cell>
        </row>
        <row r="174">
          <cell r="A174" t="str">
            <v>강    판</v>
          </cell>
          <cell r="B174" t="str">
            <v>T:16 MM</v>
          </cell>
          <cell r="C174" t="str">
            <v>TON</v>
          </cell>
          <cell r="D174" t="str">
            <v>31.56</v>
          </cell>
        </row>
        <row r="175">
          <cell r="A175" t="str">
            <v>강    판</v>
          </cell>
          <cell r="B175" t="str">
            <v>T:25 MM</v>
          </cell>
          <cell r="C175" t="str">
            <v>TON</v>
          </cell>
          <cell r="D175" t="str">
            <v>1</v>
          </cell>
        </row>
        <row r="176">
          <cell r="A176" t="str">
            <v>강    판</v>
          </cell>
          <cell r="B176" t="str">
            <v>T:22 MM</v>
          </cell>
          <cell r="C176" t="str">
            <v>TON</v>
          </cell>
          <cell r="D176" t="str">
            <v>15.58</v>
          </cell>
        </row>
        <row r="177">
          <cell r="A177" t="str">
            <v>강    판</v>
          </cell>
          <cell r="B177" t="str">
            <v>T:20 MM</v>
          </cell>
          <cell r="C177" t="str">
            <v>TON</v>
          </cell>
          <cell r="D177" t="str">
            <v>1.1</v>
          </cell>
        </row>
        <row r="178">
          <cell r="A178" t="str">
            <v>강    판</v>
          </cell>
          <cell r="B178" t="str">
            <v>T:19 MM</v>
          </cell>
          <cell r="C178" t="str">
            <v>TON</v>
          </cell>
          <cell r="D178" t="str">
            <v>15.04</v>
          </cell>
        </row>
        <row r="179">
          <cell r="A179" t="str">
            <v>강    판</v>
          </cell>
          <cell r="B179" t="str">
            <v>T:18 MM</v>
          </cell>
          <cell r="C179" t="str">
            <v>TON</v>
          </cell>
          <cell r="D179" t="str">
            <v>6.64</v>
          </cell>
        </row>
        <row r="180">
          <cell r="A180" t="str">
            <v>강    판</v>
          </cell>
          <cell r="B180" t="str">
            <v>T:16 MM</v>
          </cell>
          <cell r="C180" t="str">
            <v>TON</v>
          </cell>
          <cell r="D180" t="str">
            <v>10.94</v>
          </cell>
        </row>
        <row r="181">
          <cell r="A181" t="str">
            <v>강    판</v>
          </cell>
          <cell r="B181" t="str">
            <v>T:13 MM</v>
          </cell>
          <cell r="C181" t="str">
            <v>TON</v>
          </cell>
          <cell r="D181" t="str">
            <v>1.02</v>
          </cell>
        </row>
        <row r="182">
          <cell r="A182" t="str">
            <v>강    판</v>
          </cell>
          <cell r="B182" t="str">
            <v>T:12 MM</v>
          </cell>
          <cell r="C182" t="str">
            <v>TON</v>
          </cell>
          <cell r="D182" t="str">
            <v>3.23</v>
          </cell>
        </row>
        <row r="183">
          <cell r="A183" t="str">
            <v>강    판</v>
          </cell>
          <cell r="B183" t="str">
            <v>T:11 MM</v>
          </cell>
          <cell r="C183" t="str">
            <v>TON</v>
          </cell>
          <cell r="D183" t="str">
            <v>3.03</v>
          </cell>
        </row>
        <row r="184">
          <cell r="A184" t="str">
            <v>강    판</v>
          </cell>
          <cell r="B184" t="str">
            <v>T:10 MM</v>
          </cell>
          <cell r="C184" t="str">
            <v>TON</v>
          </cell>
          <cell r="D184" t="str">
            <v>0.07</v>
          </cell>
        </row>
        <row r="185">
          <cell r="A185" t="str">
            <v>강    판</v>
          </cell>
          <cell r="B185" t="str">
            <v>T: 9 MM</v>
          </cell>
          <cell r="C185" t="str">
            <v>TON</v>
          </cell>
          <cell r="D185" t="str">
            <v>10.94</v>
          </cell>
        </row>
        <row r="186">
          <cell r="A186" t="str">
            <v>강    판</v>
          </cell>
          <cell r="B186" t="str">
            <v>T: 8 MM</v>
          </cell>
          <cell r="C186" t="str">
            <v>TON</v>
          </cell>
          <cell r="D186" t="str">
            <v>0.28</v>
          </cell>
        </row>
        <row r="187">
          <cell r="A187" t="str">
            <v>강    판</v>
          </cell>
          <cell r="B187" t="str">
            <v>T: 7 MM</v>
          </cell>
          <cell r="C187" t="str">
            <v>TON</v>
          </cell>
          <cell r="D187" t="str">
            <v>2.44</v>
          </cell>
        </row>
        <row r="188">
          <cell r="A188" t="str">
            <v>강    판</v>
          </cell>
          <cell r="B188" t="str">
            <v>T: 6 MM</v>
          </cell>
          <cell r="C188" t="str">
            <v>TON</v>
          </cell>
          <cell r="D188" t="str">
            <v>3.88</v>
          </cell>
        </row>
        <row r="189">
          <cell r="A189" t="str">
            <v>L- 75*75*9</v>
          </cell>
          <cell r="C189" t="str">
            <v>TON</v>
          </cell>
          <cell r="D189" t="str">
            <v>1.4</v>
          </cell>
        </row>
        <row r="190">
          <cell r="A190" t="str">
            <v>L- 75*75*6</v>
          </cell>
          <cell r="C190" t="str">
            <v>TON</v>
          </cell>
          <cell r="D190" t="str">
            <v>3.21</v>
          </cell>
        </row>
        <row r="191">
          <cell r="A191" t="str">
            <v>C- 100*50*20*2</v>
          </cell>
          <cell r="C191" t="str">
            <v>TON</v>
          </cell>
          <cell r="D191" t="str">
            <v>31.8</v>
          </cell>
        </row>
        <row r="192">
          <cell r="A192" t="str">
            <v>고장력 볼트</v>
          </cell>
          <cell r="B192" t="str">
            <v>M20 * 110 MM</v>
          </cell>
          <cell r="C192" t="str">
            <v>EA</v>
          </cell>
          <cell r="D192" t="str">
            <v>11305</v>
          </cell>
        </row>
        <row r="193">
          <cell r="A193" t="str">
            <v>고장력 볼트</v>
          </cell>
          <cell r="B193" t="str">
            <v>M20 * 105 MM</v>
          </cell>
          <cell r="C193" t="str">
            <v>EA</v>
          </cell>
          <cell r="D193" t="str">
            <v>1038</v>
          </cell>
        </row>
        <row r="194">
          <cell r="A194" t="str">
            <v>고장력 볼트</v>
          </cell>
          <cell r="B194" t="str">
            <v>M20 * 100 MM</v>
          </cell>
          <cell r="C194" t="str">
            <v>EA</v>
          </cell>
          <cell r="D194" t="str">
            <v>2224</v>
          </cell>
        </row>
        <row r="195">
          <cell r="A195" t="str">
            <v>고장력 볼트</v>
          </cell>
          <cell r="B195" t="str">
            <v>M20 *  95 MM</v>
          </cell>
          <cell r="C195" t="str">
            <v>EA</v>
          </cell>
          <cell r="D195" t="str">
            <v>3979</v>
          </cell>
        </row>
        <row r="196">
          <cell r="A196" t="str">
            <v>고장력 볼트</v>
          </cell>
          <cell r="B196" t="str">
            <v>M20 *  90 MM</v>
          </cell>
          <cell r="C196" t="str">
            <v>EA</v>
          </cell>
          <cell r="D196" t="str">
            <v>1697</v>
          </cell>
        </row>
        <row r="197">
          <cell r="A197" t="str">
            <v>고장력 볼트</v>
          </cell>
          <cell r="B197" t="str">
            <v>M20 *  85 MM</v>
          </cell>
          <cell r="C197" t="str">
            <v>EA</v>
          </cell>
          <cell r="D197" t="str">
            <v>5463</v>
          </cell>
        </row>
        <row r="198">
          <cell r="A198" t="str">
            <v>고장력 볼트</v>
          </cell>
          <cell r="B198" t="str">
            <v>M20 *  80 MM</v>
          </cell>
          <cell r="C198" t="str">
            <v>EA</v>
          </cell>
          <cell r="D198" t="str">
            <v>247</v>
          </cell>
        </row>
        <row r="199">
          <cell r="A199" t="str">
            <v>고장력 볼트</v>
          </cell>
          <cell r="B199" t="str">
            <v>M20 *  75 MM</v>
          </cell>
          <cell r="C199" t="str">
            <v>EA</v>
          </cell>
          <cell r="D199" t="str">
            <v>515</v>
          </cell>
        </row>
        <row r="200">
          <cell r="A200" t="str">
            <v>고장력 볼트</v>
          </cell>
          <cell r="B200" t="str">
            <v>M20 *  70 MM</v>
          </cell>
          <cell r="C200" t="str">
            <v>EA</v>
          </cell>
          <cell r="D200" t="str">
            <v>3728</v>
          </cell>
        </row>
        <row r="201">
          <cell r="A201" t="str">
            <v>고장력 볼트</v>
          </cell>
          <cell r="B201" t="str">
            <v>M20 *  65 MM</v>
          </cell>
          <cell r="C201" t="str">
            <v>EA</v>
          </cell>
          <cell r="D201" t="str">
            <v>6929</v>
          </cell>
        </row>
        <row r="202">
          <cell r="A202" t="str">
            <v>고장력 볼트</v>
          </cell>
          <cell r="B202" t="str">
            <v>M20 *  60 MM</v>
          </cell>
          <cell r="C202" t="str">
            <v>EA</v>
          </cell>
          <cell r="D202" t="str">
            <v>247</v>
          </cell>
        </row>
        <row r="203">
          <cell r="A203" t="str">
            <v>고장력 볼트</v>
          </cell>
          <cell r="B203" t="str">
            <v>M20 *  55 MM</v>
          </cell>
          <cell r="C203" t="str">
            <v>EA</v>
          </cell>
          <cell r="D203" t="str">
            <v>5152</v>
          </cell>
        </row>
        <row r="204">
          <cell r="A204" t="str">
            <v>고장력 볼트</v>
          </cell>
          <cell r="B204" t="str">
            <v>M20 *  50 MM</v>
          </cell>
          <cell r="C204" t="str">
            <v>EA</v>
          </cell>
          <cell r="D204" t="str">
            <v>30</v>
          </cell>
        </row>
        <row r="205">
          <cell r="A205" t="str">
            <v>고장력 볼트</v>
          </cell>
          <cell r="B205" t="str">
            <v>M16 *  45 MM</v>
          </cell>
          <cell r="C205" t="str">
            <v>EA</v>
          </cell>
          <cell r="D205" t="str">
            <v>1095</v>
          </cell>
        </row>
        <row r="206">
          <cell r="A206" t="str">
            <v>앙 카 볼 트</v>
          </cell>
          <cell r="B206" t="str">
            <v>Φ22*1100MM</v>
          </cell>
          <cell r="C206" t="str">
            <v>EA</v>
          </cell>
          <cell r="D206" t="str">
            <v>289</v>
          </cell>
        </row>
        <row r="207">
          <cell r="A207" t="str">
            <v>스 터 드 볼 트</v>
          </cell>
          <cell r="B207" t="str">
            <v>Φ16*120  MM</v>
          </cell>
          <cell r="C207" t="str">
            <v>EA</v>
          </cell>
          <cell r="D207" t="str">
            <v>8127</v>
          </cell>
        </row>
        <row r="208">
          <cell r="A208" t="str">
            <v>스 터 드 볼 트</v>
          </cell>
          <cell r="B208" t="str">
            <v>Φ19*120  MM</v>
          </cell>
          <cell r="C208" t="str">
            <v>EA</v>
          </cell>
          <cell r="D208" t="str">
            <v>5471</v>
          </cell>
        </row>
        <row r="209">
          <cell r="A209" t="str">
            <v>브레이스</v>
          </cell>
          <cell r="B209" t="str">
            <v>Φ22</v>
          </cell>
          <cell r="C209" t="str">
            <v>M</v>
          </cell>
          <cell r="D209" t="str">
            <v>1313</v>
          </cell>
        </row>
        <row r="210">
          <cell r="A210" t="str">
            <v>턴버클</v>
          </cell>
          <cell r="B210" t="str">
            <v>Φ22</v>
          </cell>
          <cell r="C210" t="str">
            <v>EA</v>
          </cell>
          <cell r="D210" t="str">
            <v>190</v>
          </cell>
        </row>
        <row r="211">
          <cell r="A211" t="str">
            <v>강 판 용 접</v>
          </cell>
          <cell r="B211" t="str">
            <v>T:22 MM</v>
          </cell>
          <cell r="C211" t="str">
            <v>M</v>
          </cell>
          <cell r="D211" t="str">
            <v>743</v>
          </cell>
        </row>
        <row r="212">
          <cell r="A212" t="str">
            <v>강 판 용 접</v>
          </cell>
          <cell r="B212" t="str">
            <v>T:20 MM</v>
          </cell>
          <cell r="C212" t="str">
            <v>M</v>
          </cell>
          <cell r="D212" t="str">
            <v>3081</v>
          </cell>
        </row>
        <row r="213">
          <cell r="A213" t="str">
            <v>강 판 용 접</v>
          </cell>
          <cell r="B213" t="str">
            <v>T:18 MM</v>
          </cell>
          <cell r="C213" t="str">
            <v>M</v>
          </cell>
          <cell r="D213" t="str">
            <v>234</v>
          </cell>
        </row>
        <row r="214">
          <cell r="A214" t="str">
            <v>강 판 용 접</v>
          </cell>
          <cell r="B214" t="str">
            <v>T:16 MM</v>
          </cell>
          <cell r="C214" t="str">
            <v>M</v>
          </cell>
          <cell r="D214" t="str">
            <v>3281</v>
          </cell>
        </row>
        <row r="215">
          <cell r="A215" t="str">
            <v>강 판 용 접</v>
          </cell>
          <cell r="B215" t="str">
            <v>T: 9 MM</v>
          </cell>
          <cell r="C215" t="str">
            <v>M</v>
          </cell>
          <cell r="D215" t="str">
            <v>72</v>
          </cell>
        </row>
        <row r="216">
          <cell r="A216" t="str">
            <v>철골 가공 조립</v>
          </cell>
          <cell r="B216" t="str">
            <v>공    장</v>
          </cell>
          <cell r="C216" t="str">
            <v>TON</v>
          </cell>
          <cell r="D216" t="str">
            <v>1109.07</v>
          </cell>
        </row>
        <row r="217">
          <cell r="A217" t="str">
            <v>철 골  세 우 기</v>
          </cell>
          <cell r="B217" t="str">
            <v>저    층</v>
          </cell>
          <cell r="C217" t="str">
            <v>TON</v>
          </cell>
          <cell r="D217" t="str">
            <v>1109.07</v>
          </cell>
        </row>
        <row r="218">
          <cell r="A218" t="str">
            <v>고장력볼트 조임</v>
          </cell>
          <cell r="B218" t="str">
            <v>30 본/TON</v>
          </cell>
          <cell r="C218" t="str">
            <v>TON</v>
          </cell>
          <cell r="D218" t="str">
            <v>1109.07</v>
          </cell>
        </row>
        <row r="219">
          <cell r="A219" t="str">
            <v>그라우팅 몰탈</v>
          </cell>
          <cell r="B219" t="str">
            <v>주각 몰탈충진</v>
          </cell>
          <cell r="C219" t="str">
            <v>M3</v>
          </cell>
          <cell r="D219" t="str">
            <v>1.91</v>
          </cell>
        </row>
        <row r="220">
          <cell r="A220" t="str">
            <v>조 합  페 인 트</v>
          </cell>
          <cell r="B220" t="str">
            <v>철재면 2 회칠</v>
          </cell>
          <cell r="C220" t="str">
            <v>M2</v>
          </cell>
          <cell r="D220" t="str">
            <v>21063</v>
          </cell>
        </row>
        <row r="221">
          <cell r="A221" t="str">
            <v>방 청  페 인 트</v>
          </cell>
          <cell r="B221" t="str">
            <v>철부 1 회</v>
          </cell>
          <cell r="C221" t="str">
            <v>M2</v>
          </cell>
          <cell r="D221" t="str">
            <v>21063</v>
          </cell>
        </row>
        <row r="222">
          <cell r="A222" t="str">
            <v>트 럭  크 레 인</v>
          </cell>
          <cell r="B222" t="str">
            <v>25 톤</v>
          </cell>
          <cell r="C222" t="str">
            <v>HR</v>
          </cell>
          <cell r="D222" t="str">
            <v>328</v>
          </cell>
        </row>
        <row r="226">
          <cell r="A226" t="str">
            <v xml:space="preserve">   [합               계]</v>
          </cell>
        </row>
        <row r="227">
          <cell r="A227" t="str">
            <v>06 조  적  공  사</v>
          </cell>
        </row>
        <row r="228">
          <cell r="A228" t="str">
            <v>시 멘 트 벽 돌</v>
          </cell>
          <cell r="B228" t="str">
            <v>190*90*57</v>
          </cell>
          <cell r="C228" t="str">
            <v>매</v>
          </cell>
          <cell r="D228" t="str">
            <v>829006</v>
          </cell>
        </row>
        <row r="229">
          <cell r="A229" t="str">
            <v>적벽돌 변색1급</v>
          </cell>
          <cell r="B229" t="str">
            <v>190*90*57</v>
          </cell>
          <cell r="C229" t="str">
            <v>매</v>
          </cell>
          <cell r="D229" t="str">
            <v>3409</v>
          </cell>
        </row>
        <row r="230">
          <cell r="A230" t="str">
            <v>벽돌쌓기 0.5B</v>
          </cell>
          <cell r="B230" t="str">
            <v>만매 이상</v>
          </cell>
          <cell r="C230" t="str">
            <v>천매</v>
          </cell>
          <cell r="D230" t="str">
            <v>72.67</v>
          </cell>
        </row>
        <row r="231">
          <cell r="A231" t="str">
            <v>벽돌쌓기 공간</v>
          </cell>
          <cell r="B231" t="str">
            <v>0.5B 만매이상</v>
          </cell>
          <cell r="C231" t="str">
            <v>천매</v>
          </cell>
          <cell r="D231" t="str">
            <v>42.55</v>
          </cell>
        </row>
        <row r="232">
          <cell r="A232" t="str">
            <v>벽돌쌓기 1.0B</v>
          </cell>
          <cell r="B232" t="str">
            <v>만매 이상</v>
          </cell>
          <cell r="C232" t="str">
            <v>천매</v>
          </cell>
          <cell r="D232">
            <v>674.31</v>
          </cell>
        </row>
        <row r="233">
          <cell r="A233" t="str">
            <v>벽돌치장쌓기0.5B</v>
          </cell>
          <cell r="B233" t="str">
            <v>한면오천매미만</v>
          </cell>
          <cell r="C233" t="str">
            <v>천매</v>
          </cell>
          <cell r="D233" t="str">
            <v>3.31</v>
          </cell>
        </row>
        <row r="234">
          <cell r="A234" t="str">
            <v>베이스판넬</v>
          </cell>
          <cell r="C234" t="str">
            <v>M2</v>
          </cell>
          <cell r="D234">
            <v>599</v>
          </cell>
        </row>
        <row r="235">
          <cell r="A235" t="str">
            <v>블 럭  쌓 기</v>
          </cell>
          <cell r="B235" t="str">
            <v>6"  바름벽</v>
          </cell>
          <cell r="C235" t="str">
            <v>M2</v>
          </cell>
          <cell r="D235" t="str">
            <v>989</v>
          </cell>
        </row>
        <row r="236">
          <cell r="A236" t="str">
            <v>불럭한면치장줄눈</v>
          </cell>
          <cell r="B236" t="str">
            <v>기  본  형</v>
          </cell>
          <cell r="C236" t="str">
            <v>M2</v>
          </cell>
          <cell r="D236" t="str">
            <v>989</v>
          </cell>
        </row>
        <row r="237">
          <cell r="A237" t="str">
            <v>불럭메쉬 넣기</v>
          </cell>
          <cell r="B237" t="str">
            <v>6" #8 W100</v>
          </cell>
          <cell r="C237" t="str">
            <v>M</v>
          </cell>
          <cell r="D237" t="str">
            <v>1763</v>
          </cell>
        </row>
        <row r="238">
          <cell r="A238" t="str">
            <v>스치로폴 설치</v>
          </cell>
          <cell r="B238" t="str">
            <v>벽공간 T=50 MM</v>
          </cell>
          <cell r="C238" t="str">
            <v>M2</v>
          </cell>
          <cell r="D238" t="str">
            <v>567</v>
          </cell>
        </row>
        <row r="239">
          <cell r="A239" t="str">
            <v>인방  설치비</v>
          </cell>
          <cell r="C239" t="str">
            <v>M</v>
          </cell>
          <cell r="D239" t="str">
            <v>284</v>
          </cell>
        </row>
        <row r="240">
          <cell r="A240" t="str">
            <v>벽 돌  소 운 반</v>
          </cell>
          <cell r="B240" t="str">
            <v>1 층</v>
          </cell>
          <cell r="C240" t="str">
            <v>천매</v>
          </cell>
          <cell r="D240" t="str">
            <v>337.96</v>
          </cell>
        </row>
        <row r="241">
          <cell r="A241" t="str">
            <v>벽 돌  소 운 반</v>
          </cell>
          <cell r="B241" t="str">
            <v>2 층</v>
          </cell>
          <cell r="C241" t="str">
            <v>천매</v>
          </cell>
          <cell r="D241" t="str">
            <v>413.95</v>
          </cell>
        </row>
        <row r="242">
          <cell r="A242" t="str">
            <v>벽 돌  소 운 반</v>
          </cell>
          <cell r="B242" t="str">
            <v>3 층</v>
          </cell>
          <cell r="C242" t="str">
            <v>천매</v>
          </cell>
          <cell r="D242" t="str">
            <v>40.94</v>
          </cell>
        </row>
        <row r="258">
          <cell r="A258" t="str">
            <v xml:space="preserve">   [합               계]</v>
          </cell>
        </row>
        <row r="259">
          <cell r="A259" t="str">
            <v>07 방  수  공  사</v>
          </cell>
        </row>
        <row r="260">
          <cell r="A260" t="str">
            <v>쉬 트  방 수</v>
          </cell>
          <cell r="B260" t="str">
            <v>바닥 3 MM</v>
          </cell>
          <cell r="C260" t="str">
            <v>M2</v>
          </cell>
          <cell r="D260" t="str">
            <v>2442</v>
          </cell>
        </row>
        <row r="261">
          <cell r="A261" t="str">
            <v>쉬 트  방 수</v>
          </cell>
          <cell r="B261" t="str">
            <v>벽   3 MM</v>
          </cell>
          <cell r="C261" t="str">
            <v>M2</v>
          </cell>
          <cell r="D261" t="str">
            <v>220</v>
          </cell>
        </row>
        <row r="262">
          <cell r="A262" t="str">
            <v>시멘트 액체방수</v>
          </cell>
          <cell r="B262" t="str">
            <v>C  종</v>
          </cell>
          <cell r="C262" t="str">
            <v>M2</v>
          </cell>
          <cell r="D262" t="str">
            <v>13308</v>
          </cell>
        </row>
        <row r="263">
          <cell r="A263" t="str">
            <v>방수 몰탈 바름</v>
          </cell>
          <cell r="B263" t="str">
            <v>바닥 24 MM 1;3</v>
          </cell>
          <cell r="C263" t="str">
            <v>M2</v>
          </cell>
          <cell r="D263" t="str">
            <v>83</v>
          </cell>
        </row>
        <row r="264">
          <cell r="A264" t="str">
            <v>신 축  줄 눈</v>
          </cell>
          <cell r="B264" t="str">
            <v>PVC H50</v>
          </cell>
          <cell r="C264" t="str">
            <v>M</v>
          </cell>
          <cell r="D264" t="str">
            <v>1620</v>
          </cell>
        </row>
        <row r="265">
          <cell r="A265" t="str">
            <v>실리콘코킹 복층</v>
          </cell>
          <cell r="B265" t="str">
            <v>5  * 5  MM</v>
          </cell>
          <cell r="C265" t="str">
            <v>M</v>
          </cell>
          <cell r="D265" t="str">
            <v>6429</v>
          </cell>
        </row>
        <row r="266">
          <cell r="A266" t="str">
            <v>실 리 콘  코 킹</v>
          </cell>
          <cell r="B266" t="str">
            <v>5  * 5 MM</v>
          </cell>
          <cell r="C266" t="str">
            <v>M</v>
          </cell>
          <cell r="D266" t="str">
            <v>1623</v>
          </cell>
        </row>
        <row r="267">
          <cell r="A267" t="str">
            <v>실 리 콘  코 킹</v>
          </cell>
          <cell r="B267" t="str">
            <v>10 * 10 MM</v>
          </cell>
          <cell r="C267" t="str">
            <v>M</v>
          </cell>
          <cell r="D267" t="str">
            <v>3019</v>
          </cell>
        </row>
        <row r="274">
          <cell r="A274" t="str">
            <v xml:space="preserve">   [합               계]</v>
          </cell>
        </row>
        <row r="275">
          <cell r="A275" t="str">
            <v>08 타  일   공 사</v>
          </cell>
        </row>
        <row r="276">
          <cell r="A276" t="str">
            <v>자기질 타일 붙임</v>
          </cell>
          <cell r="B276" t="str">
            <v>바닥 150*150</v>
          </cell>
          <cell r="C276" t="str">
            <v>M2</v>
          </cell>
          <cell r="D276" t="str">
            <v>540</v>
          </cell>
        </row>
        <row r="277">
          <cell r="A277" t="str">
            <v>석재 타일 붙이기</v>
          </cell>
          <cell r="B277" t="str">
            <v>바닥 150*150</v>
          </cell>
          <cell r="C277" t="str">
            <v>M2</v>
          </cell>
          <cell r="D277" t="str">
            <v>115</v>
          </cell>
        </row>
        <row r="278">
          <cell r="A278" t="str">
            <v>논스립타일붙이기</v>
          </cell>
          <cell r="B278" t="str">
            <v>석기질200*200</v>
          </cell>
          <cell r="C278" t="str">
            <v>M2</v>
          </cell>
          <cell r="D278" t="str">
            <v>110</v>
          </cell>
        </row>
        <row r="279">
          <cell r="A279" t="str">
            <v>도기질 타일 붙임</v>
          </cell>
          <cell r="B279" t="str">
            <v>벽150*200</v>
          </cell>
          <cell r="C279" t="str">
            <v>M2</v>
          </cell>
          <cell r="D279" t="str">
            <v>1176</v>
          </cell>
        </row>
        <row r="280">
          <cell r="A280" t="str">
            <v>외장용타일붙이기</v>
          </cell>
          <cell r="B280" t="str">
            <v>자기질90*190</v>
          </cell>
          <cell r="C280" t="str">
            <v>M2</v>
          </cell>
          <cell r="D280" t="str">
            <v>3976</v>
          </cell>
        </row>
        <row r="290">
          <cell r="A290" t="str">
            <v xml:space="preserve">   [합               계]</v>
          </cell>
        </row>
        <row r="291">
          <cell r="A291" t="str">
            <v>09 석    공    사</v>
          </cell>
        </row>
        <row r="292">
          <cell r="A292" t="str">
            <v>화강석 연마 바닥</v>
          </cell>
          <cell r="B292" t="str">
            <v>포천석 T=30 MM</v>
          </cell>
          <cell r="C292" t="str">
            <v>M2</v>
          </cell>
          <cell r="D292" t="str">
            <v>126</v>
          </cell>
        </row>
        <row r="293">
          <cell r="A293" t="str">
            <v>화강석 버너 바닥</v>
          </cell>
          <cell r="B293" t="str">
            <v>포천석 T=30 MM</v>
          </cell>
          <cell r="C293" t="str">
            <v>M2</v>
          </cell>
          <cell r="D293" t="str">
            <v>1</v>
          </cell>
        </row>
        <row r="294">
          <cell r="A294" t="str">
            <v>화강석잔다듬바닥</v>
          </cell>
          <cell r="B294" t="str">
            <v>포천석 T=30 MM</v>
          </cell>
          <cell r="C294" t="str">
            <v>M2</v>
          </cell>
          <cell r="D294" t="str">
            <v>69</v>
          </cell>
        </row>
        <row r="295">
          <cell r="A295" t="str">
            <v>화강석 연마 바닥</v>
          </cell>
          <cell r="B295" t="str">
            <v>포천석 T=50 MM</v>
          </cell>
          <cell r="C295" t="str">
            <v>M2</v>
          </cell>
          <cell r="D295" t="str">
            <v>3</v>
          </cell>
        </row>
        <row r="296">
          <cell r="A296" t="str">
            <v>화강석 연마 바닥</v>
          </cell>
          <cell r="B296" t="str">
            <v>마천석 T=30 MM</v>
          </cell>
          <cell r="C296" t="str">
            <v>M2</v>
          </cell>
          <cell r="D296" t="str">
            <v>26</v>
          </cell>
        </row>
        <row r="297">
          <cell r="A297" t="str">
            <v>화강석 연마  벽</v>
          </cell>
          <cell r="B297" t="str">
            <v>포천석 T=24 MM</v>
          </cell>
          <cell r="C297" t="str">
            <v>M2</v>
          </cell>
          <cell r="D297" t="str">
            <v>64</v>
          </cell>
        </row>
        <row r="298">
          <cell r="A298" t="str">
            <v>화강석 버너  벽</v>
          </cell>
          <cell r="B298" t="str">
            <v>포천석 T=24 MM</v>
          </cell>
          <cell r="C298" t="str">
            <v>M2</v>
          </cell>
          <cell r="D298" t="str">
            <v>8</v>
          </cell>
        </row>
        <row r="299">
          <cell r="A299" t="str">
            <v>화강석연마징두리</v>
          </cell>
          <cell r="B299" t="str">
            <v>마천석 T=20 MM</v>
          </cell>
          <cell r="C299" t="str">
            <v>M2</v>
          </cell>
          <cell r="D299" t="str">
            <v>2</v>
          </cell>
        </row>
        <row r="300">
          <cell r="A300" t="str">
            <v>창대,두겁돌 연마</v>
          </cell>
          <cell r="B300" t="str">
            <v>포천석 36*150</v>
          </cell>
          <cell r="C300" t="str">
            <v>M</v>
          </cell>
          <cell r="D300" t="str">
            <v>4</v>
          </cell>
        </row>
        <row r="301">
          <cell r="A301" t="str">
            <v>창대,두겁돌 연마</v>
          </cell>
          <cell r="B301" t="str">
            <v>포천석 36*230</v>
          </cell>
          <cell r="C301" t="str">
            <v>M</v>
          </cell>
          <cell r="D301" t="str">
            <v>151</v>
          </cell>
        </row>
        <row r="302">
          <cell r="A302" t="str">
            <v>창대,두겁돌 연마</v>
          </cell>
          <cell r="B302" t="str">
            <v>포천석 36*400</v>
          </cell>
          <cell r="C302" t="str">
            <v>M</v>
          </cell>
          <cell r="D302" t="str">
            <v>2</v>
          </cell>
        </row>
        <row r="303">
          <cell r="A303" t="str">
            <v>창대,두겁돌 연마</v>
          </cell>
          <cell r="B303" t="str">
            <v>포천석 36*500</v>
          </cell>
          <cell r="C303" t="str">
            <v>M</v>
          </cell>
          <cell r="D303" t="str">
            <v>4</v>
          </cell>
        </row>
        <row r="304">
          <cell r="A304" t="str">
            <v>화강석버너구이</v>
          </cell>
          <cell r="B304" t="str">
            <v>두겁석 W=200</v>
          </cell>
          <cell r="C304" t="str">
            <v>M</v>
          </cell>
          <cell r="D304" t="str">
            <v>478</v>
          </cell>
        </row>
        <row r="305">
          <cell r="A305" t="str">
            <v>화강석버너구이</v>
          </cell>
          <cell r="B305" t="str">
            <v>두겁석 W=260</v>
          </cell>
          <cell r="C305" t="str">
            <v>M</v>
          </cell>
          <cell r="D305" t="str">
            <v>54</v>
          </cell>
        </row>
        <row r="306">
          <cell r="A306" t="str">
            <v>화강석계단통돌</v>
          </cell>
          <cell r="B306" t="str">
            <v>포천석150*300</v>
          </cell>
          <cell r="C306" t="str">
            <v>M</v>
          </cell>
          <cell r="D306" t="str">
            <v>108</v>
          </cell>
        </row>
        <row r="322">
          <cell r="A322" t="str">
            <v xml:space="preserve">   [합               계]</v>
          </cell>
        </row>
        <row r="323">
          <cell r="A323" t="str">
            <v>10 목    공    사</v>
          </cell>
        </row>
        <row r="324">
          <cell r="A324" t="str">
            <v>라왕몰딩설치</v>
          </cell>
          <cell r="B324" t="str">
            <v>18*32락카포함</v>
          </cell>
          <cell r="C324" t="str">
            <v>M</v>
          </cell>
          <cell r="D324" t="str">
            <v>70</v>
          </cell>
        </row>
        <row r="325">
          <cell r="A325" t="str">
            <v>라왕몰딩설치</v>
          </cell>
          <cell r="B325" t="str">
            <v>18*18락카포함</v>
          </cell>
          <cell r="C325" t="str">
            <v>M</v>
          </cell>
          <cell r="D325" t="str">
            <v>151</v>
          </cell>
        </row>
        <row r="326">
          <cell r="A326" t="str">
            <v>라왕몰딩설치</v>
          </cell>
          <cell r="B326" t="str">
            <v>32*100락카포함</v>
          </cell>
          <cell r="C326" t="str">
            <v>M</v>
          </cell>
          <cell r="D326" t="str">
            <v>33</v>
          </cell>
        </row>
        <row r="327">
          <cell r="A327" t="str">
            <v>목재걸래받이설치</v>
          </cell>
          <cell r="B327" t="str">
            <v>라왕  24*100MM</v>
          </cell>
          <cell r="C327" t="str">
            <v>M</v>
          </cell>
          <cell r="D327" t="str">
            <v>43</v>
          </cell>
        </row>
        <row r="328">
          <cell r="A328" t="str">
            <v>방 턱  설 치</v>
          </cell>
          <cell r="B328" t="str">
            <v>라왕 45*120 MM</v>
          </cell>
          <cell r="C328" t="str">
            <v>M</v>
          </cell>
          <cell r="D328" t="str">
            <v>14</v>
          </cell>
        </row>
        <row r="329">
          <cell r="A329" t="str">
            <v>무대바닥설치</v>
          </cell>
          <cell r="C329" t="str">
            <v>M2</v>
          </cell>
          <cell r="D329" t="str">
            <v>28</v>
          </cell>
        </row>
        <row r="330">
          <cell r="A330" t="str">
            <v>무대벽(띠장포함)</v>
          </cell>
          <cell r="C330" t="str">
            <v>M2</v>
          </cell>
          <cell r="D330" t="str">
            <v>52</v>
          </cell>
        </row>
        <row r="338">
          <cell r="A338" t="str">
            <v xml:space="preserve">   [합               계]</v>
          </cell>
        </row>
        <row r="339">
          <cell r="A339" t="str">
            <v>11 금  속  공  사</v>
          </cell>
        </row>
        <row r="340">
          <cell r="A340" t="str">
            <v>경량철골 천정틀</v>
          </cell>
          <cell r="B340" t="str">
            <v>M-BAR</v>
          </cell>
          <cell r="C340" t="str">
            <v>M2</v>
          </cell>
          <cell r="D340" t="str">
            <v>3059</v>
          </cell>
        </row>
        <row r="341">
          <cell r="A341" t="str">
            <v>경량철골 천정틀</v>
          </cell>
          <cell r="B341" t="str">
            <v>T.H-BAR</v>
          </cell>
          <cell r="C341" t="str">
            <v>M2</v>
          </cell>
          <cell r="D341" t="str">
            <v>3659</v>
          </cell>
        </row>
        <row r="342">
          <cell r="A342" t="str">
            <v>칼라AL스판드럴</v>
          </cell>
          <cell r="B342" t="str">
            <v>W:300</v>
          </cell>
          <cell r="C342" t="str">
            <v>M2</v>
          </cell>
          <cell r="D342" t="str">
            <v>168</v>
          </cell>
        </row>
        <row r="343">
          <cell r="A343" t="str">
            <v>칼라알미늄 타일</v>
          </cell>
          <cell r="B343" t="str">
            <v>450*450</v>
          </cell>
          <cell r="C343" t="str">
            <v>M2</v>
          </cell>
          <cell r="D343" t="str">
            <v>50</v>
          </cell>
        </row>
        <row r="344">
          <cell r="A344" t="str">
            <v>악세스후로아</v>
          </cell>
          <cell r="B344" t="str">
            <v>전도성타일포함</v>
          </cell>
          <cell r="C344" t="str">
            <v>M2</v>
          </cell>
          <cell r="D344" t="str">
            <v>543</v>
          </cell>
        </row>
        <row r="345">
          <cell r="A345" t="str">
            <v>SST헤어라인접기</v>
          </cell>
          <cell r="B345" t="str">
            <v>T=1.2 MM</v>
          </cell>
          <cell r="C345" t="str">
            <v>M2</v>
          </cell>
          <cell r="D345" t="str">
            <v>209</v>
          </cell>
        </row>
        <row r="346">
          <cell r="A346" t="str">
            <v>슬라브하부보측면</v>
          </cell>
          <cell r="B346" t="str">
            <v>앵글</v>
          </cell>
          <cell r="C346" t="str">
            <v>M2</v>
          </cell>
          <cell r="D346" t="str">
            <v>71</v>
          </cell>
        </row>
        <row r="347">
          <cell r="A347" t="str">
            <v>슬라브하부보측면</v>
          </cell>
          <cell r="B347" t="str">
            <v>아연도철판T1.2</v>
          </cell>
          <cell r="C347" t="str">
            <v>M2</v>
          </cell>
          <cell r="D347" t="str">
            <v>152</v>
          </cell>
        </row>
        <row r="348">
          <cell r="A348" t="str">
            <v>철제몰딩(강당)</v>
          </cell>
          <cell r="B348" t="str">
            <v>T:1.2 W:150</v>
          </cell>
          <cell r="C348" t="str">
            <v>M</v>
          </cell>
          <cell r="D348" t="str">
            <v>48</v>
          </cell>
        </row>
        <row r="349">
          <cell r="A349" t="str">
            <v>AL.몰딩 설치</v>
          </cell>
          <cell r="B349" t="str">
            <v>W형</v>
          </cell>
          <cell r="C349" t="str">
            <v>M</v>
          </cell>
          <cell r="D349" t="str">
            <v>2171</v>
          </cell>
        </row>
        <row r="350">
          <cell r="A350" t="str">
            <v>와이아메쉬 깔기</v>
          </cell>
          <cell r="B350" t="str">
            <v>#8-150*150</v>
          </cell>
          <cell r="C350" t="str">
            <v>M2</v>
          </cell>
          <cell r="D350" t="str">
            <v>5589</v>
          </cell>
        </row>
        <row r="351">
          <cell r="A351" t="str">
            <v>논 스 립  설 치</v>
          </cell>
          <cell r="B351" t="str">
            <v>SST50 + PVC 캡</v>
          </cell>
          <cell r="C351" t="str">
            <v>M</v>
          </cell>
          <cell r="D351" t="str">
            <v>553</v>
          </cell>
        </row>
        <row r="352">
          <cell r="A352" t="str">
            <v>걸레받이 비드</v>
          </cell>
          <cell r="B352" t="str">
            <v>아연도</v>
          </cell>
          <cell r="C352" t="str">
            <v>M</v>
          </cell>
          <cell r="D352" t="str">
            <v>2584</v>
          </cell>
        </row>
        <row r="353">
          <cell r="A353" t="str">
            <v>코너비드설치</v>
          </cell>
          <cell r="B353" t="str">
            <v>아연도</v>
          </cell>
          <cell r="C353" t="str">
            <v>M</v>
          </cell>
          <cell r="D353" t="str">
            <v>500</v>
          </cell>
        </row>
        <row r="354">
          <cell r="A354" t="str">
            <v>조이너비드설치</v>
          </cell>
          <cell r="B354" t="str">
            <v>-자형 아연도</v>
          </cell>
          <cell r="C354" t="str">
            <v>M</v>
          </cell>
          <cell r="D354" t="str">
            <v>160</v>
          </cell>
        </row>
        <row r="355">
          <cell r="A355" t="str">
            <v>조이너비드설치</v>
          </cell>
          <cell r="B355" t="str">
            <v>L 자형 아연도</v>
          </cell>
          <cell r="C355" t="str">
            <v>M</v>
          </cell>
          <cell r="D355" t="str">
            <v>310</v>
          </cell>
        </row>
        <row r="356">
          <cell r="A356" t="str">
            <v>충돌방지용철물</v>
          </cell>
          <cell r="C356" t="str">
            <v>M</v>
          </cell>
          <cell r="D356" t="str">
            <v>233</v>
          </cell>
        </row>
        <row r="357">
          <cell r="A357" t="str">
            <v>스틸 핸드레일</v>
          </cell>
          <cell r="B357" t="str">
            <v>ø50      H900</v>
          </cell>
          <cell r="C357" t="str">
            <v>M</v>
          </cell>
          <cell r="D357">
            <v>228</v>
          </cell>
        </row>
        <row r="358">
          <cell r="A358" t="str">
            <v>스텐 핸드레일</v>
          </cell>
          <cell r="B358" t="str">
            <v>ø50*ø25 H900</v>
          </cell>
          <cell r="C358" t="str">
            <v>M</v>
          </cell>
          <cell r="D358" t="str">
            <v>144</v>
          </cell>
        </row>
        <row r="359">
          <cell r="A359" t="str">
            <v>스텐 핸드레일</v>
          </cell>
          <cell r="B359" t="str">
            <v>Φ100    H:150</v>
          </cell>
          <cell r="C359" t="str">
            <v>M</v>
          </cell>
          <cell r="D359" t="str">
            <v>17</v>
          </cell>
        </row>
        <row r="360">
          <cell r="A360" t="str">
            <v>스텐 재료분리대</v>
          </cell>
          <cell r="B360" t="str">
            <v>1.5*20*40  MM</v>
          </cell>
          <cell r="C360" t="str">
            <v>M</v>
          </cell>
          <cell r="D360" t="str">
            <v>120</v>
          </cell>
        </row>
        <row r="361">
          <cell r="A361" t="str">
            <v>스텐레스 트렌치</v>
          </cell>
          <cell r="B361" t="str">
            <v>SST.PL T3*100</v>
          </cell>
          <cell r="C361" t="str">
            <v>M</v>
          </cell>
          <cell r="D361" t="str">
            <v>44</v>
          </cell>
        </row>
        <row r="362">
          <cell r="A362" t="str">
            <v>스텐레스 트렌찌</v>
          </cell>
          <cell r="B362" t="str">
            <v>SST.PL T3*300</v>
          </cell>
          <cell r="C362" t="str">
            <v>M</v>
          </cell>
          <cell r="D362" t="str">
            <v>25</v>
          </cell>
        </row>
        <row r="363">
          <cell r="A363" t="str">
            <v>스텐레스 트렌찌</v>
          </cell>
          <cell r="B363" t="str">
            <v>SST.PL T3*500</v>
          </cell>
          <cell r="C363" t="str">
            <v>M</v>
          </cell>
          <cell r="D363" t="str">
            <v>1</v>
          </cell>
        </row>
        <row r="364">
          <cell r="A364" t="str">
            <v>스틸 그레이팅</v>
          </cell>
          <cell r="B364" t="str">
            <v>F-B 25*5 W200</v>
          </cell>
          <cell r="C364" t="str">
            <v>M</v>
          </cell>
          <cell r="D364" t="str">
            <v>34</v>
          </cell>
        </row>
        <row r="365">
          <cell r="A365" t="str">
            <v>무늬강판트랜치</v>
          </cell>
          <cell r="B365" t="str">
            <v>T 4.5 * W 400</v>
          </cell>
          <cell r="C365" t="str">
            <v>M</v>
          </cell>
          <cell r="D365" t="str">
            <v>14</v>
          </cell>
        </row>
        <row r="366">
          <cell r="A366" t="str">
            <v>무늬강판트랜치</v>
          </cell>
          <cell r="B366" t="str">
            <v>T 4.5 * W 600</v>
          </cell>
          <cell r="C366" t="str">
            <v>M</v>
          </cell>
          <cell r="D366" t="str">
            <v>39</v>
          </cell>
        </row>
        <row r="367">
          <cell r="A367" t="str">
            <v>철제앵글대기</v>
          </cell>
          <cell r="B367" t="str">
            <v>L-25*25*4</v>
          </cell>
          <cell r="C367" t="str">
            <v>M</v>
          </cell>
          <cell r="D367" t="str">
            <v>152</v>
          </cell>
        </row>
        <row r="368">
          <cell r="A368" t="str">
            <v>철제앵글대기</v>
          </cell>
          <cell r="B368" t="str">
            <v>L-90*90*6</v>
          </cell>
          <cell r="C368" t="str">
            <v>M</v>
          </cell>
          <cell r="D368" t="str">
            <v>162</v>
          </cell>
        </row>
        <row r="369">
          <cell r="A369" t="str">
            <v>스텐주방배식대</v>
          </cell>
          <cell r="B369" t="str">
            <v>T 1.5*500 MM</v>
          </cell>
          <cell r="C369" t="str">
            <v>M</v>
          </cell>
          <cell r="D369" t="str">
            <v>8</v>
          </cell>
        </row>
        <row r="370">
          <cell r="A370" t="str">
            <v>무늬강판뚜껑</v>
          </cell>
          <cell r="B370" t="str">
            <v>T4.5*500*500</v>
          </cell>
          <cell r="C370" t="str">
            <v>EA</v>
          </cell>
          <cell r="D370" t="str">
            <v>4</v>
          </cell>
        </row>
        <row r="371">
          <cell r="A371" t="str">
            <v>무늬강판뚜껑</v>
          </cell>
          <cell r="B371" t="str">
            <v>T4.5*1000*1000</v>
          </cell>
          <cell r="C371" t="str">
            <v>EA</v>
          </cell>
          <cell r="D371" t="str">
            <v>1</v>
          </cell>
        </row>
        <row r="372">
          <cell r="A372" t="str">
            <v>장비반입구</v>
          </cell>
          <cell r="B372" t="str">
            <v>6.65*7.15*2.3T</v>
          </cell>
          <cell r="C372" t="str">
            <v>EA</v>
          </cell>
          <cell r="D372" t="str">
            <v>1</v>
          </cell>
        </row>
        <row r="373">
          <cell r="A373" t="str">
            <v>스텐 청소용고리</v>
          </cell>
          <cell r="B373" t="str">
            <v>ø19*ø120</v>
          </cell>
          <cell r="C373" t="str">
            <v>EA</v>
          </cell>
          <cell r="D373" t="str">
            <v>25</v>
          </cell>
        </row>
        <row r="374">
          <cell r="A374" t="str">
            <v>EXP.JOINT 스텐</v>
          </cell>
          <cell r="B374" t="str">
            <v>T=3*93*50 바닥</v>
          </cell>
          <cell r="C374" t="str">
            <v>M</v>
          </cell>
          <cell r="D374" t="str">
            <v>79</v>
          </cell>
        </row>
        <row r="375">
          <cell r="A375" t="str">
            <v>EXP.JOINT 스텐</v>
          </cell>
          <cell r="B375" t="str">
            <v>T=3*100*30바닥</v>
          </cell>
          <cell r="C375" t="str">
            <v>M</v>
          </cell>
          <cell r="D375" t="str">
            <v>34</v>
          </cell>
        </row>
        <row r="376">
          <cell r="A376" t="str">
            <v>EXP.JOINT 스텐</v>
          </cell>
          <cell r="B376" t="str">
            <v>T=2*93*50 벽</v>
          </cell>
          <cell r="C376" t="str">
            <v>M</v>
          </cell>
          <cell r="D376" t="str">
            <v>12</v>
          </cell>
        </row>
        <row r="377">
          <cell r="A377" t="str">
            <v>EXP.JOINT 스텐</v>
          </cell>
          <cell r="B377" t="str">
            <v>T=2*166   벽</v>
          </cell>
          <cell r="C377" t="str">
            <v>M</v>
          </cell>
          <cell r="D377" t="str">
            <v>12</v>
          </cell>
        </row>
        <row r="378">
          <cell r="A378" t="str">
            <v>커 텐 박 스 코팅</v>
          </cell>
          <cell r="B378" t="str">
            <v>ST 150*150*1.2</v>
          </cell>
          <cell r="C378" t="str">
            <v>M</v>
          </cell>
          <cell r="D378" t="str">
            <v>322</v>
          </cell>
        </row>
        <row r="379">
          <cell r="A379" t="str">
            <v>커 텐 박 스 코팅</v>
          </cell>
          <cell r="B379" t="str">
            <v>ST 150*380*1.2</v>
          </cell>
          <cell r="C379" t="str">
            <v>M</v>
          </cell>
          <cell r="D379" t="str">
            <v>8</v>
          </cell>
        </row>
        <row r="380">
          <cell r="A380" t="str">
            <v>창선반</v>
          </cell>
          <cell r="B380" t="str">
            <v>ST 75*36*1.2</v>
          </cell>
          <cell r="C380" t="str">
            <v>M</v>
          </cell>
          <cell r="D380" t="str">
            <v>137</v>
          </cell>
        </row>
        <row r="381">
          <cell r="A381" t="str">
            <v>조 명 LOUVER</v>
          </cell>
          <cell r="C381" t="str">
            <v>M2</v>
          </cell>
          <cell r="D381" t="str">
            <v>10</v>
          </cell>
        </row>
        <row r="382">
          <cell r="A382" t="str">
            <v>스틸휀코일박스</v>
          </cell>
          <cell r="B382" t="str">
            <v>W550*H 620 MM</v>
          </cell>
          <cell r="C382" t="str">
            <v>M</v>
          </cell>
          <cell r="D382" t="str">
            <v>171</v>
          </cell>
        </row>
        <row r="386">
          <cell r="A386" t="str">
            <v xml:space="preserve">   [합               계]</v>
          </cell>
        </row>
        <row r="387">
          <cell r="A387" t="str">
            <v>12 미  장  공  사</v>
          </cell>
        </row>
        <row r="388">
          <cell r="A388" t="str">
            <v>시멘트 몰탈</v>
          </cell>
          <cell r="B388" t="str">
            <v>바닥 15 MM</v>
          </cell>
          <cell r="C388" t="str">
            <v>M2</v>
          </cell>
          <cell r="D388" t="str">
            <v>2442</v>
          </cell>
        </row>
        <row r="389">
          <cell r="A389" t="str">
            <v>시멘트 몰탈</v>
          </cell>
          <cell r="B389" t="str">
            <v>바닥 24 MM</v>
          </cell>
          <cell r="C389" t="str">
            <v>M2</v>
          </cell>
          <cell r="D389" t="str">
            <v>6914</v>
          </cell>
        </row>
        <row r="390">
          <cell r="A390" t="str">
            <v>시멘트 몰탈</v>
          </cell>
          <cell r="B390" t="str">
            <v>바닥 27 MM</v>
          </cell>
          <cell r="C390" t="str">
            <v>M2</v>
          </cell>
          <cell r="D390" t="str">
            <v>5611</v>
          </cell>
        </row>
        <row r="391">
          <cell r="A391" t="str">
            <v>시멘트 몰탈</v>
          </cell>
          <cell r="B391" t="str">
            <v>바닥24MM줄눈유</v>
          </cell>
          <cell r="C391" t="str">
            <v>M2</v>
          </cell>
          <cell r="D391" t="str">
            <v>720</v>
          </cell>
        </row>
        <row r="392">
          <cell r="A392" t="str">
            <v>시멘트 몰탈</v>
          </cell>
          <cell r="B392" t="str">
            <v>내벽 18 MM</v>
          </cell>
          <cell r="C392" t="str">
            <v>M2</v>
          </cell>
          <cell r="D392" t="str">
            <v>11355</v>
          </cell>
        </row>
        <row r="393">
          <cell r="A393" t="str">
            <v>시멘트 몰탈</v>
          </cell>
          <cell r="B393" t="str">
            <v>외벽 24 MM</v>
          </cell>
          <cell r="C393" t="str">
            <v>M2</v>
          </cell>
          <cell r="D393" t="str">
            <v>1438</v>
          </cell>
        </row>
        <row r="394">
          <cell r="A394" t="str">
            <v>시멘트 몰탈</v>
          </cell>
          <cell r="B394" t="str">
            <v>천정  9 MM</v>
          </cell>
          <cell r="C394" t="str">
            <v>M2</v>
          </cell>
          <cell r="D394" t="str">
            <v>268</v>
          </cell>
        </row>
        <row r="395">
          <cell r="A395" t="str">
            <v>쇠 흙 손 마 감</v>
          </cell>
          <cell r="B395" t="str">
            <v>콘크리트면</v>
          </cell>
          <cell r="C395" t="str">
            <v>M2</v>
          </cell>
          <cell r="D395" t="str">
            <v>11382</v>
          </cell>
        </row>
        <row r="396">
          <cell r="A396" t="str">
            <v>콘크리트면 처리</v>
          </cell>
          <cell r="C396" t="str">
            <v>M2</v>
          </cell>
          <cell r="D396" t="str">
            <v>5469</v>
          </cell>
        </row>
        <row r="397">
          <cell r="A397" t="str">
            <v>후로아 하드너</v>
          </cell>
          <cell r="B397" t="str">
            <v>CONC.타설동시</v>
          </cell>
          <cell r="C397" t="str">
            <v>M2</v>
          </cell>
          <cell r="D397" t="str">
            <v>2432</v>
          </cell>
        </row>
        <row r="398">
          <cell r="A398" t="str">
            <v>창틀주위충진몰탈</v>
          </cell>
          <cell r="C398" t="str">
            <v>M</v>
          </cell>
          <cell r="D398" t="str">
            <v>2570</v>
          </cell>
        </row>
        <row r="402">
          <cell r="A402" t="str">
            <v xml:space="preserve">   [합               계]</v>
          </cell>
        </row>
        <row r="403">
          <cell r="A403" t="str">
            <v>13 창  호  공  사</v>
          </cell>
        </row>
        <row r="404">
          <cell r="A404" t="str">
            <v>SSD-1</v>
          </cell>
          <cell r="B404" t="str">
            <v>7.75*3</v>
          </cell>
          <cell r="C404" t="str">
            <v>EA</v>
          </cell>
          <cell r="D404" t="str">
            <v>2</v>
          </cell>
        </row>
        <row r="405">
          <cell r="A405" t="str">
            <v>SSD-2</v>
          </cell>
          <cell r="B405" t="str">
            <v>4.014*2.45</v>
          </cell>
          <cell r="C405" t="str">
            <v>EA</v>
          </cell>
          <cell r="D405" t="str">
            <v>1</v>
          </cell>
        </row>
        <row r="406">
          <cell r="A406" t="str">
            <v>SSD-3</v>
          </cell>
          <cell r="B406" t="str">
            <v>2.49*3</v>
          </cell>
          <cell r="C406" t="str">
            <v>EA</v>
          </cell>
          <cell r="D406" t="str">
            <v>1</v>
          </cell>
        </row>
        <row r="407">
          <cell r="A407" t="str">
            <v>SSD-3A</v>
          </cell>
          <cell r="B407" t="str">
            <v>2.554*3</v>
          </cell>
          <cell r="C407" t="str">
            <v>EA</v>
          </cell>
          <cell r="D407" t="str">
            <v>1</v>
          </cell>
        </row>
        <row r="408">
          <cell r="A408" t="str">
            <v>SSD-3B</v>
          </cell>
          <cell r="B408" t="str">
            <v>2.494*3</v>
          </cell>
          <cell r="C408" t="str">
            <v>EA</v>
          </cell>
          <cell r="D408" t="str">
            <v>1</v>
          </cell>
        </row>
        <row r="409">
          <cell r="A409" t="str">
            <v>SSD-3C</v>
          </cell>
          <cell r="B409" t="str">
            <v>2.462*3</v>
          </cell>
          <cell r="C409" t="str">
            <v>EA</v>
          </cell>
          <cell r="D409" t="str">
            <v>1</v>
          </cell>
        </row>
        <row r="410">
          <cell r="A410" t="str">
            <v>SSD-4</v>
          </cell>
          <cell r="B410" t="str">
            <v>2.004*2.45</v>
          </cell>
          <cell r="C410" t="str">
            <v>EA</v>
          </cell>
          <cell r="D410" t="str">
            <v>2</v>
          </cell>
        </row>
        <row r="411">
          <cell r="A411" t="str">
            <v>SSD-5</v>
          </cell>
          <cell r="B411" t="str">
            <v>2.997*2.45</v>
          </cell>
          <cell r="C411" t="str">
            <v>EA</v>
          </cell>
          <cell r="D411" t="str">
            <v>1</v>
          </cell>
        </row>
        <row r="412">
          <cell r="A412" t="str">
            <v>SSD-6</v>
          </cell>
          <cell r="B412" t="str">
            <v>1.99*3</v>
          </cell>
          <cell r="C412" t="str">
            <v>EA</v>
          </cell>
          <cell r="D412" t="str">
            <v>2</v>
          </cell>
        </row>
        <row r="413">
          <cell r="A413" t="str">
            <v>SSD-6A</v>
          </cell>
          <cell r="B413" t="str">
            <v>2.054*3</v>
          </cell>
          <cell r="C413" t="str">
            <v>EA</v>
          </cell>
          <cell r="D413" t="str">
            <v>2</v>
          </cell>
        </row>
        <row r="414">
          <cell r="A414" t="str">
            <v>SSD-7</v>
          </cell>
          <cell r="B414" t="str">
            <v>2.26*2.45</v>
          </cell>
          <cell r="C414" t="str">
            <v>EA</v>
          </cell>
          <cell r="D414" t="str">
            <v>1</v>
          </cell>
        </row>
        <row r="415">
          <cell r="A415" t="str">
            <v>SSD-8</v>
          </cell>
          <cell r="B415" t="str">
            <v>1.525*2.45</v>
          </cell>
          <cell r="C415" t="str">
            <v>EA</v>
          </cell>
          <cell r="D415" t="str">
            <v>1</v>
          </cell>
        </row>
        <row r="416">
          <cell r="A416" t="str">
            <v>SSD-9</v>
          </cell>
          <cell r="B416" t="str">
            <v>0.9*2.35</v>
          </cell>
          <cell r="C416" t="str">
            <v>EA</v>
          </cell>
          <cell r="D416">
            <v>4</v>
          </cell>
        </row>
        <row r="417">
          <cell r="A417" t="str">
            <v>SSD-10</v>
          </cell>
          <cell r="B417" t="str">
            <v>0.6*0.6</v>
          </cell>
          <cell r="C417" t="str">
            <v>EA</v>
          </cell>
          <cell r="D417" t="str">
            <v>13</v>
          </cell>
        </row>
        <row r="418">
          <cell r="A418" t="str">
            <v>SSD-10A</v>
          </cell>
          <cell r="B418" t="str">
            <v>0.3*0.3</v>
          </cell>
          <cell r="C418" t="str">
            <v>EA</v>
          </cell>
          <cell r="D418" t="str">
            <v>2</v>
          </cell>
        </row>
        <row r="419">
          <cell r="A419" t="str">
            <v>SSD-11</v>
          </cell>
          <cell r="B419" t="str">
            <v>13.238*2.45</v>
          </cell>
          <cell r="C419" t="str">
            <v>EA</v>
          </cell>
          <cell r="D419" t="str">
            <v>1</v>
          </cell>
        </row>
        <row r="420">
          <cell r="A420" t="str">
            <v>SSD-12</v>
          </cell>
          <cell r="B420" t="str">
            <v>8.1*2.45</v>
          </cell>
          <cell r="C420" t="str">
            <v>EA</v>
          </cell>
          <cell r="D420" t="str">
            <v>1</v>
          </cell>
        </row>
        <row r="421">
          <cell r="A421" t="str">
            <v>SD-1</v>
          </cell>
          <cell r="B421" t="str">
            <v>1.8*2.1</v>
          </cell>
          <cell r="C421" t="str">
            <v>EA</v>
          </cell>
          <cell r="D421">
            <v>32</v>
          </cell>
        </row>
        <row r="422">
          <cell r="A422" t="str">
            <v>SD-2</v>
          </cell>
          <cell r="B422" t="str">
            <v>0.9*2.1</v>
          </cell>
          <cell r="C422" t="str">
            <v>EA</v>
          </cell>
          <cell r="D422">
            <v>31</v>
          </cell>
        </row>
        <row r="423">
          <cell r="A423" t="str">
            <v>SD-3</v>
          </cell>
          <cell r="B423" t="str">
            <v>0.8*2.1</v>
          </cell>
          <cell r="C423" t="str">
            <v>EA</v>
          </cell>
          <cell r="D423">
            <v>16</v>
          </cell>
        </row>
        <row r="424">
          <cell r="A424" t="str">
            <v>SD-3A</v>
          </cell>
          <cell r="B424" t="str">
            <v>0.8*1.80</v>
          </cell>
          <cell r="C424" t="str">
            <v>EA</v>
          </cell>
          <cell r="D424">
            <v>1</v>
          </cell>
        </row>
        <row r="425">
          <cell r="A425" t="str">
            <v>SD-4</v>
          </cell>
          <cell r="B425" t="str">
            <v>0.75*2</v>
          </cell>
          <cell r="C425" t="str">
            <v>EA</v>
          </cell>
          <cell r="D425">
            <v>8</v>
          </cell>
        </row>
        <row r="426">
          <cell r="A426" t="str">
            <v>WD-1</v>
          </cell>
          <cell r="B426" t="str">
            <v>0.9*2.1</v>
          </cell>
          <cell r="C426" t="str">
            <v>EA</v>
          </cell>
          <cell r="D426">
            <v>2</v>
          </cell>
        </row>
        <row r="427">
          <cell r="A427" t="str">
            <v>WD-2</v>
          </cell>
          <cell r="B427" t="str">
            <v>0.8*2.1</v>
          </cell>
          <cell r="C427" t="str">
            <v>EA</v>
          </cell>
          <cell r="D427">
            <v>2</v>
          </cell>
        </row>
        <row r="428">
          <cell r="A428" t="str">
            <v>SLD-1</v>
          </cell>
          <cell r="B428" t="str">
            <v>2.4*2.1</v>
          </cell>
          <cell r="C428" t="str">
            <v>EA</v>
          </cell>
          <cell r="D428">
            <v>1</v>
          </cell>
        </row>
        <row r="429">
          <cell r="A429" t="str">
            <v>SPSD-1</v>
          </cell>
          <cell r="B429" t="str">
            <v>1.8*2.1</v>
          </cell>
          <cell r="C429" t="str">
            <v>EA</v>
          </cell>
          <cell r="D429">
            <v>2</v>
          </cell>
        </row>
        <row r="430">
          <cell r="A430" t="str">
            <v>SSW-1</v>
          </cell>
          <cell r="B430" t="str">
            <v>6.1*1.25</v>
          </cell>
          <cell r="C430" t="str">
            <v>EA</v>
          </cell>
          <cell r="D430">
            <v>1</v>
          </cell>
        </row>
        <row r="431">
          <cell r="A431" t="str">
            <v>SSW-2</v>
          </cell>
          <cell r="B431" t="str">
            <v>2*1.25</v>
          </cell>
          <cell r="C431" t="str">
            <v>EA</v>
          </cell>
          <cell r="D431">
            <v>1</v>
          </cell>
        </row>
        <row r="432">
          <cell r="A432" t="str">
            <v>AW-1</v>
          </cell>
          <cell r="B432" t="str">
            <v>41.4*1.8</v>
          </cell>
          <cell r="C432" t="str">
            <v>EA</v>
          </cell>
          <cell r="D432" t="str">
            <v>2</v>
          </cell>
        </row>
        <row r="433">
          <cell r="A433" t="str">
            <v>AW-2</v>
          </cell>
          <cell r="B433" t="str">
            <v>37.8*1.8</v>
          </cell>
          <cell r="C433" t="str">
            <v>EA</v>
          </cell>
          <cell r="D433" t="str">
            <v>1</v>
          </cell>
        </row>
        <row r="434">
          <cell r="A434" t="str">
            <v>AW-3</v>
          </cell>
          <cell r="B434" t="str">
            <v>54.0*1.8</v>
          </cell>
          <cell r="C434" t="str">
            <v>EA</v>
          </cell>
          <cell r="D434" t="str">
            <v>2</v>
          </cell>
        </row>
        <row r="435">
          <cell r="A435" t="str">
            <v>AW-4</v>
          </cell>
          <cell r="B435" t="str">
            <v>59.4*1.8</v>
          </cell>
          <cell r="C435" t="str">
            <v>EA</v>
          </cell>
          <cell r="D435" t="str">
            <v>1</v>
          </cell>
        </row>
        <row r="436">
          <cell r="A436" t="str">
            <v>AW-5</v>
          </cell>
          <cell r="B436" t="str">
            <v>39.6*1.8</v>
          </cell>
          <cell r="C436" t="str">
            <v>EA</v>
          </cell>
          <cell r="D436" t="str">
            <v>1</v>
          </cell>
        </row>
        <row r="437">
          <cell r="A437" t="str">
            <v>AW-6</v>
          </cell>
          <cell r="B437" t="str">
            <v>3.6*1.8</v>
          </cell>
          <cell r="C437" t="str">
            <v>EA</v>
          </cell>
          <cell r="D437" t="str">
            <v>5</v>
          </cell>
        </row>
        <row r="438">
          <cell r="A438" t="str">
            <v>AW-7</v>
          </cell>
          <cell r="B438" t="str">
            <v>1.8*1.8</v>
          </cell>
          <cell r="C438" t="str">
            <v>EA</v>
          </cell>
          <cell r="D438" t="str">
            <v>19</v>
          </cell>
        </row>
        <row r="439">
          <cell r="A439" t="str">
            <v>AW-8</v>
          </cell>
          <cell r="B439" t="str">
            <v>0.9*1.8</v>
          </cell>
          <cell r="C439" t="str">
            <v>EA</v>
          </cell>
          <cell r="D439" t="str">
            <v>14</v>
          </cell>
        </row>
        <row r="440">
          <cell r="A440" t="str">
            <v>AW-9</v>
          </cell>
          <cell r="B440" t="str">
            <v>4.3*1.8</v>
          </cell>
          <cell r="C440" t="str">
            <v>EA</v>
          </cell>
          <cell r="D440" t="str">
            <v>2</v>
          </cell>
        </row>
        <row r="441">
          <cell r="A441" t="str">
            <v>AW-10</v>
          </cell>
          <cell r="B441" t="str">
            <v>2.5*1.8</v>
          </cell>
          <cell r="C441" t="str">
            <v>EA</v>
          </cell>
          <cell r="D441" t="str">
            <v>1</v>
          </cell>
        </row>
        <row r="442">
          <cell r="A442" t="str">
            <v>AW-11</v>
          </cell>
          <cell r="B442" t="str">
            <v>2.2*1.8</v>
          </cell>
          <cell r="C442" t="str">
            <v>EA</v>
          </cell>
          <cell r="D442" t="str">
            <v>1</v>
          </cell>
        </row>
        <row r="443">
          <cell r="A443" t="str">
            <v xml:space="preserve"> AW-12</v>
          </cell>
          <cell r="B443" t="str">
            <v>0.9*1.8</v>
          </cell>
          <cell r="C443" t="str">
            <v>EA</v>
          </cell>
          <cell r="D443">
            <v>3</v>
          </cell>
        </row>
        <row r="444">
          <cell r="A444" t="str">
            <v>AW-12A</v>
          </cell>
          <cell r="B444" t="str">
            <v>1.8*1.8</v>
          </cell>
          <cell r="C444" t="str">
            <v>EA</v>
          </cell>
          <cell r="D444">
            <v>3</v>
          </cell>
        </row>
        <row r="445">
          <cell r="A445" t="str">
            <v>AW-13</v>
          </cell>
          <cell r="B445" t="str">
            <v>8.0*3.35</v>
          </cell>
          <cell r="C445" t="str">
            <v>EA</v>
          </cell>
          <cell r="D445" t="str">
            <v>1</v>
          </cell>
        </row>
        <row r="446">
          <cell r="A446" t="str">
            <v>AW-14</v>
          </cell>
          <cell r="B446" t="str">
            <v>3.6*1.8</v>
          </cell>
          <cell r="C446" t="str">
            <v>EA</v>
          </cell>
          <cell r="D446" t="str">
            <v>5</v>
          </cell>
        </row>
        <row r="447">
          <cell r="A447" t="str">
            <v>AW-15</v>
          </cell>
          <cell r="B447" t="str">
            <v>1.8*1.3</v>
          </cell>
          <cell r="C447" t="str">
            <v>EA</v>
          </cell>
          <cell r="D447" t="str">
            <v>2</v>
          </cell>
        </row>
        <row r="448">
          <cell r="A448" t="str">
            <v>AW-16</v>
          </cell>
          <cell r="B448" t="str">
            <v>3.22*1.4</v>
          </cell>
          <cell r="C448" t="str">
            <v>EA</v>
          </cell>
          <cell r="D448" t="str">
            <v>2</v>
          </cell>
        </row>
        <row r="449">
          <cell r="A449" t="str">
            <v>AW-17</v>
          </cell>
          <cell r="B449" t="str">
            <v>3.02*1.4</v>
          </cell>
          <cell r="C449" t="str">
            <v>EA</v>
          </cell>
          <cell r="D449" t="str">
            <v>1</v>
          </cell>
        </row>
        <row r="450">
          <cell r="A450" t="str">
            <v>AW-18</v>
          </cell>
          <cell r="B450" t="str">
            <v>1.05*1.4</v>
          </cell>
          <cell r="C450" t="str">
            <v>EA</v>
          </cell>
          <cell r="D450" t="str">
            <v>1</v>
          </cell>
        </row>
        <row r="451">
          <cell r="A451" t="str">
            <v>AW-19</v>
          </cell>
          <cell r="B451" t="str">
            <v>3.2*1.4</v>
          </cell>
          <cell r="C451" t="str">
            <v>EA</v>
          </cell>
          <cell r="D451" t="str">
            <v>1</v>
          </cell>
        </row>
        <row r="452">
          <cell r="A452" t="str">
            <v>AW-20</v>
          </cell>
          <cell r="B452" t="str">
            <v>1.8*1.4</v>
          </cell>
          <cell r="C452" t="str">
            <v>EA</v>
          </cell>
          <cell r="D452" t="str">
            <v>1</v>
          </cell>
        </row>
        <row r="453">
          <cell r="A453" t="str">
            <v>AW-21</v>
          </cell>
          <cell r="B453" t="str">
            <v>2.6*1.4</v>
          </cell>
          <cell r="C453" t="str">
            <v>EA</v>
          </cell>
          <cell r="D453" t="str">
            <v>1</v>
          </cell>
        </row>
        <row r="454">
          <cell r="A454" t="str">
            <v>AW-22</v>
          </cell>
          <cell r="B454" t="str">
            <v>2.7*1.4</v>
          </cell>
          <cell r="C454" t="str">
            <v>EA</v>
          </cell>
          <cell r="D454" t="str">
            <v>1</v>
          </cell>
        </row>
        <row r="455">
          <cell r="A455" t="str">
            <v>AW-23</v>
          </cell>
          <cell r="B455" t="str">
            <v>2.62*1.4</v>
          </cell>
          <cell r="C455" t="str">
            <v>EA</v>
          </cell>
          <cell r="D455" t="str">
            <v>3</v>
          </cell>
        </row>
        <row r="456">
          <cell r="A456" t="str">
            <v>AW-24</v>
          </cell>
          <cell r="B456" t="str">
            <v>2.42*1.4</v>
          </cell>
          <cell r="C456" t="str">
            <v>EA</v>
          </cell>
          <cell r="D456" t="str">
            <v>3</v>
          </cell>
        </row>
        <row r="457">
          <cell r="A457" t="str">
            <v>AW-25</v>
          </cell>
          <cell r="B457" t="str">
            <v>2.87*1.4</v>
          </cell>
          <cell r="C457" t="str">
            <v>EA</v>
          </cell>
          <cell r="D457" t="str">
            <v>1</v>
          </cell>
        </row>
        <row r="458">
          <cell r="A458" t="str">
            <v>AW-26</v>
          </cell>
          <cell r="B458" t="str">
            <v>2.47*1.4</v>
          </cell>
          <cell r="C458" t="str">
            <v>EA</v>
          </cell>
          <cell r="D458" t="str">
            <v>1</v>
          </cell>
        </row>
        <row r="459">
          <cell r="A459" t="str">
            <v>AW-28</v>
          </cell>
          <cell r="B459" t="str">
            <v>2.57*1.4</v>
          </cell>
          <cell r="C459" t="str">
            <v>EA</v>
          </cell>
          <cell r="D459" t="str">
            <v>1</v>
          </cell>
        </row>
        <row r="460">
          <cell r="A460" t="str">
            <v>AW-29</v>
          </cell>
          <cell r="B460" t="str">
            <v>2.4*1.35</v>
          </cell>
          <cell r="C460" t="str">
            <v>EA</v>
          </cell>
          <cell r="D460" t="str">
            <v>1</v>
          </cell>
        </row>
        <row r="461">
          <cell r="A461" t="str">
            <v>AW-27</v>
          </cell>
          <cell r="B461" t="str">
            <v>2.77*1.4</v>
          </cell>
          <cell r="C461" t="str">
            <v>EA</v>
          </cell>
          <cell r="D461" t="str">
            <v>1</v>
          </cell>
        </row>
        <row r="462">
          <cell r="A462" t="str">
            <v>AW-30</v>
          </cell>
          <cell r="B462" t="str">
            <v>4.0*1.2</v>
          </cell>
          <cell r="C462" t="str">
            <v>EA</v>
          </cell>
          <cell r="D462" t="str">
            <v>1</v>
          </cell>
        </row>
        <row r="463">
          <cell r="A463" t="str">
            <v>AW-31</v>
          </cell>
          <cell r="B463" t="str">
            <v>3.0*1.8</v>
          </cell>
          <cell r="C463" t="str">
            <v>EA</v>
          </cell>
          <cell r="D463" t="str">
            <v>2</v>
          </cell>
        </row>
        <row r="464">
          <cell r="A464" t="str">
            <v>AG-1</v>
          </cell>
          <cell r="B464" t="str">
            <v>7.2*1.2</v>
          </cell>
          <cell r="C464" t="str">
            <v>EA</v>
          </cell>
          <cell r="D464" t="str">
            <v>1</v>
          </cell>
        </row>
        <row r="465">
          <cell r="A465" t="str">
            <v>AG-2</v>
          </cell>
          <cell r="B465" t="str">
            <v>6.0*1.8</v>
          </cell>
          <cell r="C465" t="str">
            <v>EA</v>
          </cell>
          <cell r="D465" t="str">
            <v>1</v>
          </cell>
        </row>
        <row r="466">
          <cell r="A466" t="str">
            <v>AG-3</v>
          </cell>
          <cell r="B466" t="str">
            <v>3.6*1.8</v>
          </cell>
          <cell r="C466" t="str">
            <v>EA</v>
          </cell>
          <cell r="D466" t="str">
            <v>4</v>
          </cell>
        </row>
        <row r="467">
          <cell r="A467" t="str">
            <v>AG-4</v>
          </cell>
          <cell r="B467" t="str">
            <v>3.0*1.8</v>
          </cell>
          <cell r="C467" t="str">
            <v>EA</v>
          </cell>
          <cell r="D467" t="str">
            <v>2</v>
          </cell>
        </row>
        <row r="468">
          <cell r="A468" t="str">
            <v>AG-04A</v>
          </cell>
          <cell r="B468" t="str">
            <v>1.8*1.8</v>
          </cell>
          <cell r="C468" t="str">
            <v>EA</v>
          </cell>
          <cell r="D468" t="str">
            <v>2</v>
          </cell>
        </row>
        <row r="469">
          <cell r="A469" t="str">
            <v>AG-5</v>
          </cell>
          <cell r="B469" t="str">
            <v>1.6*1.0</v>
          </cell>
          <cell r="C469" t="str">
            <v>EA</v>
          </cell>
          <cell r="D469" t="str">
            <v>1</v>
          </cell>
        </row>
        <row r="470">
          <cell r="A470" t="str">
            <v>AG-6</v>
          </cell>
          <cell r="B470" t="str">
            <v>1.0*1.0</v>
          </cell>
          <cell r="C470" t="str">
            <v>EA</v>
          </cell>
          <cell r="D470" t="str">
            <v>1</v>
          </cell>
        </row>
        <row r="471">
          <cell r="A471" t="str">
            <v>AG-7</v>
          </cell>
          <cell r="B471" t="str">
            <v>1.0*1.0</v>
          </cell>
          <cell r="C471" t="str">
            <v>EA</v>
          </cell>
          <cell r="D471" t="str">
            <v>1</v>
          </cell>
        </row>
        <row r="472">
          <cell r="A472" t="str">
            <v>AG-7A</v>
          </cell>
          <cell r="B472" t="str">
            <v>0.45*0.45</v>
          </cell>
          <cell r="C472" t="str">
            <v>EA</v>
          </cell>
          <cell r="D472" t="str">
            <v>1</v>
          </cell>
        </row>
        <row r="473">
          <cell r="A473" t="str">
            <v>AG-8</v>
          </cell>
          <cell r="B473" t="str">
            <v>3.25*0.8</v>
          </cell>
          <cell r="C473" t="str">
            <v>EA</v>
          </cell>
          <cell r="D473" t="str">
            <v>2</v>
          </cell>
        </row>
        <row r="474">
          <cell r="A474" t="str">
            <v>AG-9</v>
          </cell>
          <cell r="B474" t="str">
            <v>1.8*0.8</v>
          </cell>
          <cell r="C474" t="str">
            <v>EA</v>
          </cell>
          <cell r="D474" t="str">
            <v>1</v>
          </cell>
        </row>
        <row r="475">
          <cell r="A475" t="str">
            <v>AG-10</v>
          </cell>
          <cell r="B475" t="str">
            <v>3.7*0.8</v>
          </cell>
          <cell r="C475" t="str">
            <v>EA</v>
          </cell>
          <cell r="D475" t="str">
            <v>2</v>
          </cell>
        </row>
        <row r="476">
          <cell r="A476" t="str">
            <v>AG-11</v>
          </cell>
          <cell r="B476" t="str">
            <v>3.0*0.8</v>
          </cell>
          <cell r="C476" t="str">
            <v>EA</v>
          </cell>
          <cell r="D476" t="str">
            <v>1</v>
          </cell>
        </row>
        <row r="477">
          <cell r="A477" t="str">
            <v>AG-12</v>
          </cell>
          <cell r="B477" t="str">
            <v>2.65*0.8</v>
          </cell>
          <cell r="C477" t="str">
            <v>EA</v>
          </cell>
          <cell r="D477" t="str">
            <v>6</v>
          </cell>
        </row>
        <row r="478">
          <cell r="A478" t="str">
            <v>AG-12A</v>
          </cell>
          <cell r="B478" t="str">
            <v>2.65*0.6</v>
          </cell>
          <cell r="C478" t="str">
            <v>EA</v>
          </cell>
          <cell r="D478" t="str">
            <v>2</v>
          </cell>
        </row>
        <row r="479">
          <cell r="A479" t="str">
            <v>AG-13</v>
          </cell>
          <cell r="B479" t="str">
            <v>3.1*0.8</v>
          </cell>
          <cell r="C479" t="str">
            <v>EA</v>
          </cell>
          <cell r="D479" t="str">
            <v>1</v>
          </cell>
        </row>
        <row r="480">
          <cell r="A480" t="str">
            <v>AG-14</v>
          </cell>
          <cell r="B480" t="str">
            <v>2.5*0.8</v>
          </cell>
          <cell r="C480" t="str">
            <v>EA</v>
          </cell>
          <cell r="D480" t="str">
            <v>1</v>
          </cell>
        </row>
        <row r="481">
          <cell r="A481" t="str">
            <v>AG-15</v>
          </cell>
          <cell r="B481" t="str">
            <v>2.8*0.8</v>
          </cell>
          <cell r="C481" t="str">
            <v>EA</v>
          </cell>
          <cell r="D481" t="str">
            <v>2</v>
          </cell>
        </row>
        <row r="482">
          <cell r="A482" t="str">
            <v>FST-1</v>
          </cell>
          <cell r="B482" t="str">
            <v>5.375*3.85</v>
          </cell>
          <cell r="C482" t="str">
            <v>EA</v>
          </cell>
          <cell r="D482" t="str">
            <v>1</v>
          </cell>
        </row>
        <row r="483">
          <cell r="A483" t="str">
            <v>FST-2</v>
          </cell>
          <cell r="B483" t="str">
            <v>5.2*3.3</v>
          </cell>
          <cell r="C483" t="str">
            <v>EA</v>
          </cell>
          <cell r="D483" t="str">
            <v>1</v>
          </cell>
        </row>
        <row r="484">
          <cell r="A484" t="str">
            <v>SSF-1</v>
          </cell>
          <cell r="B484" t="str">
            <v>4.42*2.1</v>
          </cell>
          <cell r="C484" t="str">
            <v>EA</v>
          </cell>
          <cell r="D484" t="str">
            <v>4</v>
          </cell>
        </row>
        <row r="485">
          <cell r="A485" t="str">
            <v>SSF-2</v>
          </cell>
          <cell r="B485" t="str">
            <v>3.12*2.1</v>
          </cell>
          <cell r="C485" t="str">
            <v>EA</v>
          </cell>
          <cell r="D485" t="str">
            <v>3</v>
          </cell>
        </row>
        <row r="486">
          <cell r="A486" t="str">
            <v>SSF-3</v>
          </cell>
          <cell r="B486" t="str">
            <v>1.47*2.1</v>
          </cell>
          <cell r="C486" t="str">
            <v>EA</v>
          </cell>
          <cell r="D486" t="str">
            <v>4</v>
          </cell>
        </row>
        <row r="487">
          <cell r="A487" t="str">
            <v>SSF-4</v>
          </cell>
          <cell r="B487" t="str">
            <v>1.37*2.1</v>
          </cell>
          <cell r="C487" t="str">
            <v>EA</v>
          </cell>
          <cell r="D487" t="str">
            <v>1</v>
          </cell>
        </row>
        <row r="488">
          <cell r="A488" t="str">
            <v>SSF-5</v>
          </cell>
          <cell r="B488" t="str">
            <v>1.359*2.1</v>
          </cell>
          <cell r="C488" t="str">
            <v>EA</v>
          </cell>
          <cell r="D488" t="str">
            <v>8</v>
          </cell>
        </row>
        <row r="489">
          <cell r="A489" t="str">
            <v>SSF-6</v>
          </cell>
          <cell r="B489" t="str">
            <v>0.9*2.1</v>
          </cell>
          <cell r="C489" t="str">
            <v>EA</v>
          </cell>
          <cell r="D489" t="str">
            <v>4</v>
          </cell>
        </row>
        <row r="490">
          <cell r="A490" t="str">
            <v>SST-1</v>
          </cell>
          <cell r="B490" t="str">
            <v>7.75*3</v>
          </cell>
          <cell r="C490" t="str">
            <v>EA</v>
          </cell>
          <cell r="D490" t="str">
            <v>1</v>
          </cell>
        </row>
        <row r="491">
          <cell r="A491" t="str">
            <v>SST-2</v>
          </cell>
          <cell r="B491" t="str">
            <v>2.49*3</v>
          </cell>
          <cell r="C491" t="str">
            <v>EA</v>
          </cell>
          <cell r="D491" t="str">
            <v>2</v>
          </cell>
        </row>
        <row r="492">
          <cell r="A492" t="str">
            <v>SST-3</v>
          </cell>
          <cell r="B492" t="str">
            <v>1.99*3</v>
          </cell>
          <cell r="C492" t="str">
            <v>EA</v>
          </cell>
          <cell r="D492" t="str">
            <v>2</v>
          </cell>
        </row>
        <row r="493">
          <cell r="A493" t="str">
            <v>도 어 로 크</v>
          </cell>
          <cell r="B493" t="str">
            <v>S1000SS 2MB</v>
          </cell>
          <cell r="C493" t="str">
            <v>EA</v>
          </cell>
          <cell r="D493" t="str">
            <v>115</v>
          </cell>
        </row>
        <row r="494">
          <cell r="A494" t="str">
            <v>도 어 로 크</v>
          </cell>
          <cell r="B494" t="str">
            <v>R60PB  2CB</v>
          </cell>
          <cell r="C494" t="str">
            <v>EA</v>
          </cell>
          <cell r="D494" t="str">
            <v>4</v>
          </cell>
        </row>
        <row r="495">
          <cell r="A495" t="str">
            <v>도 어 로 크</v>
          </cell>
          <cell r="B495" t="str">
            <v>공정 #1500</v>
          </cell>
          <cell r="C495" t="str">
            <v>EA</v>
          </cell>
          <cell r="D495" t="str">
            <v>53</v>
          </cell>
        </row>
        <row r="496">
          <cell r="A496" t="str">
            <v>후 로 아 힌 지</v>
          </cell>
          <cell r="B496" t="str">
            <v>K8400  4호유리</v>
          </cell>
          <cell r="C496" t="str">
            <v>EA</v>
          </cell>
          <cell r="D496" t="str">
            <v>43</v>
          </cell>
        </row>
        <row r="497">
          <cell r="A497" t="str">
            <v>피 보 트 힌 지</v>
          </cell>
          <cell r="B497" t="str">
            <v>K1400  용접용</v>
          </cell>
          <cell r="C497" t="str">
            <v>EA</v>
          </cell>
          <cell r="D497" t="str">
            <v>188</v>
          </cell>
        </row>
        <row r="498">
          <cell r="A498" t="str">
            <v>도어 클로우저</v>
          </cell>
          <cell r="B498" t="str">
            <v>K640   4호보통</v>
          </cell>
          <cell r="C498" t="str">
            <v>EA</v>
          </cell>
          <cell r="D498" t="str">
            <v>25</v>
          </cell>
        </row>
        <row r="499">
          <cell r="A499" t="str">
            <v>도어 클로우저</v>
          </cell>
          <cell r="B499" t="str">
            <v>K2840  4호휴즈</v>
          </cell>
          <cell r="C499" t="str">
            <v>EA</v>
          </cell>
          <cell r="D499" t="str">
            <v>96</v>
          </cell>
        </row>
        <row r="500">
          <cell r="A500" t="str">
            <v>오르내리 꽃이쇠</v>
          </cell>
          <cell r="B500" t="str">
            <v>150 MM</v>
          </cell>
          <cell r="C500" t="str">
            <v>EA</v>
          </cell>
          <cell r="D500" t="str">
            <v>106</v>
          </cell>
        </row>
        <row r="501">
          <cell r="A501" t="str">
            <v>황 동  정 첩</v>
          </cell>
          <cell r="B501" t="str">
            <v>황동4" 805SB</v>
          </cell>
          <cell r="C501" t="str">
            <v>EA</v>
          </cell>
          <cell r="D501" t="str">
            <v>12</v>
          </cell>
        </row>
        <row r="502">
          <cell r="A502" t="str">
            <v>셔터용전동개폐기</v>
          </cell>
          <cell r="B502" t="str">
            <v>150 KG 스텐용</v>
          </cell>
          <cell r="C502" t="str">
            <v>조</v>
          </cell>
          <cell r="D502" t="str">
            <v>4</v>
          </cell>
        </row>
        <row r="503">
          <cell r="A503" t="str">
            <v>셔터용전동개폐기</v>
          </cell>
          <cell r="B503" t="str">
            <v>300 KG 스텐용</v>
          </cell>
          <cell r="C503" t="str">
            <v>조</v>
          </cell>
          <cell r="D503" t="str">
            <v>3</v>
          </cell>
        </row>
        <row r="504">
          <cell r="A504" t="str">
            <v>알 미 늄  그 릴</v>
          </cell>
          <cell r="B504" t="str">
            <v>T = 1.5 MM</v>
          </cell>
          <cell r="C504" t="str">
            <v>M2</v>
          </cell>
          <cell r="D504" t="str">
            <v>103</v>
          </cell>
        </row>
        <row r="514">
          <cell r="A514" t="str">
            <v xml:space="preserve">   [합               계]</v>
          </cell>
        </row>
        <row r="515">
          <cell r="A515" t="str">
            <v>14 유  리  공  사</v>
          </cell>
        </row>
        <row r="516">
          <cell r="A516" t="str">
            <v>맑은 유리</v>
          </cell>
          <cell r="B516" t="str">
            <v>T= 5MM</v>
          </cell>
          <cell r="C516" t="str">
            <v>M2</v>
          </cell>
          <cell r="D516" t="str">
            <v>26</v>
          </cell>
        </row>
        <row r="517">
          <cell r="A517" t="str">
            <v>칼라 복층 유리</v>
          </cell>
          <cell r="B517" t="str">
            <v>T=16  MM</v>
          </cell>
          <cell r="C517" t="str">
            <v>M2</v>
          </cell>
          <cell r="D517" t="str">
            <v>1592</v>
          </cell>
        </row>
        <row r="518">
          <cell r="A518" t="str">
            <v>투명 강화 유리</v>
          </cell>
          <cell r="B518" t="str">
            <v>T=10  MM</v>
          </cell>
          <cell r="C518" t="str">
            <v>M2</v>
          </cell>
          <cell r="D518" t="str">
            <v>108</v>
          </cell>
        </row>
        <row r="519">
          <cell r="A519" t="str">
            <v>투명 강화 유리</v>
          </cell>
          <cell r="B519" t="str">
            <v>T=12  MM</v>
          </cell>
          <cell r="C519" t="str">
            <v>M2</v>
          </cell>
          <cell r="D519" t="str">
            <v>1</v>
          </cell>
        </row>
        <row r="520">
          <cell r="A520" t="str">
            <v>유리 끼우고 닦기</v>
          </cell>
          <cell r="B520" t="str">
            <v xml:space="preserve"> 5 MM 이하</v>
          </cell>
          <cell r="C520" t="str">
            <v>M2</v>
          </cell>
          <cell r="D520" t="str">
            <v>26</v>
          </cell>
        </row>
        <row r="521">
          <cell r="A521" t="str">
            <v>유리 끼우고 닦기</v>
          </cell>
          <cell r="B521" t="str">
            <v>강화유리T=10MM</v>
          </cell>
          <cell r="C521" t="str">
            <v>M2</v>
          </cell>
          <cell r="D521" t="str">
            <v>108</v>
          </cell>
        </row>
        <row r="522">
          <cell r="A522" t="str">
            <v>유리 끼우고 닦기</v>
          </cell>
          <cell r="B522" t="str">
            <v>강화유리T=12MM</v>
          </cell>
          <cell r="C522" t="str">
            <v>M2</v>
          </cell>
          <cell r="D522" t="str">
            <v>1</v>
          </cell>
        </row>
        <row r="523">
          <cell r="A523" t="str">
            <v>유리 끼우고 닦기</v>
          </cell>
          <cell r="B523" t="str">
            <v>복층유리T:16</v>
          </cell>
          <cell r="C523" t="str">
            <v>M2</v>
          </cell>
          <cell r="D523" t="str">
            <v>1592</v>
          </cell>
        </row>
        <row r="524">
          <cell r="A524" t="str">
            <v>투명강화유리도어</v>
          </cell>
          <cell r="B524" t="str">
            <v>0.9*2.1M</v>
          </cell>
          <cell r="C524" t="str">
            <v>EA</v>
          </cell>
          <cell r="D524">
            <v>31</v>
          </cell>
        </row>
        <row r="525">
          <cell r="A525" t="str">
            <v>투명강화유리도어</v>
          </cell>
          <cell r="B525" t="str">
            <v>1.0*2.1</v>
          </cell>
          <cell r="C525" t="str">
            <v>EA</v>
          </cell>
          <cell r="D525" t="str">
            <v>12</v>
          </cell>
        </row>
        <row r="530">
          <cell r="A530" t="str">
            <v xml:space="preserve">   [합               계]</v>
          </cell>
        </row>
        <row r="531">
          <cell r="A531" t="str">
            <v>15 도  장  공  사</v>
          </cell>
        </row>
        <row r="532">
          <cell r="A532" t="str">
            <v>수 성  페 인 트</v>
          </cell>
          <cell r="B532" t="str">
            <v>내벽 3 회</v>
          </cell>
          <cell r="C532" t="str">
            <v>M2</v>
          </cell>
          <cell r="D532" t="str">
            <v>9345</v>
          </cell>
        </row>
        <row r="533">
          <cell r="A533" t="str">
            <v>수 성  페 인 트</v>
          </cell>
          <cell r="B533" t="str">
            <v>내부천정 3 회</v>
          </cell>
          <cell r="C533" t="str">
            <v>M2</v>
          </cell>
          <cell r="D533" t="str">
            <v>3657</v>
          </cell>
        </row>
        <row r="534">
          <cell r="A534" t="str">
            <v>수 성  페 인 트</v>
          </cell>
          <cell r="B534" t="str">
            <v>외벽 3 회</v>
          </cell>
          <cell r="C534" t="str">
            <v>M2</v>
          </cell>
          <cell r="D534" t="str">
            <v>1598</v>
          </cell>
        </row>
        <row r="535">
          <cell r="A535" t="str">
            <v>수 성  페 인 트</v>
          </cell>
          <cell r="B535" t="str">
            <v>외부천정 3 회</v>
          </cell>
          <cell r="C535" t="str">
            <v>M2</v>
          </cell>
          <cell r="D535" t="str">
            <v>143</v>
          </cell>
        </row>
        <row r="536">
          <cell r="A536" t="str">
            <v>수 성  페 인 트</v>
          </cell>
          <cell r="B536" t="str">
            <v>베이스 판넬벽</v>
          </cell>
          <cell r="C536" t="str">
            <v>M2</v>
          </cell>
          <cell r="D536" t="str">
            <v>599</v>
          </cell>
        </row>
        <row r="537">
          <cell r="A537" t="str">
            <v>조 합  페 인 트</v>
          </cell>
          <cell r="B537" t="str">
            <v>철재면 2 회칠</v>
          </cell>
          <cell r="C537" t="str">
            <v>M2</v>
          </cell>
          <cell r="D537" t="str">
            <v>558</v>
          </cell>
        </row>
        <row r="538">
          <cell r="A538" t="str">
            <v>조 합  페 인 트</v>
          </cell>
          <cell r="B538" t="str">
            <v>모르터면 3회</v>
          </cell>
          <cell r="C538" t="str">
            <v>M2</v>
          </cell>
          <cell r="D538">
            <v>52</v>
          </cell>
        </row>
        <row r="539">
          <cell r="A539" t="str">
            <v>방 청  페 인 트</v>
          </cell>
          <cell r="B539" t="str">
            <v>철부 1 회</v>
          </cell>
          <cell r="C539" t="str">
            <v>M2</v>
          </cell>
          <cell r="D539" t="str">
            <v>558</v>
          </cell>
        </row>
        <row r="540">
          <cell r="A540" t="str">
            <v>세라민 페인트</v>
          </cell>
          <cell r="B540" t="str">
            <v>2 회,걸레받이</v>
          </cell>
          <cell r="C540" t="str">
            <v>M2</v>
          </cell>
          <cell r="D540" t="str">
            <v>213</v>
          </cell>
        </row>
        <row r="541">
          <cell r="A541" t="str">
            <v>바니쉬 칠</v>
          </cell>
          <cell r="B541" t="str">
            <v>목재면 3 회칠</v>
          </cell>
          <cell r="C541" t="str">
            <v>M2</v>
          </cell>
          <cell r="D541" t="str">
            <v>20</v>
          </cell>
        </row>
        <row r="542">
          <cell r="A542" t="str">
            <v>인 코 트</v>
          </cell>
          <cell r="C542" t="str">
            <v>M2</v>
          </cell>
          <cell r="D542" t="str">
            <v>2348</v>
          </cell>
        </row>
        <row r="543">
          <cell r="A543" t="str">
            <v>비닐페인트</v>
          </cell>
          <cell r="B543" t="str">
            <v>천정</v>
          </cell>
          <cell r="C543" t="str">
            <v>M2</v>
          </cell>
          <cell r="D543" t="str">
            <v>374</v>
          </cell>
        </row>
        <row r="546">
          <cell r="A546" t="str">
            <v xml:space="preserve">   [합               계]</v>
          </cell>
        </row>
        <row r="547">
          <cell r="A547" t="str">
            <v>16 수  장  공  사</v>
          </cell>
        </row>
        <row r="548">
          <cell r="A548" t="str">
            <v>석면타일붙이기</v>
          </cell>
          <cell r="B548" t="str">
            <v>3*300*300</v>
          </cell>
          <cell r="C548" t="str">
            <v>M2</v>
          </cell>
          <cell r="D548">
            <v>8610</v>
          </cell>
        </row>
        <row r="549">
          <cell r="A549" t="str">
            <v>무석면타일붙이기</v>
          </cell>
          <cell r="B549" t="str">
            <v>3*300*300</v>
          </cell>
          <cell r="C549" t="str">
            <v>M2</v>
          </cell>
          <cell r="D549" t="str">
            <v>3388</v>
          </cell>
        </row>
        <row r="550">
          <cell r="A550" t="str">
            <v>내산타일 붙이기</v>
          </cell>
          <cell r="B550" t="str">
            <v>2*300*300</v>
          </cell>
          <cell r="C550" t="str">
            <v>M2</v>
          </cell>
          <cell r="D550" t="str">
            <v>74</v>
          </cell>
        </row>
        <row r="551">
          <cell r="A551" t="str">
            <v>비닐쉬트깔기</v>
          </cell>
          <cell r="B551" t="str">
            <v>경보행용T:2.2</v>
          </cell>
          <cell r="C551" t="str">
            <v>M2</v>
          </cell>
          <cell r="D551" t="str">
            <v>122</v>
          </cell>
        </row>
        <row r="552">
          <cell r="A552" t="str">
            <v>비닐쉬트깔기</v>
          </cell>
          <cell r="B552" t="str">
            <v>중보행용T:2.2</v>
          </cell>
          <cell r="C552" t="str">
            <v>M2</v>
          </cell>
          <cell r="D552" t="str">
            <v>1317</v>
          </cell>
        </row>
        <row r="553">
          <cell r="A553" t="str">
            <v>비닐쉬트깔기계단</v>
          </cell>
          <cell r="B553" t="str">
            <v>중보행용T:2.2</v>
          </cell>
          <cell r="C553" t="str">
            <v>M2</v>
          </cell>
          <cell r="D553" t="str">
            <v>584</v>
          </cell>
        </row>
        <row r="554">
          <cell r="A554" t="str">
            <v>라바베이스붙이기</v>
          </cell>
          <cell r="B554" t="str">
            <v>H:100</v>
          </cell>
          <cell r="C554" t="str">
            <v>M</v>
          </cell>
          <cell r="D554" t="str">
            <v>955</v>
          </cell>
        </row>
        <row r="555">
          <cell r="A555" t="str">
            <v>벽지 붙이기</v>
          </cell>
          <cell r="C555" t="str">
            <v>M2</v>
          </cell>
          <cell r="D555" t="str">
            <v>100</v>
          </cell>
        </row>
        <row r="556">
          <cell r="A556" t="str">
            <v>암면텍스 TH-BAR</v>
          </cell>
          <cell r="B556" t="str">
            <v>T:15MM</v>
          </cell>
          <cell r="C556" t="str">
            <v>M2</v>
          </cell>
          <cell r="D556">
            <v>3847</v>
          </cell>
        </row>
        <row r="557">
          <cell r="A557" t="str">
            <v>암면텍스붙이기</v>
          </cell>
          <cell r="B557" t="str">
            <v>석고보드동시</v>
          </cell>
          <cell r="C557" t="str">
            <v>M2</v>
          </cell>
          <cell r="D557">
            <v>1579</v>
          </cell>
        </row>
        <row r="558">
          <cell r="A558" t="str">
            <v>석고보드</v>
          </cell>
          <cell r="B558" t="str">
            <v>천정 T:9MM</v>
          </cell>
          <cell r="C558" t="str">
            <v>M2</v>
          </cell>
          <cell r="D558">
            <v>393</v>
          </cell>
        </row>
        <row r="559">
          <cell r="A559" t="str">
            <v>석면텍스</v>
          </cell>
          <cell r="B559" t="str">
            <v>T:6MM</v>
          </cell>
          <cell r="C559" t="str">
            <v>M2</v>
          </cell>
          <cell r="D559">
            <v>1174</v>
          </cell>
        </row>
        <row r="560">
          <cell r="A560" t="str">
            <v>스치로폴 깔기</v>
          </cell>
          <cell r="B560" t="str">
            <v>바닥 50 MM</v>
          </cell>
          <cell r="C560" t="str">
            <v>M2</v>
          </cell>
          <cell r="D560" t="str">
            <v>2797</v>
          </cell>
        </row>
        <row r="561">
          <cell r="A561" t="str">
            <v>스치로폴 T=50MM</v>
          </cell>
          <cell r="B561" t="str">
            <v>CONC. 타설부착</v>
          </cell>
          <cell r="C561" t="str">
            <v>M2</v>
          </cell>
          <cell r="D561" t="str">
            <v>739</v>
          </cell>
        </row>
        <row r="562">
          <cell r="A562" t="str">
            <v>스치로폴 T=80MM</v>
          </cell>
          <cell r="B562" t="str">
            <v>CONC. 타설부착</v>
          </cell>
          <cell r="C562" t="str">
            <v>M2</v>
          </cell>
          <cell r="D562" t="str">
            <v>4014</v>
          </cell>
        </row>
        <row r="563">
          <cell r="A563" t="str">
            <v>스치로폴 T=50MM</v>
          </cell>
          <cell r="B563" t="str">
            <v>벽 붙이기</v>
          </cell>
          <cell r="C563" t="str">
            <v>M2</v>
          </cell>
          <cell r="D563" t="str">
            <v>20</v>
          </cell>
        </row>
        <row r="564">
          <cell r="A564" t="str">
            <v>스치로폴 T=50MM</v>
          </cell>
          <cell r="B564" t="str">
            <v>CONC 타설부착</v>
          </cell>
          <cell r="C564" t="str">
            <v>M2</v>
          </cell>
          <cell r="D564">
            <v>266</v>
          </cell>
        </row>
        <row r="565">
          <cell r="A565" t="str">
            <v>휀박스뒤암면붙임</v>
          </cell>
          <cell r="B565" t="str">
            <v>T:50 은박지</v>
          </cell>
          <cell r="C565" t="str">
            <v>M2</v>
          </cell>
          <cell r="D565" t="str">
            <v>106</v>
          </cell>
        </row>
        <row r="566">
          <cell r="A566" t="str">
            <v>석고보드벽붙이기</v>
          </cell>
          <cell r="B566" t="str">
            <v>띠장T=12MM*2</v>
          </cell>
          <cell r="C566" t="str">
            <v>M2</v>
          </cell>
          <cell r="D566" t="str">
            <v>79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정표"/>
      <sheetName val="총괄표"/>
      <sheetName val="토목내역"/>
      <sheetName val="토목구분"/>
      <sheetName val="기계총괄표"/>
      <sheetName val="기계내역"/>
      <sheetName val="000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정표"/>
      <sheetName val="총괄표"/>
      <sheetName val="토목내역"/>
      <sheetName val="토목구분"/>
      <sheetName val="기계총괄표"/>
      <sheetName val="기계내역"/>
      <sheetName val="000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소비자가"/>
      <sheetName val="다원(ZENECA)"/>
      <sheetName val="1월"/>
      <sheetName val="VXXXXXXX"/>
      <sheetName val="hvac(제어동)"/>
      <sheetName val="일위대가"/>
      <sheetName val="대비내역"/>
      <sheetName val="내역서"/>
      <sheetName val="갑지(추정)"/>
      <sheetName val="현황CODE"/>
      <sheetName val="손익현황"/>
      <sheetName val="공통가설"/>
      <sheetName val="백암비스타내역"/>
      <sheetName val="전기일위대가"/>
      <sheetName val="단"/>
      <sheetName val="FRP내역서"/>
      <sheetName val="단가"/>
      <sheetName val="BOQ건축"/>
    </sheetNames>
    <sheetDataSet>
      <sheetData sheetId="0" refreshError="1"/>
      <sheetData sheetId="1" refreshError="1">
        <row r="46">
          <cell r="I46" t="str">
            <v>내용</v>
          </cell>
          <cell r="J46" t="str">
            <v>단가</v>
          </cell>
        </row>
        <row r="47">
          <cell r="I47" t="str">
            <v>ED008</v>
          </cell>
          <cell r="J47">
            <v>141800</v>
          </cell>
        </row>
        <row r="48">
          <cell r="I48" t="str">
            <v>ED012</v>
          </cell>
          <cell r="J48">
            <v>173300</v>
          </cell>
        </row>
        <row r="49">
          <cell r="I49" t="str">
            <v>ED014</v>
          </cell>
          <cell r="J49">
            <v>216300</v>
          </cell>
        </row>
        <row r="50">
          <cell r="I50" t="str">
            <v>ED016</v>
          </cell>
          <cell r="J50">
            <v>231000</v>
          </cell>
        </row>
        <row r="51">
          <cell r="I51" t="str">
            <v>ED018</v>
          </cell>
          <cell r="J51">
            <v>243600</v>
          </cell>
        </row>
        <row r="52">
          <cell r="I52" t="str">
            <v>ED018X</v>
          </cell>
          <cell r="J52">
            <v>268800</v>
          </cell>
        </row>
        <row r="53">
          <cell r="I53" t="str">
            <v>ED0108</v>
          </cell>
          <cell r="J53">
            <v>105000</v>
          </cell>
        </row>
        <row r="54">
          <cell r="I54" t="str">
            <v>ED0112</v>
          </cell>
          <cell r="J54">
            <v>132300</v>
          </cell>
        </row>
        <row r="55">
          <cell r="I55" t="str">
            <v>ED0114</v>
          </cell>
          <cell r="J55">
            <v>162800</v>
          </cell>
        </row>
        <row r="56">
          <cell r="I56" t="str">
            <v>ED0116</v>
          </cell>
          <cell r="J56">
            <v>177500</v>
          </cell>
        </row>
        <row r="57">
          <cell r="I57" t="str">
            <v>EP0202</v>
          </cell>
          <cell r="J57">
            <v>131300</v>
          </cell>
        </row>
        <row r="58">
          <cell r="I58" t="str">
            <v>EP0203</v>
          </cell>
          <cell r="J58">
            <v>131300</v>
          </cell>
        </row>
        <row r="59">
          <cell r="I59" t="str">
            <v>EP0302</v>
          </cell>
          <cell r="J59">
            <v>168000</v>
          </cell>
        </row>
        <row r="60">
          <cell r="I60" t="str">
            <v>EP0303</v>
          </cell>
          <cell r="J60">
            <v>168000</v>
          </cell>
        </row>
        <row r="61">
          <cell r="I61" t="str">
            <v>ED401</v>
          </cell>
          <cell r="J61">
            <v>128100</v>
          </cell>
        </row>
        <row r="62">
          <cell r="I62" t="str">
            <v>ED410R</v>
          </cell>
          <cell r="J62">
            <v>160700</v>
          </cell>
        </row>
        <row r="63">
          <cell r="I63" t="str">
            <v>ED410L</v>
          </cell>
          <cell r="J63">
            <v>160700</v>
          </cell>
        </row>
        <row r="64">
          <cell r="I64" t="str">
            <v>ED412</v>
          </cell>
          <cell r="J64">
            <v>160700</v>
          </cell>
        </row>
        <row r="65">
          <cell r="I65" t="str">
            <v>ED950</v>
          </cell>
          <cell r="J65">
            <v>264600</v>
          </cell>
        </row>
        <row r="66">
          <cell r="I66" t="str">
            <v>ED5086R</v>
          </cell>
          <cell r="J66">
            <v>105000</v>
          </cell>
        </row>
        <row r="67">
          <cell r="I67" t="str">
            <v>ED5086L</v>
          </cell>
          <cell r="J67">
            <v>105000</v>
          </cell>
        </row>
        <row r="68">
          <cell r="I68" t="str">
            <v>ED5466</v>
          </cell>
          <cell r="J68">
            <v>33600</v>
          </cell>
        </row>
        <row r="69">
          <cell r="I69" t="str">
            <v>ED5966</v>
          </cell>
          <cell r="J69">
            <v>56700</v>
          </cell>
        </row>
        <row r="70">
          <cell r="I70" t="str">
            <v>ED912</v>
          </cell>
          <cell r="J70">
            <v>203700</v>
          </cell>
        </row>
        <row r="71">
          <cell r="I71" t="str">
            <v>ED916</v>
          </cell>
          <cell r="J71">
            <v>249900</v>
          </cell>
        </row>
        <row r="72">
          <cell r="I72" t="str">
            <v>ED516</v>
          </cell>
          <cell r="J72">
            <v>63000</v>
          </cell>
        </row>
        <row r="73">
          <cell r="I73" t="str">
            <v>ED517R</v>
          </cell>
          <cell r="J73">
            <v>74600</v>
          </cell>
        </row>
        <row r="74">
          <cell r="I74" t="str">
            <v>ED517L</v>
          </cell>
          <cell r="J74">
            <v>74600</v>
          </cell>
        </row>
        <row r="75">
          <cell r="I75" t="str">
            <v>ED5488</v>
          </cell>
          <cell r="J75">
            <v>39900</v>
          </cell>
        </row>
        <row r="76">
          <cell r="I76" t="str">
            <v>ED5988</v>
          </cell>
          <cell r="J76">
            <v>65100</v>
          </cell>
        </row>
        <row r="77">
          <cell r="I77" t="str">
            <v>ED0608</v>
          </cell>
          <cell r="J77">
            <v>54600</v>
          </cell>
        </row>
        <row r="78">
          <cell r="I78" t="str">
            <v>ED0612</v>
          </cell>
          <cell r="J78">
            <v>65100</v>
          </cell>
        </row>
        <row r="81">
          <cell r="I81" t="str">
            <v>ED0616</v>
          </cell>
          <cell r="J81">
            <v>92400</v>
          </cell>
        </row>
        <row r="82">
          <cell r="I82" t="str">
            <v>ED0706</v>
          </cell>
          <cell r="J82">
            <v>105000</v>
          </cell>
        </row>
        <row r="83">
          <cell r="I83" t="str">
            <v>ED0708</v>
          </cell>
          <cell r="J83">
            <v>141800</v>
          </cell>
        </row>
        <row r="84">
          <cell r="I84" t="str">
            <v>ED0806</v>
          </cell>
          <cell r="J84">
            <v>122900</v>
          </cell>
        </row>
        <row r="85">
          <cell r="I85" t="str">
            <v>ED0808</v>
          </cell>
          <cell r="J85">
            <v>164900</v>
          </cell>
        </row>
        <row r="86">
          <cell r="I86" t="str">
            <v>EZ016</v>
          </cell>
          <cell r="J86">
            <v>371700</v>
          </cell>
        </row>
        <row r="87">
          <cell r="I87" t="str">
            <v>EZ018</v>
          </cell>
          <cell r="J87">
            <v>400100</v>
          </cell>
        </row>
        <row r="88">
          <cell r="I88" t="str">
            <v>TD008</v>
          </cell>
          <cell r="J88">
            <v>155400</v>
          </cell>
        </row>
        <row r="89">
          <cell r="I89" t="str">
            <v>TD010</v>
          </cell>
          <cell r="J89">
            <v>173300</v>
          </cell>
        </row>
        <row r="90">
          <cell r="I90" t="str">
            <v>TD012</v>
          </cell>
          <cell r="J90">
            <v>191100</v>
          </cell>
        </row>
        <row r="91">
          <cell r="I91" t="str">
            <v>TD014</v>
          </cell>
          <cell r="J91">
            <v>236300</v>
          </cell>
        </row>
        <row r="92">
          <cell r="I92" t="str">
            <v>TD016</v>
          </cell>
          <cell r="J92">
            <v>254100</v>
          </cell>
        </row>
        <row r="93">
          <cell r="I93" t="str">
            <v>TD018</v>
          </cell>
          <cell r="J93">
            <v>272000</v>
          </cell>
        </row>
        <row r="94">
          <cell r="I94" t="str">
            <v>TD108</v>
          </cell>
          <cell r="J94">
            <v>115500</v>
          </cell>
        </row>
        <row r="112">
          <cell r="I112" t="str">
            <v>TD110</v>
          </cell>
          <cell r="J112">
            <v>130200</v>
          </cell>
        </row>
        <row r="113">
          <cell r="I113" t="str">
            <v>TD112</v>
          </cell>
          <cell r="J113">
            <v>147000</v>
          </cell>
        </row>
        <row r="114">
          <cell r="I114" t="str">
            <v>TD114</v>
          </cell>
          <cell r="J114">
            <v>178500</v>
          </cell>
        </row>
        <row r="115">
          <cell r="I115" t="str">
            <v>TD116</v>
          </cell>
          <cell r="J115">
            <v>196400</v>
          </cell>
        </row>
        <row r="116">
          <cell r="I116" t="str">
            <v>TD118</v>
          </cell>
          <cell r="J116">
            <v>222600</v>
          </cell>
        </row>
        <row r="117">
          <cell r="I117" t="str">
            <v>TP0302</v>
          </cell>
          <cell r="J117">
            <v>198500</v>
          </cell>
        </row>
        <row r="118">
          <cell r="I118" t="str">
            <v>TP0303</v>
          </cell>
          <cell r="J118">
            <v>206900</v>
          </cell>
        </row>
        <row r="119">
          <cell r="I119" t="str">
            <v>TP0312</v>
          </cell>
          <cell r="J119">
            <v>156500</v>
          </cell>
        </row>
        <row r="120">
          <cell r="I120" t="str">
            <v>TP0313</v>
          </cell>
          <cell r="J120">
            <v>162800</v>
          </cell>
        </row>
        <row r="121">
          <cell r="I121" t="str">
            <v>TP0502</v>
          </cell>
          <cell r="J121">
            <v>149100</v>
          </cell>
        </row>
        <row r="122">
          <cell r="I122" t="str">
            <v>TP0503</v>
          </cell>
          <cell r="J122">
            <v>152300</v>
          </cell>
        </row>
        <row r="123">
          <cell r="I123" t="str">
            <v>TD410</v>
          </cell>
          <cell r="J123">
            <v>163800</v>
          </cell>
        </row>
        <row r="124">
          <cell r="I124" t="str">
            <v>TD412</v>
          </cell>
          <cell r="J124">
            <v>173300</v>
          </cell>
        </row>
        <row r="125">
          <cell r="I125" t="str">
            <v>TD546</v>
          </cell>
          <cell r="J125">
            <v>46200</v>
          </cell>
        </row>
        <row r="126">
          <cell r="I126" t="str">
            <v>TD596</v>
          </cell>
          <cell r="J126">
            <v>68300</v>
          </cell>
        </row>
        <row r="127">
          <cell r="I127" t="str">
            <v>TD516</v>
          </cell>
          <cell r="J127">
            <v>83000</v>
          </cell>
        </row>
        <row r="128">
          <cell r="I128" t="str">
            <v>TD517R</v>
          </cell>
          <cell r="J128">
            <v>97700</v>
          </cell>
        </row>
        <row r="129">
          <cell r="I129" t="str">
            <v>TD517L</v>
          </cell>
          <cell r="J129">
            <v>97700</v>
          </cell>
        </row>
        <row r="130">
          <cell r="I130" t="str">
            <v>TD518</v>
          </cell>
          <cell r="J130">
            <v>108200</v>
          </cell>
        </row>
        <row r="131">
          <cell r="I131" t="str">
            <v>TD546</v>
          </cell>
          <cell r="J131">
            <v>46200</v>
          </cell>
        </row>
        <row r="132">
          <cell r="I132" t="str">
            <v>TD548</v>
          </cell>
          <cell r="J132">
            <v>66200</v>
          </cell>
        </row>
        <row r="133">
          <cell r="I133" t="str">
            <v>TD506</v>
          </cell>
          <cell r="J133">
            <v>159600</v>
          </cell>
        </row>
        <row r="134">
          <cell r="I134" t="str">
            <v>TD507R</v>
          </cell>
          <cell r="J134">
            <v>171200</v>
          </cell>
        </row>
        <row r="135">
          <cell r="I135" t="str">
            <v>TD507L</v>
          </cell>
          <cell r="J135">
            <v>171200</v>
          </cell>
        </row>
        <row r="136">
          <cell r="I136" t="str">
            <v>TD508</v>
          </cell>
          <cell r="J136">
            <v>183800</v>
          </cell>
        </row>
        <row r="137">
          <cell r="I137" t="str">
            <v>TD598</v>
          </cell>
          <cell r="J137">
            <v>95600</v>
          </cell>
        </row>
        <row r="138">
          <cell r="I138" t="str">
            <v>TD597R</v>
          </cell>
          <cell r="J138">
            <v>86100</v>
          </cell>
        </row>
        <row r="139">
          <cell r="I139" t="str">
            <v>TD597L</v>
          </cell>
          <cell r="J139">
            <v>86100</v>
          </cell>
        </row>
        <row r="140">
          <cell r="I140" t="str">
            <v>TD0608</v>
          </cell>
          <cell r="J140">
            <v>56700</v>
          </cell>
        </row>
        <row r="141">
          <cell r="I141" t="str">
            <v>TD0612</v>
          </cell>
          <cell r="J141">
            <v>68300</v>
          </cell>
        </row>
        <row r="142">
          <cell r="I142" t="str">
            <v>TD0614</v>
          </cell>
          <cell r="J142">
            <v>86100</v>
          </cell>
        </row>
        <row r="143">
          <cell r="I143" t="str">
            <v>TD0616</v>
          </cell>
          <cell r="J143">
            <v>96600</v>
          </cell>
        </row>
        <row r="144">
          <cell r="I144" t="str">
            <v>TD712</v>
          </cell>
          <cell r="J144">
            <v>212100</v>
          </cell>
        </row>
        <row r="145">
          <cell r="I145" t="str">
            <v>TD808</v>
          </cell>
          <cell r="J145">
            <v>180600</v>
          </cell>
        </row>
        <row r="146">
          <cell r="I146" t="str">
            <v>TD990</v>
          </cell>
          <cell r="J146">
            <v>159600</v>
          </cell>
        </row>
        <row r="147">
          <cell r="I147" t="str">
            <v>TD912</v>
          </cell>
          <cell r="J147">
            <v>129200</v>
          </cell>
        </row>
        <row r="148">
          <cell r="I148" t="str">
            <v>TD916</v>
          </cell>
          <cell r="J148">
            <v>171200</v>
          </cell>
        </row>
        <row r="149">
          <cell r="I149" t="str">
            <v>TD966</v>
          </cell>
          <cell r="J149">
            <v>96600</v>
          </cell>
        </row>
        <row r="150">
          <cell r="I150" t="str">
            <v>TD988</v>
          </cell>
          <cell r="J150">
            <v>155400</v>
          </cell>
        </row>
        <row r="151">
          <cell r="I151" t="str">
            <v>TF008</v>
          </cell>
          <cell r="J151">
            <v>51500</v>
          </cell>
        </row>
        <row r="152">
          <cell r="I152" t="str">
            <v>TF010</v>
          </cell>
          <cell r="J152">
            <v>61700</v>
          </cell>
        </row>
        <row r="153">
          <cell r="I153" t="str">
            <v>TF012</v>
          </cell>
          <cell r="J153">
            <v>69300</v>
          </cell>
        </row>
        <row r="154">
          <cell r="I154" t="str">
            <v>TF014</v>
          </cell>
          <cell r="J154">
            <v>85100</v>
          </cell>
        </row>
        <row r="155">
          <cell r="I155" t="str">
            <v>TF016</v>
          </cell>
          <cell r="J155">
            <v>92400</v>
          </cell>
        </row>
        <row r="156">
          <cell r="I156" t="str">
            <v>TF018</v>
          </cell>
          <cell r="J156">
            <v>103800</v>
          </cell>
        </row>
        <row r="157">
          <cell r="I157" t="str">
            <v>YD018</v>
          </cell>
          <cell r="J157">
            <v>351800</v>
          </cell>
        </row>
        <row r="158">
          <cell r="I158" t="str">
            <v>YP0302</v>
          </cell>
          <cell r="J158">
            <v>233100</v>
          </cell>
        </row>
        <row r="159">
          <cell r="I159" t="str">
            <v>YP0303</v>
          </cell>
          <cell r="J159">
            <v>233100</v>
          </cell>
        </row>
        <row r="160">
          <cell r="I160" t="str">
            <v>YD412</v>
          </cell>
          <cell r="J160">
            <v>194300</v>
          </cell>
        </row>
        <row r="161">
          <cell r="I161" t="str">
            <v>YC055L</v>
          </cell>
          <cell r="J161">
            <v>290900</v>
          </cell>
        </row>
        <row r="162">
          <cell r="I162" t="str">
            <v>YC555R</v>
          </cell>
          <cell r="J162">
            <v>290900</v>
          </cell>
        </row>
        <row r="163">
          <cell r="I163" t="str">
            <v>YC085</v>
          </cell>
          <cell r="J163">
            <v>396900</v>
          </cell>
        </row>
        <row r="164">
          <cell r="I164" t="str">
            <v>YC2082</v>
          </cell>
          <cell r="J164">
            <v>411600</v>
          </cell>
        </row>
        <row r="165">
          <cell r="I165" t="str">
            <v>YC182</v>
          </cell>
          <cell r="J165">
            <v>226800</v>
          </cell>
        </row>
        <row r="166">
          <cell r="I166" t="str">
            <v>YD990</v>
          </cell>
          <cell r="J166">
            <v>202700</v>
          </cell>
        </row>
        <row r="167">
          <cell r="I167" t="str">
            <v>PD018</v>
          </cell>
          <cell r="J167">
            <v>584900</v>
          </cell>
        </row>
        <row r="168">
          <cell r="I168" t="str">
            <v>PD021</v>
          </cell>
          <cell r="J168">
            <v>621600</v>
          </cell>
        </row>
        <row r="169">
          <cell r="I169" t="str">
            <v>PP0202</v>
          </cell>
          <cell r="J169">
            <v>246800</v>
          </cell>
        </row>
        <row r="170">
          <cell r="I170" t="str">
            <v>PP0203</v>
          </cell>
          <cell r="J170">
            <v>246800</v>
          </cell>
        </row>
        <row r="171">
          <cell r="I171" t="str">
            <v>PP0302</v>
          </cell>
          <cell r="J171">
            <v>246800</v>
          </cell>
        </row>
        <row r="172">
          <cell r="I172" t="str">
            <v>PP0303</v>
          </cell>
          <cell r="J172">
            <v>246800</v>
          </cell>
        </row>
        <row r="173">
          <cell r="I173" t="str">
            <v>PD414</v>
          </cell>
          <cell r="J173">
            <v>484100</v>
          </cell>
        </row>
        <row r="174">
          <cell r="I174" t="str">
            <v>PZ021</v>
          </cell>
          <cell r="J174">
            <v>696200</v>
          </cell>
        </row>
        <row r="175">
          <cell r="I175" t="str">
            <v>PC055L</v>
          </cell>
          <cell r="J175">
            <v>347600</v>
          </cell>
        </row>
        <row r="176">
          <cell r="I176" t="str">
            <v>PC355L</v>
          </cell>
          <cell r="J176">
            <v>487200</v>
          </cell>
        </row>
        <row r="177">
          <cell r="I177" t="str">
            <v>PC5055R</v>
          </cell>
          <cell r="J177">
            <v>353900</v>
          </cell>
        </row>
        <row r="178">
          <cell r="I178" t="str">
            <v>PC085</v>
          </cell>
          <cell r="J178">
            <v>513500</v>
          </cell>
        </row>
        <row r="179">
          <cell r="I179" t="str">
            <v>LD021</v>
          </cell>
          <cell r="J179">
            <v>2876000</v>
          </cell>
        </row>
        <row r="180">
          <cell r="I180" t="str">
            <v>LD018</v>
          </cell>
          <cell r="J180">
            <v>2595600</v>
          </cell>
        </row>
        <row r="181">
          <cell r="I181" t="str">
            <v>LD712R</v>
          </cell>
          <cell r="J181">
            <v>781200</v>
          </cell>
        </row>
        <row r="182">
          <cell r="I182" t="str">
            <v>LD712L</v>
          </cell>
          <cell r="J182">
            <v>781200</v>
          </cell>
        </row>
        <row r="183">
          <cell r="I183" t="str">
            <v>LC01</v>
          </cell>
          <cell r="J183">
            <v>5120900</v>
          </cell>
        </row>
        <row r="184">
          <cell r="I184" t="str">
            <v>LC02</v>
          </cell>
          <cell r="J184">
            <v>4102400</v>
          </cell>
        </row>
        <row r="185">
          <cell r="I185" t="str">
            <v>LC03</v>
          </cell>
          <cell r="J185">
            <v>3716000</v>
          </cell>
        </row>
        <row r="186">
          <cell r="I186" t="str">
            <v>LC04</v>
          </cell>
          <cell r="J186">
            <v>5292000</v>
          </cell>
        </row>
        <row r="187">
          <cell r="I187" t="str">
            <v>LC05</v>
          </cell>
          <cell r="J187">
            <v>4273500</v>
          </cell>
        </row>
        <row r="188">
          <cell r="I188" t="str">
            <v>LC11</v>
          </cell>
          <cell r="J188">
            <v>4237800</v>
          </cell>
        </row>
        <row r="189">
          <cell r="I189" t="str">
            <v>LC12</v>
          </cell>
          <cell r="J189">
            <v>3182600</v>
          </cell>
        </row>
        <row r="190">
          <cell r="I190" t="str">
            <v>LC06</v>
          </cell>
          <cell r="J190">
            <v>3887100</v>
          </cell>
        </row>
        <row r="191">
          <cell r="I191" t="str">
            <v>LC21</v>
          </cell>
          <cell r="J191">
            <v>3257100</v>
          </cell>
        </row>
        <row r="192">
          <cell r="I192" t="str">
            <v>LC22</v>
          </cell>
          <cell r="J192">
            <v>2519000</v>
          </cell>
        </row>
        <row r="193">
          <cell r="I193" t="str">
            <v>LC23</v>
          </cell>
          <cell r="J193">
            <v>3782100</v>
          </cell>
        </row>
        <row r="194">
          <cell r="I194" t="str">
            <v>LC24</v>
          </cell>
          <cell r="J194">
            <v>3044000</v>
          </cell>
        </row>
        <row r="195">
          <cell r="I195" t="str">
            <v>LC565R</v>
          </cell>
          <cell r="J195">
            <v>750800</v>
          </cell>
        </row>
        <row r="196">
          <cell r="I196" t="str">
            <v>LC065L</v>
          </cell>
          <cell r="J196">
            <v>729800</v>
          </cell>
        </row>
        <row r="197">
          <cell r="I197" t="str">
            <v>LC162R</v>
          </cell>
          <cell r="J197">
            <v>343400</v>
          </cell>
        </row>
        <row r="198">
          <cell r="I198" t="str">
            <v>LC162L</v>
          </cell>
          <cell r="J198">
            <v>343400</v>
          </cell>
        </row>
        <row r="199">
          <cell r="I199" t="str">
            <v>LC6122</v>
          </cell>
          <cell r="J199">
            <v>515600</v>
          </cell>
        </row>
        <row r="200">
          <cell r="I200" t="str">
            <v>LC7064</v>
          </cell>
          <cell r="J200">
            <v>605900</v>
          </cell>
        </row>
        <row r="201">
          <cell r="I201" t="str">
            <v>LC1063S</v>
          </cell>
          <cell r="J201">
            <v>89300</v>
          </cell>
        </row>
        <row r="202">
          <cell r="I202" t="str">
            <v>LB1063G</v>
          </cell>
          <cell r="J202">
            <v>190100</v>
          </cell>
        </row>
        <row r="203">
          <cell r="I203" t="str">
            <v>LC9112</v>
          </cell>
          <cell r="J203">
            <v>179600</v>
          </cell>
        </row>
        <row r="204">
          <cell r="I204" t="str">
            <v>LC9118</v>
          </cell>
          <cell r="J204">
            <v>237300</v>
          </cell>
        </row>
        <row r="205">
          <cell r="I205" t="str">
            <v>LC9124</v>
          </cell>
          <cell r="J205">
            <v>336000</v>
          </cell>
        </row>
        <row r="206">
          <cell r="I206" t="str">
            <v>LC9106T</v>
          </cell>
          <cell r="J206">
            <v>86100</v>
          </cell>
        </row>
        <row r="207">
          <cell r="I207" t="str">
            <v>LC9112T</v>
          </cell>
          <cell r="J207">
            <v>179600</v>
          </cell>
        </row>
        <row r="208">
          <cell r="I208" t="str">
            <v>LC9118T</v>
          </cell>
          <cell r="J208">
            <v>217400</v>
          </cell>
        </row>
        <row r="209">
          <cell r="I209" t="str">
            <v>LC9124T</v>
          </cell>
          <cell r="J209">
            <v>287700</v>
          </cell>
        </row>
        <row r="210">
          <cell r="I210" t="str">
            <v>LC9124N</v>
          </cell>
          <cell r="J210">
            <v>336000</v>
          </cell>
        </row>
        <row r="211">
          <cell r="I211" t="str">
            <v>LZ01</v>
          </cell>
          <cell r="J211">
            <v>2063300</v>
          </cell>
        </row>
        <row r="212">
          <cell r="I212" t="str">
            <v>LZ02</v>
          </cell>
          <cell r="J212">
            <v>2234400</v>
          </cell>
        </row>
        <row r="213">
          <cell r="I213" t="str">
            <v>LZ11</v>
          </cell>
          <cell r="J213">
            <v>1529900</v>
          </cell>
        </row>
        <row r="214">
          <cell r="I214" t="str">
            <v>LR024</v>
          </cell>
          <cell r="J214">
            <v>1932000</v>
          </cell>
        </row>
        <row r="215">
          <cell r="I215" t="str">
            <v>LR012</v>
          </cell>
          <cell r="J215">
            <v>1430100</v>
          </cell>
        </row>
        <row r="216">
          <cell r="I216" t="str">
            <v>LS7001C</v>
          </cell>
          <cell r="J216">
            <v>1045800</v>
          </cell>
        </row>
        <row r="217">
          <cell r="I217" t="str">
            <v>LS7001W</v>
          </cell>
          <cell r="J217">
            <v>1045800</v>
          </cell>
        </row>
        <row r="218">
          <cell r="I218" t="str">
            <v>LS7003C</v>
          </cell>
          <cell r="J218">
            <v>1708400</v>
          </cell>
        </row>
        <row r="219">
          <cell r="I219" t="str">
            <v>LS7003W</v>
          </cell>
          <cell r="J219">
            <v>1708400</v>
          </cell>
        </row>
        <row r="220">
          <cell r="I220" t="str">
            <v>LL016</v>
          </cell>
          <cell r="J220">
            <v>1146600</v>
          </cell>
        </row>
        <row r="221">
          <cell r="I221" t="str">
            <v>LL008</v>
          </cell>
          <cell r="J221">
            <v>1019600</v>
          </cell>
        </row>
        <row r="222">
          <cell r="I222" t="str">
            <v>LL0007</v>
          </cell>
          <cell r="J222">
            <v>393800</v>
          </cell>
        </row>
        <row r="223">
          <cell r="I223" t="str">
            <v>CA0302</v>
          </cell>
          <cell r="J223">
            <v>60900</v>
          </cell>
        </row>
        <row r="224">
          <cell r="I224" t="str">
            <v>CA0301</v>
          </cell>
          <cell r="J224">
            <v>10500</v>
          </cell>
        </row>
        <row r="225">
          <cell r="I225" t="str">
            <v>CA1101</v>
          </cell>
          <cell r="J225">
            <v>10500</v>
          </cell>
        </row>
        <row r="226">
          <cell r="I226" t="str">
            <v>CC1082</v>
          </cell>
          <cell r="J226">
            <v>107100</v>
          </cell>
        </row>
        <row r="227">
          <cell r="I227" t="str">
            <v>CC1083</v>
          </cell>
          <cell r="J227">
            <v>147000</v>
          </cell>
        </row>
        <row r="228">
          <cell r="I228" t="str">
            <v>CC0054</v>
          </cell>
          <cell r="J228">
            <v>108200</v>
          </cell>
        </row>
        <row r="229">
          <cell r="I229" t="str">
            <v>CC0055</v>
          </cell>
          <cell r="J229">
            <v>129200</v>
          </cell>
        </row>
        <row r="230">
          <cell r="I230" t="str">
            <v>CC0084</v>
          </cell>
          <cell r="J230">
            <v>147000</v>
          </cell>
        </row>
        <row r="231">
          <cell r="I231" t="str">
            <v>CC0085</v>
          </cell>
          <cell r="J231">
            <v>164900</v>
          </cell>
        </row>
        <row r="232">
          <cell r="I232" t="str">
            <v>CC0084N</v>
          </cell>
          <cell r="J232">
            <v>113400</v>
          </cell>
        </row>
        <row r="233">
          <cell r="I233" t="str">
            <v>CC0085N</v>
          </cell>
          <cell r="J233">
            <v>129200</v>
          </cell>
        </row>
        <row r="234">
          <cell r="I234" t="str">
            <v>CC5054</v>
          </cell>
          <cell r="J234">
            <v>101900</v>
          </cell>
        </row>
        <row r="235">
          <cell r="I235" t="str">
            <v>CC5055</v>
          </cell>
          <cell r="J235">
            <v>117600</v>
          </cell>
        </row>
        <row r="236">
          <cell r="I236" t="str">
            <v>TB1082</v>
          </cell>
          <cell r="J236">
            <v>69300</v>
          </cell>
        </row>
        <row r="237">
          <cell r="I237" t="str">
            <v>TB1083</v>
          </cell>
          <cell r="J237">
            <v>90300</v>
          </cell>
        </row>
        <row r="238">
          <cell r="I238" t="str">
            <v>TB0082</v>
          </cell>
          <cell r="J238">
            <v>69300</v>
          </cell>
        </row>
        <row r="239">
          <cell r="I239" t="str">
            <v>TB084</v>
          </cell>
          <cell r="J239">
            <v>127100</v>
          </cell>
        </row>
        <row r="240">
          <cell r="I240" t="str">
            <v>TB085</v>
          </cell>
          <cell r="J240">
            <v>152300</v>
          </cell>
        </row>
        <row r="241">
          <cell r="I241" t="str">
            <v>TB0052R</v>
          </cell>
          <cell r="J241">
            <v>50400</v>
          </cell>
        </row>
        <row r="242">
          <cell r="I242" t="str">
            <v>TB0052L</v>
          </cell>
          <cell r="J242">
            <v>50400</v>
          </cell>
        </row>
        <row r="243">
          <cell r="I243" t="str">
            <v>TB0054R</v>
          </cell>
          <cell r="J243">
            <v>90300</v>
          </cell>
        </row>
        <row r="244">
          <cell r="I244" t="str">
            <v>TB0054L</v>
          </cell>
          <cell r="J244">
            <v>90300</v>
          </cell>
        </row>
        <row r="245">
          <cell r="I245" t="str">
            <v>TB0055R</v>
          </cell>
          <cell r="J245">
            <v>102900</v>
          </cell>
        </row>
        <row r="246">
          <cell r="I246" t="str">
            <v>TB0055L</v>
          </cell>
          <cell r="J246">
            <v>102900</v>
          </cell>
        </row>
        <row r="247">
          <cell r="I247" t="str">
            <v>TB0083G</v>
          </cell>
          <cell r="J247">
            <v>76700</v>
          </cell>
        </row>
        <row r="248">
          <cell r="I248" t="str">
            <v>EB1083G</v>
          </cell>
          <cell r="J248">
            <v>72500</v>
          </cell>
        </row>
        <row r="249">
          <cell r="I249" t="str">
            <v>EB1082</v>
          </cell>
          <cell r="J249">
            <v>54600</v>
          </cell>
        </row>
        <row r="250">
          <cell r="I250" t="str">
            <v>EB1083</v>
          </cell>
          <cell r="J250">
            <v>72500</v>
          </cell>
        </row>
        <row r="251">
          <cell r="I251" t="str">
            <v>EB0082</v>
          </cell>
          <cell r="J251">
            <v>54600</v>
          </cell>
        </row>
        <row r="252">
          <cell r="I252" t="str">
            <v>EB084</v>
          </cell>
          <cell r="J252">
            <v>101900</v>
          </cell>
        </row>
        <row r="253">
          <cell r="I253" t="str">
            <v>EB085</v>
          </cell>
          <cell r="J253">
            <v>120800</v>
          </cell>
        </row>
        <row r="254">
          <cell r="I254" t="str">
            <v>EB0052R</v>
          </cell>
          <cell r="J254">
            <v>42000</v>
          </cell>
        </row>
        <row r="255">
          <cell r="I255" t="str">
            <v>EB0052L</v>
          </cell>
          <cell r="J255">
            <v>42000</v>
          </cell>
        </row>
        <row r="256">
          <cell r="I256" t="str">
            <v>EB0054R</v>
          </cell>
          <cell r="J256">
            <v>74600</v>
          </cell>
        </row>
        <row r="257">
          <cell r="I257" t="str">
            <v>EB0054L</v>
          </cell>
          <cell r="J257">
            <v>74600</v>
          </cell>
        </row>
        <row r="258">
          <cell r="I258" t="str">
            <v>EB0055R</v>
          </cell>
          <cell r="J258">
            <v>86100</v>
          </cell>
        </row>
        <row r="259">
          <cell r="I259" t="str">
            <v>EB0055L</v>
          </cell>
          <cell r="J259">
            <v>86100</v>
          </cell>
        </row>
        <row r="260">
          <cell r="I260" t="str">
            <v>EC2052</v>
          </cell>
          <cell r="J260">
            <v>201600</v>
          </cell>
        </row>
        <row r="261">
          <cell r="I261" t="str">
            <v>EC2053</v>
          </cell>
          <cell r="J261">
            <v>269900</v>
          </cell>
        </row>
        <row r="262">
          <cell r="I262" t="str">
            <v>EC2050</v>
          </cell>
          <cell r="J262">
            <v>38900</v>
          </cell>
        </row>
        <row r="263">
          <cell r="I263" t="str">
            <v>TC2042</v>
          </cell>
          <cell r="J263">
            <v>242600</v>
          </cell>
        </row>
        <row r="264">
          <cell r="I264" t="str">
            <v>TC2043</v>
          </cell>
          <cell r="J264">
            <v>327600</v>
          </cell>
        </row>
        <row r="265">
          <cell r="I265" t="str">
            <v>TC2082</v>
          </cell>
          <cell r="J265">
            <v>371700</v>
          </cell>
        </row>
        <row r="266">
          <cell r="I266" t="str">
            <v>TC2083</v>
          </cell>
          <cell r="J266">
            <v>492500</v>
          </cell>
        </row>
        <row r="267">
          <cell r="I267" t="str">
            <v>TC242S</v>
          </cell>
          <cell r="J267">
            <v>253100</v>
          </cell>
        </row>
        <row r="268">
          <cell r="I268" t="str">
            <v>TC242N</v>
          </cell>
          <cell r="J268">
            <v>246800</v>
          </cell>
        </row>
        <row r="269">
          <cell r="I269" t="str">
            <v>CB9054</v>
          </cell>
          <cell r="J269">
            <v>27300</v>
          </cell>
        </row>
        <row r="270">
          <cell r="I270" t="str">
            <v>CB955</v>
          </cell>
          <cell r="J270">
            <v>35700</v>
          </cell>
        </row>
        <row r="271">
          <cell r="I271" t="str">
            <v>CB9084</v>
          </cell>
          <cell r="J271">
            <v>42000</v>
          </cell>
        </row>
        <row r="272">
          <cell r="I272" t="str">
            <v>CB985</v>
          </cell>
          <cell r="J272">
            <v>54600</v>
          </cell>
        </row>
        <row r="273">
          <cell r="I273" t="str">
            <v>XX100</v>
          </cell>
          <cell r="J273">
            <v>459900</v>
          </cell>
        </row>
        <row r="274">
          <cell r="I274" t="str">
            <v>XC100</v>
          </cell>
          <cell r="J274">
            <v>430500</v>
          </cell>
        </row>
        <row r="275">
          <cell r="I275" t="str">
            <v>XC150R</v>
          </cell>
          <cell r="J275">
            <v>279300</v>
          </cell>
        </row>
        <row r="276">
          <cell r="I276" t="str">
            <v>XC150L</v>
          </cell>
          <cell r="J276">
            <v>279300</v>
          </cell>
        </row>
        <row r="277">
          <cell r="I277" t="str">
            <v>CR1007</v>
          </cell>
          <cell r="J277">
            <v>132300</v>
          </cell>
        </row>
        <row r="278">
          <cell r="I278" t="str">
            <v>CR1015</v>
          </cell>
          <cell r="J278">
            <v>183800</v>
          </cell>
        </row>
        <row r="279">
          <cell r="I279" t="str">
            <v>CR1066</v>
          </cell>
          <cell r="J279">
            <v>201600</v>
          </cell>
        </row>
        <row r="280">
          <cell r="I280" t="str">
            <v>CR1107</v>
          </cell>
          <cell r="J280">
            <v>114500</v>
          </cell>
        </row>
        <row r="281">
          <cell r="I281" t="str">
            <v>CR1115</v>
          </cell>
          <cell r="J281">
            <v>150200</v>
          </cell>
        </row>
        <row r="282">
          <cell r="I282" t="str">
            <v>CR1166</v>
          </cell>
          <cell r="J282">
            <v>158600</v>
          </cell>
        </row>
        <row r="283">
          <cell r="I283" t="str">
            <v>CR1206</v>
          </cell>
          <cell r="J283">
            <v>30500</v>
          </cell>
        </row>
        <row r="284">
          <cell r="I284" t="str">
            <v>CR1207</v>
          </cell>
          <cell r="J284">
            <v>33600</v>
          </cell>
        </row>
        <row r="285">
          <cell r="I285" t="str">
            <v>CR1307</v>
          </cell>
          <cell r="J285">
            <v>17900</v>
          </cell>
        </row>
        <row r="286">
          <cell r="I286" t="str">
            <v>CR1315</v>
          </cell>
          <cell r="J286">
            <v>33600</v>
          </cell>
        </row>
        <row r="287">
          <cell r="I287" t="str">
            <v>CR1360</v>
          </cell>
          <cell r="J287">
            <v>17900</v>
          </cell>
        </row>
        <row r="288">
          <cell r="I288" t="str">
            <v>CR1361</v>
          </cell>
          <cell r="J288">
            <v>17900</v>
          </cell>
        </row>
        <row r="289">
          <cell r="I289" t="str">
            <v>CR2008N</v>
          </cell>
          <cell r="J289">
            <v>150200</v>
          </cell>
        </row>
        <row r="290">
          <cell r="I290" t="str">
            <v>CR2016N</v>
          </cell>
          <cell r="J290">
            <v>246800</v>
          </cell>
        </row>
        <row r="291">
          <cell r="I291" t="str">
            <v>CR2590N</v>
          </cell>
          <cell r="J291">
            <v>135500</v>
          </cell>
        </row>
        <row r="292">
          <cell r="I292" t="str">
            <v>CR2000</v>
          </cell>
          <cell r="J292">
            <v>48300</v>
          </cell>
        </row>
        <row r="293">
          <cell r="I293" t="str">
            <v>CR2000S</v>
          </cell>
          <cell r="J293">
            <v>26300</v>
          </cell>
        </row>
        <row r="294">
          <cell r="I294" t="str">
            <v>CR2000E</v>
          </cell>
          <cell r="J294">
            <v>48300</v>
          </cell>
        </row>
        <row r="295">
          <cell r="I295" t="str">
            <v>CR018</v>
          </cell>
          <cell r="J295">
            <v>278300</v>
          </cell>
        </row>
        <row r="296">
          <cell r="I296" t="str">
            <v>CR024</v>
          </cell>
          <cell r="J296">
            <v>354900</v>
          </cell>
        </row>
        <row r="297">
          <cell r="I297" t="str">
            <v>CR3118</v>
          </cell>
          <cell r="J297">
            <v>285600</v>
          </cell>
        </row>
        <row r="298">
          <cell r="I298" t="str">
            <v>CR3218</v>
          </cell>
          <cell r="J298">
            <v>249900</v>
          </cell>
        </row>
        <row r="299">
          <cell r="I299" t="str">
            <v>CR3114N</v>
          </cell>
          <cell r="J299">
            <v>225800</v>
          </cell>
        </row>
        <row r="300">
          <cell r="I300" t="str">
            <v>CR3214N</v>
          </cell>
          <cell r="J300">
            <v>206900</v>
          </cell>
        </row>
        <row r="301">
          <cell r="I301" t="str">
            <v>CR4110</v>
          </cell>
          <cell r="J301">
            <v>107100</v>
          </cell>
        </row>
        <row r="302">
          <cell r="I302" t="str">
            <v>SR009</v>
          </cell>
          <cell r="J302">
            <v>225800</v>
          </cell>
        </row>
        <row r="303">
          <cell r="I303" t="str">
            <v>SR012</v>
          </cell>
          <cell r="J303">
            <v>241500</v>
          </cell>
        </row>
        <row r="304">
          <cell r="I304" t="str">
            <v>SR018</v>
          </cell>
          <cell r="J304">
            <v>303500</v>
          </cell>
        </row>
        <row r="305">
          <cell r="I305" t="str">
            <v>SR024S</v>
          </cell>
          <cell r="J305">
            <v>375900</v>
          </cell>
        </row>
        <row r="306">
          <cell r="I306" t="str">
            <v>SR024</v>
          </cell>
          <cell r="J306">
            <v>375900</v>
          </cell>
        </row>
        <row r="307">
          <cell r="I307" t="str">
            <v>SR032</v>
          </cell>
          <cell r="J307">
            <v>483000</v>
          </cell>
        </row>
        <row r="308">
          <cell r="I308" t="str">
            <v>CR413</v>
          </cell>
          <cell r="J308">
            <v>129200</v>
          </cell>
        </row>
        <row r="309">
          <cell r="I309" t="str">
            <v>CA9900</v>
          </cell>
          <cell r="J309">
            <v>5300</v>
          </cell>
        </row>
        <row r="310">
          <cell r="I310" t="str">
            <v>CA9901</v>
          </cell>
          <cell r="J310">
            <v>4200</v>
          </cell>
        </row>
        <row r="311">
          <cell r="I311" t="str">
            <v>CA0100</v>
          </cell>
          <cell r="J311">
            <v>26300</v>
          </cell>
        </row>
        <row r="312">
          <cell r="I312" t="str">
            <v>CA0401</v>
          </cell>
          <cell r="J312">
            <v>175400</v>
          </cell>
        </row>
        <row r="313">
          <cell r="I313" t="str">
            <v>CA0402</v>
          </cell>
          <cell r="J313">
            <v>194300</v>
          </cell>
        </row>
        <row r="314">
          <cell r="I314" t="str">
            <v>CA0501</v>
          </cell>
          <cell r="J314">
            <v>161700</v>
          </cell>
        </row>
        <row r="315">
          <cell r="I315" t="str">
            <v>CA0601</v>
          </cell>
          <cell r="J315">
            <v>99800</v>
          </cell>
        </row>
        <row r="316">
          <cell r="I316" t="str">
            <v>CA0702</v>
          </cell>
          <cell r="J316">
            <v>24200</v>
          </cell>
        </row>
        <row r="317">
          <cell r="I317" t="str">
            <v>CA0703</v>
          </cell>
          <cell r="J317">
            <v>18900</v>
          </cell>
        </row>
        <row r="318">
          <cell r="I318" t="str">
            <v>CA0801</v>
          </cell>
          <cell r="J318">
            <v>15800</v>
          </cell>
        </row>
        <row r="319">
          <cell r="I319" t="str">
            <v>CA0802</v>
          </cell>
          <cell r="J319">
            <v>142800</v>
          </cell>
        </row>
        <row r="320">
          <cell r="I320" t="str">
            <v>CA0803</v>
          </cell>
          <cell r="J320">
            <v>66200</v>
          </cell>
        </row>
        <row r="321">
          <cell r="I321" t="str">
            <v>CA0901</v>
          </cell>
          <cell r="J321">
            <v>48300</v>
          </cell>
        </row>
        <row r="322">
          <cell r="I322" t="str">
            <v>CA0001</v>
          </cell>
          <cell r="J322">
            <v>62000</v>
          </cell>
        </row>
        <row r="323">
          <cell r="I323" t="str">
            <v>CA0002</v>
          </cell>
          <cell r="J323">
            <v>172200</v>
          </cell>
        </row>
        <row r="324">
          <cell r="I324" t="str">
            <v>CA0110</v>
          </cell>
          <cell r="J324">
            <v>105000</v>
          </cell>
        </row>
        <row r="325">
          <cell r="I325" t="str">
            <v>CA1003</v>
          </cell>
          <cell r="J325">
            <v>44100</v>
          </cell>
        </row>
        <row r="326">
          <cell r="I326" t="str">
            <v>CA1004</v>
          </cell>
          <cell r="J326">
            <v>44100</v>
          </cell>
        </row>
        <row r="327">
          <cell r="I327" t="str">
            <v>CA1005</v>
          </cell>
          <cell r="J327">
            <v>44000</v>
          </cell>
        </row>
        <row r="328">
          <cell r="I328" t="str">
            <v>CA120</v>
          </cell>
          <cell r="J328">
            <v>123900</v>
          </cell>
        </row>
        <row r="329">
          <cell r="I329" t="str">
            <v>CA0120</v>
          </cell>
          <cell r="J329">
            <v>62000</v>
          </cell>
        </row>
        <row r="330">
          <cell r="I330" t="str">
            <v>NF0060</v>
          </cell>
          <cell r="J330">
            <v>110300</v>
          </cell>
        </row>
        <row r="331">
          <cell r="I331" t="str">
            <v>NF0080</v>
          </cell>
          <cell r="J331">
            <v>122900</v>
          </cell>
        </row>
        <row r="332">
          <cell r="I332" t="str">
            <v>NF0100</v>
          </cell>
          <cell r="J332">
            <v>134400</v>
          </cell>
        </row>
        <row r="333">
          <cell r="I333" t="str">
            <v>NF0120</v>
          </cell>
          <cell r="J333">
            <v>144900</v>
          </cell>
        </row>
        <row r="334">
          <cell r="I334" t="str">
            <v>NF0062</v>
          </cell>
          <cell r="J334">
            <v>123900</v>
          </cell>
        </row>
        <row r="335">
          <cell r="I335" t="str">
            <v>NF0082</v>
          </cell>
          <cell r="J335">
            <v>135500</v>
          </cell>
        </row>
        <row r="336">
          <cell r="I336" t="str">
            <v>NF0102</v>
          </cell>
          <cell r="J336">
            <v>147000</v>
          </cell>
        </row>
        <row r="337">
          <cell r="I337" t="str">
            <v>NF0122</v>
          </cell>
          <cell r="J337">
            <v>159600</v>
          </cell>
        </row>
        <row r="338">
          <cell r="I338" t="str">
            <v>NF0065</v>
          </cell>
          <cell r="J338">
            <v>143900</v>
          </cell>
        </row>
        <row r="339">
          <cell r="I339" t="str">
            <v>NF0085</v>
          </cell>
          <cell r="J339">
            <v>161700</v>
          </cell>
        </row>
        <row r="340">
          <cell r="I340" t="str">
            <v>NF0105</v>
          </cell>
          <cell r="J340">
            <v>177500</v>
          </cell>
        </row>
        <row r="341">
          <cell r="I341" t="str">
            <v>NF0125</v>
          </cell>
          <cell r="J341">
            <v>195300</v>
          </cell>
        </row>
        <row r="342">
          <cell r="I342" t="str">
            <v>NF0068</v>
          </cell>
          <cell r="J342">
            <v>170100</v>
          </cell>
        </row>
        <row r="343">
          <cell r="I343" t="str">
            <v>NF0088</v>
          </cell>
          <cell r="J343">
            <v>195300</v>
          </cell>
        </row>
        <row r="344">
          <cell r="I344" t="str">
            <v>NF0108</v>
          </cell>
          <cell r="J344">
            <v>221600</v>
          </cell>
        </row>
        <row r="345">
          <cell r="I345" t="str">
            <v>NF0128</v>
          </cell>
          <cell r="J345">
            <v>245700</v>
          </cell>
        </row>
        <row r="346">
          <cell r="I346" t="str">
            <v>NF1082</v>
          </cell>
          <cell r="J346">
            <v>204800</v>
          </cell>
        </row>
        <row r="347">
          <cell r="I347" t="str">
            <v>NF1102</v>
          </cell>
          <cell r="J347">
            <v>231000</v>
          </cell>
        </row>
        <row r="348">
          <cell r="I348" t="str">
            <v>NF1085</v>
          </cell>
          <cell r="J348">
            <v>234200</v>
          </cell>
        </row>
        <row r="349">
          <cell r="I349" t="str">
            <v>NF1105</v>
          </cell>
          <cell r="J349">
            <v>273000</v>
          </cell>
        </row>
        <row r="350">
          <cell r="I350" t="str">
            <v>NF1088</v>
          </cell>
          <cell r="J350">
            <v>273000</v>
          </cell>
        </row>
        <row r="351">
          <cell r="I351" t="str">
            <v>NF1108</v>
          </cell>
          <cell r="J351">
            <v>321300</v>
          </cell>
        </row>
        <row r="352">
          <cell r="I352" t="str">
            <v>NF2085</v>
          </cell>
          <cell r="J352">
            <v>242600</v>
          </cell>
        </row>
        <row r="353">
          <cell r="I353" t="str">
            <v>NF2105</v>
          </cell>
          <cell r="J353">
            <v>281400</v>
          </cell>
        </row>
        <row r="354">
          <cell r="I354" t="str">
            <v>NF2088</v>
          </cell>
          <cell r="J354">
            <v>281400</v>
          </cell>
        </row>
        <row r="355">
          <cell r="I355" t="str">
            <v>NF2108</v>
          </cell>
          <cell r="J355">
            <v>329700</v>
          </cell>
        </row>
        <row r="356">
          <cell r="I356" t="str">
            <v>NF0060X</v>
          </cell>
          <cell r="J356">
            <v>114500</v>
          </cell>
        </row>
        <row r="357">
          <cell r="I357" t="str">
            <v>NF0080X</v>
          </cell>
          <cell r="J357">
            <v>128100</v>
          </cell>
        </row>
        <row r="358">
          <cell r="I358" t="str">
            <v>NF0100X</v>
          </cell>
          <cell r="J358">
            <v>138600</v>
          </cell>
        </row>
        <row r="359">
          <cell r="I359" t="str">
            <v>NF0120X</v>
          </cell>
          <cell r="J359">
            <v>150200</v>
          </cell>
        </row>
        <row r="360">
          <cell r="I360" t="str">
            <v>NA0001</v>
          </cell>
          <cell r="J360">
            <v>1600</v>
          </cell>
        </row>
        <row r="361">
          <cell r="I361" t="str">
            <v>NA0006</v>
          </cell>
          <cell r="J361">
            <v>11300</v>
          </cell>
        </row>
        <row r="362">
          <cell r="I362" t="str">
            <v>NA0008</v>
          </cell>
          <cell r="J362">
            <v>14500</v>
          </cell>
        </row>
        <row r="363">
          <cell r="I363" t="str">
            <v>NA0010</v>
          </cell>
          <cell r="J363">
            <v>17700</v>
          </cell>
        </row>
        <row r="364">
          <cell r="I364" t="str">
            <v>NA0012</v>
          </cell>
          <cell r="J364">
            <v>21000</v>
          </cell>
        </row>
        <row r="365">
          <cell r="I365" t="str">
            <v>NA0014</v>
          </cell>
          <cell r="J365">
            <v>24300</v>
          </cell>
        </row>
        <row r="366">
          <cell r="I366" t="str">
            <v>NA0016</v>
          </cell>
          <cell r="J366">
            <v>27500</v>
          </cell>
        </row>
        <row r="367">
          <cell r="I367" t="str">
            <v>NA0101</v>
          </cell>
          <cell r="J367">
            <v>14500</v>
          </cell>
        </row>
        <row r="368">
          <cell r="I368" t="str">
            <v>NA0102</v>
          </cell>
          <cell r="J368">
            <v>27500</v>
          </cell>
        </row>
        <row r="369">
          <cell r="I369" t="str">
            <v>NA0103</v>
          </cell>
          <cell r="J369">
            <v>16200</v>
          </cell>
        </row>
        <row r="370">
          <cell r="I370" t="str">
            <v>NA0104</v>
          </cell>
          <cell r="J370">
            <v>50100</v>
          </cell>
        </row>
        <row r="371">
          <cell r="I371" t="str">
            <v>NA0105</v>
          </cell>
          <cell r="J371">
            <v>14500</v>
          </cell>
        </row>
        <row r="372">
          <cell r="I372" t="str">
            <v>NA0106</v>
          </cell>
          <cell r="J372">
            <v>11300</v>
          </cell>
        </row>
        <row r="373">
          <cell r="I373" t="str">
            <v>NA0107</v>
          </cell>
          <cell r="J373">
            <v>11300</v>
          </cell>
        </row>
        <row r="374">
          <cell r="I374" t="str">
            <v>NF8001</v>
          </cell>
          <cell r="J374">
            <v>25700</v>
          </cell>
        </row>
        <row r="375">
          <cell r="I375" t="str">
            <v>NF8002</v>
          </cell>
          <cell r="J375">
            <v>3300</v>
          </cell>
        </row>
        <row r="376">
          <cell r="I376" t="str">
            <v>NF5109</v>
          </cell>
          <cell r="J376">
            <v>14700</v>
          </cell>
        </row>
        <row r="377">
          <cell r="I377" t="str">
            <v>NF5110</v>
          </cell>
          <cell r="J377">
            <v>16300</v>
          </cell>
        </row>
        <row r="378">
          <cell r="I378" t="str">
            <v>NF5112</v>
          </cell>
          <cell r="J378">
            <v>16300</v>
          </cell>
        </row>
        <row r="379">
          <cell r="I379" t="str">
            <v>NF5115</v>
          </cell>
          <cell r="J379">
            <v>21000</v>
          </cell>
        </row>
        <row r="380">
          <cell r="I380" t="str">
            <v>NF5118</v>
          </cell>
          <cell r="J380">
            <v>24200</v>
          </cell>
        </row>
        <row r="381">
          <cell r="I381" t="str">
            <v>NF5209</v>
          </cell>
          <cell r="J381">
            <v>17900</v>
          </cell>
        </row>
        <row r="382">
          <cell r="I382" t="str">
            <v>NF5210</v>
          </cell>
          <cell r="J382">
            <v>21000</v>
          </cell>
        </row>
        <row r="383">
          <cell r="I383" t="str">
            <v>NF5212</v>
          </cell>
          <cell r="J383">
            <v>21000</v>
          </cell>
        </row>
        <row r="384">
          <cell r="I384" t="str">
            <v>NF5215</v>
          </cell>
          <cell r="J384">
            <v>24200</v>
          </cell>
        </row>
        <row r="385">
          <cell r="I385" t="str">
            <v>NF5218</v>
          </cell>
          <cell r="J385">
            <v>27300</v>
          </cell>
        </row>
        <row r="386">
          <cell r="I386" t="str">
            <v>NF5309</v>
          </cell>
          <cell r="J386">
            <v>14700</v>
          </cell>
        </row>
        <row r="387">
          <cell r="I387" t="str">
            <v>NF5310</v>
          </cell>
          <cell r="J387">
            <v>16300</v>
          </cell>
        </row>
        <row r="388">
          <cell r="I388" t="str">
            <v>NF5312</v>
          </cell>
          <cell r="J388">
            <v>16300</v>
          </cell>
        </row>
        <row r="389">
          <cell r="I389" t="str">
            <v>NF5315</v>
          </cell>
          <cell r="J389">
            <v>21000</v>
          </cell>
        </row>
        <row r="390">
          <cell r="I390" t="str">
            <v>NF5318</v>
          </cell>
          <cell r="J390">
            <v>24200</v>
          </cell>
        </row>
        <row r="391">
          <cell r="I391" t="str">
            <v>NF5409</v>
          </cell>
          <cell r="J391">
            <v>14700</v>
          </cell>
        </row>
        <row r="392">
          <cell r="I392" t="str">
            <v>NF5410</v>
          </cell>
          <cell r="J392">
            <v>16300</v>
          </cell>
        </row>
        <row r="393">
          <cell r="I393" t="str">
            <v>NF5412</v>
          </cell>
          <cell r="J393">
            <v>16300</v>
          </cell>
        </row>
        <row r="394">
          <cell r="I394" t="str">
            <v>NF5415</v>
          </cell>
          <cell r="J394">
            <v>21000</v>
          </cell>
        </row>
        <row r="395">
          <cell r="I395" t="str">
            <v>NF5418</v>
          </cell>
          <cell r="J395">
            <v>24200</v>
          </cell>
        </row>
        <row r="396">
          <cell r="I396" t="str">
            <v>NF5500</v>
          </cell>
          <cell r="J396">
            <v>11600</v>
          </cell>
        </row>
        <row r="397">
          <cell r="I397" t="str">
            <v>NF5600</v>
          </cell>
          <cell r="J397">
            <v>11600</v>
          </cell>
        </row>
        <row r="398">
          <cell r="I398" t="str">
            <v>NF6009</v>
          </cell>
          <cell r="J398">
            <v>3200</v>
          </cell>
        </row>
        <row r="399">
          <cell r="I399" t="str">
            <v>NF6010</v>
          </cell>
          <cell r="J399">
            <v>3200</v>
          </cell>
        </row>
        <row r="400">
          <cell r="I400" t="str">
            <v>NF6012</v>
          </cell>
          <cell r="J400">
            <v>3200</v>
          </cell>
        </row>
        <row r="401">
          <cell r="I401" t="str">
            <v>NF6015</v>
          </cell>
          <cell r="J401">
            <v>4700</v>
          </cell>
        </row>
        <row r="402">
          <cell r="I402" t="str">
            <v>NF6018</v>
          </cell>
          <cell r="J402">
            <v>4700</v>
          </cell>
        </row>
        <row r="403">
          <cell r="I403" t="str">
            <v>NF6103</v>
          </cell>
          <cell r="J403">
            <v>1600</v>
          </cell>
        </row>
        <row r="404">
          <cell r="I404" t="str">
            <v>NF6106</v>
          </cell>
          <cell r="J404">
            <v>1600</v>
          </cell>
        </row>
        <row r="405">
          <cell r="I405" t="str">
            <v>NF6109</v>
          </cell>
          <cell r="J405">
            <v>3200</v>
          </cell>
        </row>
        <row r="406">
          <cell r="I406" t="str">
            <v>NF6303</v>
          </cell>
          <cell r="J406">
            <v>9500</v>
          </cell>
        </row>
        <row r="407">
          <cell r="I407" t="str">
            <v>NF6306</v>
          </cell>
          <cell r="J407">
            <v>11600</v>
          </cell>
        </row>
        <row r="408">
          <cell r="I408" t="str">
            <v>NF6309</v>
          </cell>
          <cell r="J408">
            <v>13100</v>
          </cell>
        </row>
        <row r="409">
          <cell r="I409" t="str">
            <v>NF6403</v>
          </cell>
          <cell r="J409">
            <v>9500</v>
          </cell>
        </row>
        <row r="410">
          <cell r="I410" t="str">
            <v>NF6406</v>
          </cell>
          <cell r="J410">
            <v>11600</v>
          </cell>
        </row>
        <row r="411">
          <cell r="I411" t="str">
            <v>NF6409</v>
          </cell>
          <cell r="J411">
            <v>12600</v>
          </cell>
        </row>
        <row r="412">
          <cell r="I412" t="str">
            <v>NT8001</v>
          </cell>
          <cell r="J412">
            <v>17900</v>
          </cell>
        </row>
        <row r="413">
          <cell r="I413" t="str">
            <v>NT0006</v>
          </cell>
          <cell r="J413">
            <v>66200</v>
          </cell>
        </row>
        <row r="414">
          <cell r="I414" t="str">
            <v>NT0008</v>
          </cell>
          <cell r="J414">
            <v>74600</v>
          </cell>
        </row>
        <row r="415">
          <cell r="I415" t="str">
            <v>NT0010</v>
          </cell>
          <cell r="J415">
            <v>87200</v>
          </cell>
        </row>
        <row r="416">
          <cell r="I416" t="str">
            <v>NT0012</v>
          </cell>
          <cell r="J416">
            <v>92400</v>
          </cell>
        </row>
        <row r="417">
          <cell r="I417" t="str">
            <v>NT0016</v>
          </cell>
          <cell r="J417">
            <v>123900</v>
          </cell>
        </row>
        <row r="418">
          <cell r="I418" t="str">
            <v>NT0018</v>
          </cell>
          <cell r="J418">
            <v>140700</v>
          </cell>
        </row>
        <row r="419">
          <cell r="I419" t="str">
            <v>NT0106</v>
          </cell>
          <cell r="J419">
            <v>54600</v>
          </cell>
        </row>
        <row r="420">
          <cell r="I420" t="str">
            <v>NT0108</v>
          </cell>
          <cell r="J420">
            <v>63000</v>
          </cell>
        </row>
        <row r="421">
          <cell r="I421" t="str">
            <v>NT0110</v>
          </cell>
          <cell r="J421">
            <v>72500</v>
          </cell>
        </row>
        <row r="422">
          <cell r="I422" t="str">
            <v>NT0112</v>
          </cell>
          <cell r="J422">
            <v>75600</v>
          </cell>
        </row>
        <row r="423">
          <cell r="I423" t="str">
            <v>NT0116</v>
          </cell>
          <cell r="J423">
            <v>102900</v>
          </cell>
        </row>
        <row r="424">
          <cell r="I424" t="str">
            <v>NT0118</v>
          </cell>
          <cell r="J424">
            <v>116600</v>
          </cell>
        </row>
        <row r="425">
          <cell r="I425" t="str">
            <v>NT0100</v>
          </cell>
          <cell r="J425">
            <v>63000</v>
          </cell>
        </row>
        <row r="426">
          <cell r="I426" t="str">
            <v>NT0000</v>
          </cell>
          <cell r="J426">
            <v>72500</v>
          </cell>
        </row>
        <row r="427">
          <cell r="I427" t="str">
            <v>NT2004</v>
          </cell>
          <cell r="J427">
            <v>39900</v>
          </cell>
        </row>
        <row r="428">
          <cell r="I428" t="str">
            <v>NT2006</v>
          </cell>
          <cell r="J428">
            <v>45200</v>
          </cell>
        </row>
        <row r="429">
          <cell r="I429" t="str">
            <v>NT2008</v>
          </cell>
          <cell r="J429">
            <v>53600</v>
          </cell>
        </row>
        <row r="430">
          <cell r="I430" t="str">
            <v>NT2010</v>
          </cell>
          <cell r="J430">
            <v>63000</v>
          </cell>
        </row>
        <row r="431">
          <cell r="I431" t="str">
            <v>NT2012</v>
          </cell>
          <cell r="J431">
            <v>66200</v>
          </cell>
        </row>
        <row r="432">
          <cell r="I432" t="str">
            <v>NT2014</v>
          </cell>
          <cell r="J432">
            <v>81900</v>
          </cell>
        </row>
        <row r="433">
          <cell r="I433" t="str">
            <v>NT2016</v>
          </cell>
          <cell r="J433">
            <v>92400</v>
          </cell>
        </row>
        <row r="434">
          <cell r="I434" t="str">
            <v>NT2018</v>
          </cell>
          <cell r="J434">
            <v>95600</v>
          </cell>
        </row>
        <row r="435">
          <cell r="I435" t="str">
            <v>NT2122</v>
          </cell>
          <cell r="J435">
            <v>26300</v>
          </cell>
        </row>
        <row r="436">
          <cell r="I436" t="str">
            <v>NT2206</v>
          </cell>
          <cell r="J436">
            <v>53600</v>
          </cell>
        </row>
        <row r="437">
          <cell r="I437" t="str">
            <v>NT2208</v>
          </cell>
          <cell r="J437">
            <v>59900</v>
          </cell>
        </row>
        <row r="438">
          <cell r="I438" t="str">
            <v>NT2210</v>
          </cell>
          <cell r="J438">
            <v>66200</v>
          </cell>
        </row>
        <row r="439">
          <cell r="I439" t="str">
            <v>NT2212</v>
          </cell>
          <cell r="J439">
            <v>75600</v>
          </cell>
        </row>
        <row r="440">
          <cell r="I440" t="str">
            <v>NT2308</v>
          </cell>
          <cell r="J440">
            <v>45200</v>
          </cell>
        </row>
        <row r="441">
          <cell r="I441" t="str">
            <v>NT912</v>
          </cell>
          <cell r="J441">
            <v>84000</v>
          </cell>
        </row>
        <row r="442">
          <cell r="I442" t="str">
            <v>NT916</v>
          </cell>
          <cell r="J442">
            <v>129200</v>
          </cell>
        </row>
        <row r="443">
          <cell r="I443" t="str">
            <v>NT918</v>
          </cell>
          <cell r="J443">
            <v>153300</v>
          </cell>
        </row>
        <row r="444">
          <cell r="I444" t="str">
            <v>NT966</v>
          </cell>
          <cell r="J444">
            <v>112400</v>
          </cell>
        </row>
        <row r="445">
          <cell r="I445" t="str">
            <v>NT988</v>
          </cell>
          <cell r="J445">
            <v>143900</v>
          </cell>
        </row>
        <row r="446">
          <cell r="I446" t="str">
            <v>NT5566</v>
          </cell>
          <cell r="J446">
            <v>119700</v>
          </cell>
        </row>
        <row r="447">
          <cell r="I447" t="str">
            <v>NT5586R</v>
          </cell>
          <cell r="J447">
            <v>137600</v>
          </cell>
        </row>
        <row r="448">
          <cell r="I448" t="str">
            <v>NT5586L</v>
          </cell>
          <cell r="J448">
            <v>137600</v>
          </cell>
        </row>
        <row r="449">
          <cell r="I449" t="str">
            <v>NT5588</v>
          </cell>
          <cell r="J449">
            <v>144900</v>
          </cell>
        </row>
        <row r="450">
          <cell r="I450" t="str">
            <v>NT5806R</v>
          </cell>
          <cell r="J450">
            <v>80900</v>
          </cell>
        </row>
        <row r="451">
          <cell r="I451" t="str">
            <v>NT5806L</v>
          </cell>
          <cell r="J451">
            <v>80900</v>
          </cell>
        </row>
        <row r="452">
          <cell r="I452" t="str">
            <v>NT5266</v>
          </cell>
          <cell r="J452">
            <v>150200</v>
          </cell>
        </row>
        <row r="453">
          <cell r="I453" t="str">
            <v>NT5288</v>
          </cell>
          <cell r="J453">
            <v>155400</v>
          </cell>
        </row>
        <row r="454">
          <cell r="I454" t="str">
            <v>NT3006</v>
          </cell>
          <cell r="J454">
            <v>30500</v>
          </cell>
        </row>
        <row r="455">
          <cell r="I455" t="str">
            <v>NT3008</v>
          </cell>
          <cell r="J455">
            <v>35700</v>
          </cell>
        </row>
        <row r="456">
          <cell r="I456" t="str">
            <v>NT3010</v>
          </cell>
          <cell r="J456">
            <v>39900</v>
          </cell>
        </row>
        <row r="457">
          <cell r="I457" t="str">
            <v>NT3012</v>
          </cell>
          <cell r="J457">
            <v>45200</v>
          </cell>
        </row>
        <row r="458">
          <cell r="I458" t="str">
            <v>NT3306</v>
          </cell>
          <cell r="J458">
            <v>90300</v>
          </cell>
        </row>
        <row r="459">
          <cell r="I459" t="str">
            <v>NT3308</v>
          </cell>
          <cell r="J459">
            <v>99800</v>
          </cell>
        </row>
        <row r="460">
          <cell r="I460" t="str">
            <v>NT3310</v>
          </cell>
          <cell r="J460">
            <v>119700</v>
          </cell>
        </row>
        <row r="461">
          <cell r="I461" t="str">
            <v>NT3312</v>
          </cell>
          <cell r="J461">
            <v>161700</v>
          </cell>
        </row>
        <row r="462">
          <cell r="I462" t="str">
            <v>NA0206</v>
          </cell>
          <cell r="J462">
            <v>6500</v>
          </cell>
        </row>
        <row r="463">
          <cell r="I463" t="str">
            <v>NA0208</v>
          </cell>
          <cell r="J463">
            <v>6500</v>
          </cell>
        </row>
        <row r="464">
          <cell r="I464" t="str">
            <v>NA0210</v>
          </cell>
          <cell r="J464">
            <v>8100</v>
          </cell>
        </row>
        <row r="465">
          <cell r="I465" t="str">
            <v>NA0212</v>
          </cell>
          <cell r="J465">
            <v>8100</v>
          </cell>
        </row>
        <row r="466">
          <cell r="I466" t="str">
            <v>NA0300</v>
          </cell>
          <cell r="J466">
            <v>4800</v>
          </cell>
        </row>
        <row r="467">
          <cell r="I467" t="str">
            <v>NA0400</v>
          </cell>
          <cell r="J467">
            <v>1300</v>
          </cell>
        </row>
        <row r="468">
          <cell r="I468" t="str">
            <v>CH0001</v>
          </cell>
          <cell r="J468">
            <v>39900</v>
          </cell>
        </row>
        <row r="469">
          <cell r="I469" t="str">
            <v>CH0002</v>
          </cell>
          <cell r="J469">
            <v>75600</v>
          </cell>
        </row>
        <row r="470">
          <cell r="I470" t="str">
            <v>CH0003</v>
          </cell>
          <cell r="J470">
            <v>65100</v>
          </cell>
        </row>
        <row r="471">
          <cell r="I471" t="str">
            <v>CH0004</v>
          </cell>
          <cell r="J471">
            <v>80900</v>
          </cell>
        </row>
        <row r="472">
          <cell r="I472" t="str">
            <v>CH0005</v>
          </cell>
          <cell r="J472">
            <v>158600</v>
          </cell>
        </row>
        <row r="473">
          <cell r="I473" t="str">
            <v>CH0005R</v>
          </cell>
          <cell r="J473">
            <v>13700</v>
          </cell>
        </row>
        <row r="474">
          <cell r="I474" t="str">
            <v>CH0005T</v>
          </cell>
          <cell r="J474">
            <v>34700</v>
          </cell>
        </row>
        <row r="475">
          <cell r="I475" t="str">
            <v>CH0007</v>
          </cell>
          <cell r="J475">
            <v>94500</v>
          </cell>
        </row>
        <row r="476">
          <cell r="I476" t="str">
            <v>CH0007천</v>
          </cell>
          <cell r="J476">
            <v>113400</v>
          </cell>
        </row>
        <row r="477">
          <cell r="I477" t="str">
            <v>CH0007B</v>
          </cell>
          <cell r="J477">
            <v>55700</v>
          </cell>
        </row>
        <row r="478">
          <cell r="I478" t="str">
            <v>CH0007B천</v>
          </cell>
          <cell r="J478">
            <v>75600</v>
          </cell>
        </row>
        <row r="479">
          <cell r="I479" t="str">
            <v>CH0007T</v>
          </cell>
          <cell r="J479">
            <v>27300</v>
          </cell>
        </row>
        <row r="480">
          <cell r="I480" t="str">
            <v>CH0007A</v>
          </cell>
          <cell r="J480">
            <v>10700</v>
          </cell>
        </row>
        <row r="481">
          <cell r="I481" t="str">
            <v>CH0007S</v>
          </cell>
          <cell r="J481">
            <v>27300</v>
          </cell>
        </row>
        <row r="482">
          <cell r="I482" t="str">
            <v>CH0007C</v>
          </cell>
          <cell r="J482">
            <v>26800</v>
          </cell>
        </row>
        <row r="483">
          <cell r="I483" t="str">
            <v>CH0007N</v>
          </cell>
          <cell r="J483">
            <v>500</v>
          </cell>
        </row>
        <row r="484">
          <cell r="I484" t="str">
            <v>CH0100</v>
          </cell>
          <cell r="J484">
            <v>602700</v>
          </cell>
        </row>
        <row r="485">
          <cell r="I485" t="str">
            <v>CH0101</v>
          </cell>
          <cell r="J485">
            <v>383300</v>
          </cell>
        </row>
        <row r="486">
          <cell r="I486" t="str">
            <v>CH0111</v>
          </cell>
          <cell r="J486">
            <v>254100</v>
          </cell>
        </row>
        <row r="487">
          <cell r="I487" t="str">
            <v>CH0200</v>
          </cell>
          <cell r="J487">
            <v>326600</v>
          </cell>
        </row>
        <row r="488">
          <cell r="I488" t="str">
            <v>CH0201</v>
          </cell>
          <cell r="J488">
            <v>302400</v>
          </cell>
        </row>
        <row r="489">
          <cell r="I489" t="str">
            <v>CH0211</v>
          </cell>
          <cell r="J489">
            <v>246800</v>
          </cell>
        </row>
        <row r="490">
          <cell r="I490" t="str">
            <v>CH0300</v>
          </cell>
          <cell r="J490">
            <v>153300</v>
          </cell>
        </row>
        <row r="491">
          <cell r="I491" t="str">
            <v>CH0303</v>
          </cell>
          <cell r="J491">
            <v>152300</v>
          </cell>
        </row>
        <row r="492">
          <cell r="I492" t="str">
            <v>CH0301</v>
          </cell>
          <cell r="J492">
            <v>135500</v>
          </cell>
        </row>
        <row r="493">
          <cell r="I493" t="str">
            <v>CH0302</v>
          </cell>
          <cell r="J493">
            <v>117600</v>
          </cell>
        </row>
        <row r="494">
          <cell r="I494" t="str">
            <v>CH0311</v>
          </cell>
          <cell r="J494">
            <v>98700</v>
          </cell>
        </row>
        <row r="495">
          <cell r="I495" t="str">
            <v>CH0300B</v>
          </cell>
          <cell r="J495">
            <v>170100</v>
          </cell>
        </row>
        <row r="496">
          <cell r="I496" t="str">
            <v>CH0301B</v>
          </cell>
          <cell r="J496">
            <v>143900</v>
          </cell>
        </row>
        <row r="497">
          <cell r="I497" t="str">
            <v>CH0311B</v>
          </cell>
          <cell r="J497">
            <v>119700</v>
          </cell>
        </row>
        <row r="498">
          <cell r="I498" t="str">
            <v>CH0332</v>
          </cell>
          <cell r="J498">
            <v>185900</v>
          </cell>
        </row>
        <row r="499">
          <cell r="I499" t="str">
            <v>CH0333</v>
          </cell>
          <cell r="J499">
            <v>257300</v>
          </cell>
        </row>
        <row r="500">
          <cell r="I500" t="str">
            <v>CH0332S</v>
          </cell>
          <cell r="J500">
            <v>210000</v>
          </cell>
        </row>
        <row r="501">
          <cell r="I501" t="str">
            <v>CH0032</v>
          </cell>
          <cell r="J501">
            <v>98100</v>
          </cell>
        </row>
        <row r="502">
          <cell r="I502" t="str">
            <v>CH0033</v>
          </cell>
          <cell r="J502">
            <v>126000</v>
          </cell>
        </row>
        <row r="503">
          <cell r="I503" t="str">
            <v>CH0032S</v>
          </cell>
          <cell r="J503">
            <v>120800</v>
          </cell>
        </row>
        <row r="504">
          <cell r="I504" t="str">
            <v>CH0342</v>
          </cell>
          <cell r="J504">
            <v>120800</v>
          </cell>
        </row>
        <row r="505">
          <cell r="I505" t="str">
            <v>CH0342S</v>
          </cell>
          <cell r="J505">
            <v>147000</v>
          </cell>
        </row>
        <row r="506">
          <cell r="I506" t="str">
            <v>CH0343</v>
          </cell>
          <cell r="J506">
            <v>159600</v>
          </cell>
        </row>
        <row r="507">
          <cell r="I507" t="str">
            <v>CH0401</v>
          </cell>
          <cell r="J507">
            <v>219500</v>
          </cell>
        </row>
        <row r="508">
          <cell r="I508" t="str">
            <v>CH0402</v>
          </cell>
          <cell r="J508">
            <v>189000</v>
          </cell>
        </row>
        <row r="509">
          <cell r="I509" t="str">
            <v>CH0411</v>
          </cell>
          <cell r="J509">
            <v>135500</v>
          </cell>
        </row>
        <row r="510">
          <cell r="I510" t="str">
            <v>CH0491</v>
          </cell>
          <cell r="J510">
            <v>23100</v>
          </cell>
        </row>
        <row r="511">
          <cell r="I511" t="str">
            <v>CH0500</v>
          </cell>
          <cell r="J511">
            <v>170100</v>
          </cell>
        </row>
        <row r="512">
          <cell r="I512" t="str">
            <v>CH0501</v>
          </cell>
          <cell r="J512">
            <v>159600</v>
          </cell>
        </row>
        <row r="513">
          <cell r="I513" t="str">
            <v>CH0502</v>
          </cell>
          <cell r="J513">
            <v>150200</v>
          </cell>
        </row>
        <row r="514">
          <cell r="I514" t="str">
            <v>CH0511</v>
          </cell>
          <cell r="J514">
            <v>107100</v>
          </cell>
        </row>
        <row r="515">
          <cell r="I515" t="str">
            <v>CH0600</v>
          </cell>
          <cell r="J515">
            <v>221600</v>
          </cell>
        </row>
        <row r="516">
          <cell r="I516" t="str">
            <v>CH0601</v>
          </cell>
          <cell r="J516">
            <v>201600</v>
          </cell>
        </row>
        <row r="517">
          <cell r="I517" t="str">
            <v>CH0602</v>
          </cell>
          <cell r="J517">
            <v>177500</v>
          </cell>
        </row>
        <row r="518">
          <cell r="I518" t="str">
            <v>CH0611</v>
          </cell>
          <cell r="J518">
            <v>159600</v>
          </cell>
        </row>
        <row r="519">
          <cell r="I519" t="str">
            <v>CH0701</v>
          </cell>
          <cell r="J519">
            <v>120800</v>
          </cell>
        </row>
        <row r="520">
          <cell r="I520" t="str">
            <v>CH0702</v>
          </cell>
          <cell r="J520">
            <v>102900</v>
          </cell>
        </row>
        <row r="521">
          <cell r="I521" t="str">
            <v>CH0712</v>
          </cell>
          <cell r="J521">
            <v>78800</v>
          </cell>
        </row>
        <row r="522">
          <cell r="I522" t="str">
            <v>CH0801</v>
          </cell>
          <cell r="J522">
            <v>108200</v>
          </cell>
        </row>
        <row r="523">
          <cell r="I523" t="str">
            <v>CH0802</v>
          </cell>
          <cell r="J523">
            <v>90300</v>
          </cell>
        </row>
        <row r="524">
          <cell r="I524" t="str">
            <v>CH0812</v>
          </cell>
          <cell r="J524">
            <v>66200</v>
          </cell>
        </row>
        <row r="525">
          <cell r="I525" t="str">
            <v>CH0900</v>
          </cell>
          <cell r="J525">
            <v>798000</v>
          </cell>
        </row>
        <row r="526">
          <cell r="I526" t="str">
            <v>CH0901</v>
          </cell>
          <cell r="J526">
            <v>707700</v>
          </cell>
        </row>
        <row r="527">
          <cell r="I527" t="str">
            <v>CH0911</v>
          </cell>
          <cell r="J527">
            <v>614300</v>
          </cell>
        </row>
        <row r="528">
          <cell r="I528" t="str">
            <v>CH1000</v>
          </cell>
          <cell r="J528">
            <v>882000</v>
          </cell>
        </row>
        <row r="529">
          <cell r="I529" t="str">
            <v>CH1001</v>
          </cell>
          <cell r="J529">
            <v>764400</v>
          </cell>
        </row>
        <row r="530">
          <cell r="I530" t="str">
            <v>CH9000</v>
          </cell>
          <cell r="J530">
            <v>3011400</v>
          </cell>
        </row>
        <row r="531">
          <cell r="I531" t="str">
            <v>CH9901</v>
          </cell>
          <cell r="J531">
            <v>45200</v>
          </cell>
        </row>
        <row r="532">
          <cell r="I532" t="str">
            <v>CH9903</v>
          </cell>
          <cell r="J532">
            <v>45200</v>
          </cell>
        </row>
        <row r="533">
          <cell r="I533" t="str">
            <v>CH9905</v>
          </cell>
          <cell r="J533">
            <v>66200</v>
          </cell>
        </row>
        <row r="534">
          <cell r="I534" t="str">
            <v>CH0907</v>
          </cell>
          <cell r="J534">
            <v>102900</v>
          </cell>
        </row>
        <row r="535">
          <cell r="I535" t="str">
            <v>CH9917</v>
          </cell>
          <cell r="J535">
            <v>210000</v>
          </cell>
        </row>
        <row r="536">
          <cell r="I536" t="str">
            <v>CS0101</v>
          </cell>
          <cell r="J536">
            <v>219500</v>
          </cell>
        </row>
        <row r="537">
          <cell r="I537" t="str">
            <v>CS0103</v>
          </cell>
          <cell r="J537">
            <v>392700</v>
          </cell>
        </row>
        <row r="538">
          <cell r="I538" t="str">
            <v>CS0301</v>
          </cell>
          <cell r="J538">
            <v>258300</v>
          </cell>
        </row>
        <row r="539">
          <cell r="I539" t="str">
            <v>CS0303</v>
          </cell>
          <cell r="J539">
            <v>449400</v>
          </cell>
        </row>
        <row r="540">
          <cell r="I540" t="str">
            <v>CS401천연</v>
          </cell>
          <cell r="J540">
            <v>407400</v>
          </cell>
        </row>
        <row r="541">
          <cell r="I541" t="str">
            <v>CS401인조</v>
          </cell>
          <cell r="J541">
            <v>300300</v>
          </cell>
        </row>
        <row r="542">
          <cell r="I542" t="str">
            <v>CS0501</v>
          </cell>
          <cell r="J542">
            <v>197400</v>
          </cell>
        </row>
        <row r="543">
          <cell r="I543" t="str">
            <v>CS0503</v>
          </cell>
          <cell r="J543">
            <v>329700</v>
          </cell>
        </row>
        <row r="544">
          <cell r="I544" t="str">
            <v>CS0601</v>
          </cell>
          <cell r="J544">
            <v>246800</v>
          </cell>
        </row>
        <row r="545">
          <cell r="I545" t="str">
            <v>CS0603</v>
          </cell>
          <cell r="J545">
            <v>411600</v>
          </cell>
        </row>
        <row r="546">
          <cell r="I546" t="str">
            <v>CS0701</v>
          </cell>
          <cell r="J546">
            <v>305600</v>
          </cell>
        </row>
        <row r="547">
          <cell r="I547" t="str">
            <v>CS0703</v>
          </cell>
          <cell r="J547">
            <v>483000</v>
          </cell>
        </row>
        <row r="548">
          <cell r="I548" t="str">
            <v>CS0801천연</v>
          </cell>
          <cell r="J548">
            <v>909300</v>
          </cell>
        </row>
        <row r="549">
          <cell r="I549" t="str">
            <v>CS0803천연</v>
          </cell>
          <cell r="J549">
            <v>357000</v>
          </cell>
        </row>
        <row r="550">
          <cell r="I550" t="str">
            <v>CS0801인조</v>
          </cell>
          <cell r="J550">
            <v>1494200</v>
          </cell>
        </row>
        <row r="551">
          <cell r="I551" t="str">
            <v>CS0803인조</v>
          </cell>
          <cell r="J551">
            <v>576500</v>
          </cell>
        </row>
        <row r="552">
          <cell r="I552" t="str">
            <v>CS0901</v>
          </cell>
          <cell r="J552">
            <v>906200</v>
          </cell>
        </row>
        <row r="553">
          <cell r="I553" t="str">
            <v>CS0902</v>
          </cell>
          <cell r="J553">
            <v>1107800</v>
          </cell>
        </row>
        <row r="554">
          <cell r="I554" t="str">
            <v>CS0903</v>
          </cell>
          <cell r="J554">
            <v>1434300</v>
          </cell>
        </row>
        <row r="555">
          <cell r="I555" t="str">
            <v>CS1001</v>
          </cell>
          <cell r="J555">
            <v>945000</v>
          </cell>
        </row>
        <row r="556">
          <cell r="I556" t="str">
            <v>CS1002</v>
          </cell>
          <cell r="J556">
            <v>1211700</v>
          </cell>
        </row>
        <row r="557">
          <cell r="I557" t="str">
            <v>CS1003</v>
          </cell>
          <cell r="J557">
            <v>1530900</v>
          </cell>
        </row>
        <row r="558">
          <cell r="I558" t="str">
            <v>EL0104</v>
          </cell>
          <cell r="J558">
            <v>68300</v>
          </cell>
        </row>
        <row r="559">
          <cell r="I559" t="str">
            <v>EL0112</v>
          </cell>
          <cell r="J559">
            <v>98700</v>
          </cell>
        </row>
        <row r="560">
          <cell r="I560" t="str">
            <v>CL0204</v>
          </cell>
          <cell r="J560">
            <v>90300</v>
          </cell>
        </row>
        <row r="561">
          <cell r="I561" t="str">
            <v>CL0207</v>
          </cell>
          <cell r="J561">
            <v>86100</v>
          </cell>
        </row>
        <row r="562">
          <cell r="I562" t="str">
            <v>CL0212</v>
          </cell>
          <cell r="J562">
            <v>107100</v>
          </cell>
        </row>
        <row r="563">
          <cell r="I563" t="str">
            <v>CL034</v>
          </cell>
          <cell r="J563">
            <v>153300</v>
          </cell>
        </row>
        <row r="564">
          <cell r="I564" t="str">
            <v>CL031</v>
          </cell>
          <cell r="J564">
            <v>183800</v>
          </cell>
        </row>
        <row r="565">
          <cell r="I565" t="str">
            <v>CL046</v>
          </cell>
          <cell r="J565">
            <v>174300</v>
          </cell>
        </row>
        <row r="566">
          <cell r="I566" t="str">
            <v>CL044</v>
          </cell>
          <cell r="J566">
            <v>185900</v>
          </cell>
        </row>
        <row r="567">
          <cell r="I567" t="str">
            <v>CL041</v>
          </cell>
          <cell r="J567">
            <v>243600</v>
          </cell>
        </row>
        <row r="568">
          <cell r="I568" t="str">
            <v>CL056</v>
          </cell>
          <cell r="J568">
            <v>117600</v>
          </cell>
        </row>
        <row r="569">
          <cell r="I569" t="str">
            <v>CL054</v>
          </cell>
          <cell r="J569">
            <v>129200</v>
          </cell>
        </row>
        <row r="570">
          <cell r="I570" t="str">
            <v>CL051</v>
          </cell>
          <cell r="J570">
            <v>185900</v>
          </cell>
        </row>
        <row r="571">
          <cell r="I571" t="str">
            <v>PL0904</v>
          </cell>
          <cell r="J571">
            <v>245700</v>
          </cell>
        </row>
        <row r="572">
          <cell r="I572" t="str">
            <v>PL0908</v>
          </cell>
          <cell r="J572">
            <v>227900</v>
          </cell>
        </row>
        <row r="573">
          <cell r="I573" t="str">
            <v>PL0912</v>
          </cell>
          <cell r="J573">
            <v>261500</v>
          </cell>
        </row>
        <row r="574">
          <cell r="I574" t="str">
            <v>PL0914</v>
          </cell>
          <cell r="J574">
            <v>297200</v>
          </cell>
        </row>
        <row r="575">
          <cell r="I575" t="str">
            <v>AT0106</v>
          </cell>
          <cell r="J575">
            <v>54600</v>
          </cell>
        </row>
        <row r="576">
          <cell r="I576" t="str">
            <v>AT0108</v>
          </cell>
          <cell r="J576">
            <v>63000</v>
          </cell>
        </row>
        <row r="577">
          <cell r="I577" t="str">
            <v>AT0110</v>
          </cell>
          <cell r="J577">
            <v>72500</v>
          </cell>
        </row>
        <row r="578">
          <cell r="I578" t="str">
            <v>AT0112</v>
          </cell>
          <cell r="J578">
            <v>75600</v>
          </cell>
        </row>
        <row r="579">
          <cell r="I579" t="str">
            <v>AT0114</v>
          </cell>
          <cell r="J579">
            <v>87200</v>
          </cell>
        </row>
        <row r="580">
          <cell r="I580" t="str">
            <v>AT0116</v>
          </cell>
          <cell r="J580">
            <v>102900</v>
          </cell>
        </row>
        <row r="581">
          <cell r="I581" t="str">
            <v>AT0118</v>
          </cell>
          <cell r="J581">
            <v>116600</v>
          </cell>
        </row>
        <row r="582">
          <cell r="I582" t="str">
            <v>AT0006</v>
          </cell>
          <cell r="J582">
            <v>66200</v>
          </cell>
        </row>
        <row r="583">
          <cell r="I583" t="str">
            <v>AT0008</v>
          </cell>
          <cell r="J583">
            <v>74600</v>
          </cell>
        </row>
        <row r="584">
          <cell r="I584" t="str">
            <v>AT0010</v>
          </cell>
          <cell r="J584">
            <v>87200</v>
          </cell>
        </row>
        <row r="585">
          <cell r="I585" t="str">
            <v>AT0012</v>
          </cell>
          <cell r="J585">
            <v>92400</v>
          </cell>
        </row>
        <row r="586">
          <cell r="I586" t="str">
            <v>AT0014</v>
          </cell>
          <cell r="J586">
            <v>110300</v>
          </cell>
        </row>
        <row r="587">
          <cell r="I587" t="str">
            <v>AT0016</v>
          </cell>
          <cell r="J587">
            <v>123900</v>
          </cell>
        </row>
        <row r="588">
          <cell r="I588" t="str">
            <v>AT0018</v>
          </cell>
          <cell r="J588">
            <v>140700</v>
          </cell>
        </row>
        <row r="589">
          <cell r="I589" t="str">
            <v>AT0000R</v>
          </cell>
          <cell r="J589">
            <v>56700</v>
          </cell>
        </row>
        <row r="590">
          <cell r="I590" t="str">
            <v>AT0000L</v>
          </cell>
          <cell r="J590">
            <v>56700</v>
          </cell>
        </row>
        <row r="591">
          <cell r="I591" t="str">
            <v>AT0100R</v>
          </cell>
          <cell r="J591">
            <v>45200</v>
          </cell>
        </row>
        <row r="592">
          <cell r="I592" t="str">
            <v>AT0100L</v>
          </cell>
          <cell r="J592">
            <v>45200</v>
          </cell>
        </row>
        <row r="593">
          <cell r="I593" t="str">
            <v>AT5066</v>
          </cell>
          <cell r="J593">
            <v>128100</v>
          </cell>
        </row>
        <row r="594">
          <cell r="I594" t="str">
            <v>AT5086R</v>
          </cell>
          <cell r="J594">
            <v>144900</v>
          </cell>
        </row>
        <row r="595">
          <cell r="I595" t="str">
            <v>AT5086L</v>
          </cell>
          <cell r="J595">
            <v>144900</v>
          </cell>
        </row>
        <row r="596">
          <cell r="I596" t="str">
            <v>AT5088</v>
          </cell>
          <cell r="J596">
            <v>155400</v>
          </cell>
        </row>
        <row r="597">
          <cell r="I597" t="str">
            <v>AT5806R</v>
          </cell>
          <cell r="J597">
            <v>90300</v>
          </cell>
        </row>
        <row r="598">
          <cell r="I598" t="str">
            <v>AT5806L</v>
          </cell>
          <cell r="J598">
            <v>90300</v>
          </cell>
        </row>
        <row r="599">
          <cell r="I599" t="str">
            <v>AT5166</v>
          </cell>
          <cell r="J599">
            <v>110300</v>
          </cell>
        </row>
        <row r="600">
          <cell r="I600" t="str">
            <v>AT5186R</v>
          </cell>
          <cell r="J600">
            <v>128100</v>
          </cell>
        </row>
        <row r="601">
          <cell r="I601" t="str">
            <v>AT5186L</v>
          </cell>
          <cell r="J601">
            <v>128100</v>
          </cell>
        </row>
        <row r="602">
          <cell r="I602" t="str">
            <v>AT5188</v>
          </cell>
          <cell r="J602">
            <v>137600</v>
          </cell>
        </row>
        <row r="603">
          <cell r="I603" t="str">
            <v>AT5266</v>
          </cell>
          <cell r="J603">
            <v>161700</v>
          </cell>
        </row>
        <row r="604">
          <cell r="I604" t="str">
            <v>AT5288</v>
          </cell>
          <cell r="J604">
            <v>164900</v>
          </cell>
        </row>
        <row r="605">
          <cell r="I605" t="str">
            <v>AT912</v>
          </cell>
          <cell r="J605">
            <v>122900</v>
          </cell>
        </row>
        <row r="606">
          <cell r="I606" t="str">
            <v>AT914</v>
          </cell>
          <cell r="J606">
            <v>156500</v>
          </cell>
        </row>
        <row r="607">
          <cell r="I607" t="str">
            <v>AT916</v>
          </cell>
          <cell r="J607">
            <v>162800</v>
          </cell>
        </row>
        <row r="608">
          <cell r="I608" t="str">
            <v>AT918</v>
          </cell>
          <cell r="J608">
            <v>185900</v>
          </cell>
        </row>
        <row r="609">
          <cell r="I609" t="str">
            <v>AT988A</v>
          </cell>
          <cell r="J609">
            <v>176400</v>
          </cell>
        </row>
        <row r="610">
          <cell r="I610" t="str">
            <v>AT966A</v>
          </cell>
          <cell r="J610">
            <v>144900</v>
          </cell>
        </row>
        <row r="611">
          <cell r="I611" t="str">
            <v>AT988B</v>
          </cell>
          <cell r="J611">
            <v>198500</v>
          </cell>
        </row>
        <row r="612">
          <cell r="I612" t="str">
            <v>AT966B</v>
          </cell>
          <cell r="J612">
            <v>186900</v>
          </cell>
        </row>
        <row r="613">
          <cell r="I613" t="str">
            <v>AT914CR</v>
          </cell>
          <cell r="J613">
            <v>183800</v>
          </cell>
        </row>
        <row r="614">
          <cell r="I614" t="str">
            <v>AT914CL</v>
          </cell>
          <cell r="J614">
            <v>183800</v>
          </cell>
        </row>
        <row r="615">
          <cell r="I615" t="str">
            <v>AT916CR</v>
          </cell>
          <cell r="J615">
            <v>195300</v>
          </cell>
        </row>
        <row r="616">
          <cell r="I616" t="str">
            <v>AT916CL</v>
          </cell>
          <cell r="J616">
            <v>195300</v>
          </cell>
        </row>
        <row r="617">
          <cell r="I617" t="str">
            <v>AT966D</v>
          </cell>
          <cell r="J617">
            <v>203700</v>
          </cell>
        </row>
        <row r="618">
          <cell r="I618" t="str">
            <v>AT2004</v>
          </cell>
          <cell r="J618">
            <v>39900</v>
          </cell>
        </row>
        <row r="619">
          <cell r="I619" t="str">
            <v>AT2006</v>
          </cell>
          <cell r="J619">
            <v>45200</v>
          </cell>
        </row>
        <row r="620">
          <cell r="I620" t="str">
            <v>AT2008</v>
          </cell>
          <cell r="J620">
            <v>53600</v>
          </cell>
        </row>
        <row r="621">
          <cell r="I621" t="str">
            <v>AT2010</v>
          </cell>
          <cell r="J621">
            <v>63000</v>
          </cell>
        </row>
        <row r="622">
          <cell r="I622" t="str">
            <v>AT2012</v>
          </cell>
          <cell r="J622">
            <v>66200</v>
          </cell>
        </row>
        <row r="623">
          <cell r="I623" t="str">
            <v>AT2014</v>
          </cell>
          <cell r="J623">
            <v>81900</v>
          </cell>
        </row>
        <row r="624">
          <cell r="I624" t="str">
            <v>AT2016</v>
          </cell>
          <cell r="J624">
            <v>92400</v>
          </cell>
        </row>
        <row r="625">
          <cell r="I625" t="str">
            <v>AT2018</v>
          </cell>
          <cell r="J625">
            <v>95600</v>
          </cell>
        </row>
        <row r="626">
          <cell r="I626" t="str">
            <v>AT2122</v>
          </cell>
          <cell r="J626">
            <v>26300</v>
          </cell>
        </row>
        <row r="627">
          <cell r="I627" t="str">
            <v>AT2206</v>
          </cell>
          <cell r="J627">
            <v>53600</v>
          </cell>
        </row>
        <row r="628">
          <cell r="I628" t="str">
            <v>AT2208</v>
          </cell>
          <cell r="J628">
            <v>59900</v>
          </cell>
        </row>
        <row r="629">
          <cell r="I629" t="str">
            <v>AT2210</v>
          </cell>
          <cell r="J629">
            <v>66200</v>
          </cell>
        </row>
        <row r="630">
          <cell r="I630" t="str">
            <v>AT2212</v>
          </cell>
          <cell r="J630">
            <v>75600</v>
          </cell>
        </row>
        <row r="631">
          <cell r="I631" t="str">
            <v>AT2308</v>
          </cell>
          <cell r="J631">
            <v>45200</v>
          </cell>
        </row>
        <row r="632">
          <cell r="I632" t="str">
            <v>AA0006</v>
          </cell>
          <cell r="J632">
            <v>12600</v>
          </cell>
        </row>
        <row r="633">
          <cell r="I633" t="str">
            <v>AA0007</v>
          </cell>
          <cell r="J633">
            <v>14700</v>
          </cell>
        </row>
        <row r="634">
          <cell r="I634" t="str">
            <v>AA0008</v>
          </cell>
          <cell r="J634">
            <v>16200</v>
          </cell>
        </row>
        <row r="635">
          <cell r="I635" t="str">
            <v>AA0010</v>
          </cell>
          <cell r="J635">
            <v>20000</v>
          </cell>
        </row>
        <row r="636">
          <cell r="I636" t="str">
            <v>AA0012</v>
          </cell>
          <cell r="J636">
            <v>23400</v>
          </cell>
        </row>
        <row r="637">
          <cell r="I637" t="str">
            <v>AA0101</v>
          </cell>
          <cell r="J637">
            <v>5400</v>
          </cell>
        </row>
        <row r="638">
          <cell r="I638" t="str">
            <v>AA0102</v>
          </cell>
          <cell r="J638">
            <v>7600</v>
          </cell>
        </row>
        <row r="639">
          <cell r="I639" t="str">
            <v>AA0103</v>
          </cell>
          <cell r="J639">
            <v>9500</v>
          </cell>
        </row>
        <row r="640">
          <cell r="I640" t="str">
            <v>AA0104</v>
          </cell>
          <cell r="J640">
            <v>4200</v>
          </cell>
        </row>
        <row r="641">
          <cell r="I641" t="str">
            <v>AA0105</v>
          </cell>
          <cell r="J641">
            <v>6600</v>
          </cell>
        </row>
        <row r="642">
          <cell r="I642" t="str">
            <v>AA0106</v>
          </cell>
          <cell r="J642">
            <v>3400</v>
          </cell>
        </row>
        <row r="643">
          <cell r="I643" t="str">
            <v>AA1006</v>
          </cell>
          <cell r="J643">
            <v>9700</v>
          </cell>
        </row>
        <row r="644">
          <cell r="I644" t="str">
            <v>AA1007</v>
          </cell>
          <cell r="J644">
            <v>10800</v>
          </cell>
        </row>
        <row r="645">
          <cell r="I645" t="str">
            <v>AA1008</v>
          </cell>
          <cell r="J645">
            <v>12000</v>
          </cell>
        </row>
        <row r="646">
          <cell r="I646" t="str">
            <v>AA1010</v>
          </cell>
          <cell r="J646">
            <v>14400</v>
          </cell>
        </row>
        <row r="647">
          <cell r="I647" t="str">
            <v>AA1012</v>
          </cell>
          <cell r="J647">
            <v>16800</v>
          </cell>
        </row>
        <row r="648">
          <cell r="I648" t="str">
            <v>AA0901B</v>
          </cell>
          <cell r="J648">
            <v>82200</v>
          </cell>
        </row>
        <row r="649">
          <cell r="I649" t="str">
            <v>AA9901</v>
          </cell>
          <cell r="J649">
            <v>6000</v>
          </cell>
        </row>
        <row r="650">
          <cell r="I650" t="str">
            <v>AA0200</v>
          </cell>
          <cell r="J650">
            <v>1300</v>
          </cell>
        </row>
        <row r="651">
          <cell r="I651" t="str">
            <v>AF060</v>
          </cell>
          <cell r="J651">
            <v>143900</v>
          </cell>
        </row>
        <row r="652">
          <cell r="I652" t="str">
            <v>AF070</v>
          </cell>
          <cell r="J652">
            <v>157500</v>
          </cell>
        </row>
        <row r="653">
          <cell r="I653" t="str">
            <v>AF080</v>
          </cell>
          <cell r="J653">
            <v>167000</v>
          </cell>
        </row>
        <row r="654">
          <cell r="I654" t="str">
            <v>AF100</v>
          </cell>
          <cell r="J654">
            <v>184800</v>
          </cell>
        </row>
        <row r="655">
          <cell r="I655" t="str">
            <v>AF120</v>
          </cell>
          <cell r="J655">
            <v>204800</v>
          </cell>
        </row>
        <row r="656">
          <cell r="I656" t="str">
            <v>AF062</v>
          </cell>
          <cell r="J656">
            <v>170100</v>
          </cell>
        </row>
        <row r="657">
          <cell r="I657" t="str">
            <v>AF072</v>
          </cell>
          <cell r="J657">
            <v>184800</v>
          </cell>
        </row>
        <row r="658">
          <cell r="I658" t="str">
            <v>AF082</v>
          </cell>
          <cell r="J658">
            <v>198500</v>
          </cell>
        </row>
        <row r="659">
          <cell r="I659" t="str">
            <v>AF102</v>
          </cell>
          <cell r="J659">
            <v>220500</v>
          </cell>
        </row>
        <row r="660">
          <cell r="I660" t="str">
            <v>AF122</v>
          </cell>
          <cell r="J660">
            <v>244700</v>
          </cell>
        </row>
        <row r="661">
          <cell r="I661" t="str">
            <v>AF064</v>
          </cell>
          <cell r="J661">
            <v>195300</v>
          </cell>
        </row>
        <row r="662">
          <cell r="I662" t="str">
            <v>AF074</v>
          </cell>
          <cell r="J662">
            <v>214200</v>
          </cell>
        </row>
        <row r="663">
          <cell r="I663" t="str">
            <v>AF084</v>
          </cell>
          <cell r="J663">
            <v>228900</v>
          </cell>
        </row>
        <row r="664">
          <cell r="I664" t="str">
            <v>AF104</v>
          </cell>
          <cell r="J664">
            <v>256200</v>
          </cell>
        </row>
        <row r="665">
          <cell r="I665" t="str">
            <v>AF124</v>
          </cell>
          <cell r="J665">
            <v>285600</v>
          </cell>
        </row>
        <row r="666">
          <cell r="I666" t="str">
            <v>AF066</v>
          </cell>
          <cell r="J666">
            <v>221600</v>
          </cell>
        </row>
        <row r="667">
          <cell r="I667" t="str">
            <v>AF076</v>
          </cell>
          <cell r="J667">
            <v>241500</v>
          </cell>
        </row>
        <row r="668">
          <cell r="I668" t="str">
            <v>AF086</v>
          </cell>
          <cell r="J668">
            <v>260400</v>
          </cell>
        </row>
        <row r="669">
          <cell r="I669" t="str">
            <v>AF106</v>
          </cell>
          <cell r="J669">
            <v>291900</v>
          </cell>
        </row>
        <row r="670">
          <cell r="I670" t="str">
            <v>AF126</v>
          </cell>
          <cell r="J670">
            <v>325500</v>
          </cell>
        </row>
        <row r="671">
          <cell r="I671" t="str">
            <v>AF068</v>
          </cell>
          <cell r="J671">
            <v>246800</v>
          </cell>
        </row>
        <row r="672">
          <cell r="I672" t="str">
            <v>AF078</v>
          </cell>
          <cell r="J672">
            <v>270900</v>
          </cell>
        </row>
        <row r="673">
          <cell r="I673" t="str">
            <v>AF088</v>
          </cell>
          <cell r="J673">
            <v>290900</v>
          </cell>
        </row>
        <row r="674">
          <cell r="I674" t="str">
            <v>AF108</v>
          </cell>
          <cell r="J674">
            <v>327600</v>
          </cell>
        </row>
        <row r="675">
          <cell r="I675" t="str">
            <v>AF128</v>
          </cell>
          <cell r="J675">
            <v>366500</v>
          </cell>
        </row>
        <row r="676">
          <cell r="I676" t="str">
            <v>AF062H</v>
          </cell>
          <cell r="J676">
            <v>179600</v>
          </cell>
        </row>
        <row r="677">
          <cell r="I677" t="str">
            <v>AF072H</v>
          </cell>
          <cell r="J677">
            <v>196400</v>
          </cell>
        </row>
        <row r="678">
          <cell r="I678" t="str">
            <v>AF082H</v>
          </cell>
          <cell r="J678">
            <v>211100</v>
          </cell>
        </row>
        <row r="679">
          <cell r="I679" t="str">
            <v>AF102H</v>
          </cell>
          <cell r="J679">
            <v>236300</v>
          </cell>
        </row>
        <row r="680">
          <cell r="I680" t="str">
            <v>AF122H</v>
          </cell>
          <cell r="J680">
            <v>263600</v>
          </cell>
        </row>
        <row r="681">
          <cell r="I681" t="str">
            <v>AF064H</v>
          </cell>
          <cell r="J681">
            <v>211100</v>
          </cell>
        </row>
        <row r="682">
          <cell r="I682" t="str">
            <v>AF074H</v>
          </cell>
          <cell r="J682">
            <v>232100</v>
          </cell>
        </row>
        <row r="683">
          <cell r="I683" t="str">
            <v>AF084H</v>
          </cell>
          <cell r="J683">
            <v>248900</v>
          </cell>
        </row>
        <row r="684">
          <cell r="I684" t="str">
            <v>AF104H</v>
          </cell>
          <cell r="J684">
            <v>279300</v>
          </cell>
        </row>
        <row r="685">
          <cell r="I685" t="str">
            <v>AF124H</v>
          </cell>
          <cell r="J685">
            <v>315000</v>
          </cell>
        </row>
        <row r="686">
          <cell r="I686" t="str">
            <v>AF066H</v>
          </cell>
          <cell r="J686">
            <v>237300</v>
          </cell>
        </row>
        <row r="687">
          <cell r="I687" t="str">
            <v>AF076H</v>
          </cell>
          <cell r="J687">
            <v>259400</v>
          </cell>
        </row>
        <row r="688">
          <cell r="I688" t="str">
            <v>AF086H</v>
          </cell>
          <cell r="J688">
            <v>280400</v>
          </cell>
        </row>
        <row r="689">
          <cell r="I689" t="str">
            <v>AF106H</v>
          </cell>
          <cell r="J689">
            <v>315000</v>
          </cell>
        </row>
        <row r="690">
          <cell r="I690" t="str">
            <v>AF126H</v>
          </cell>
          <cell r="J690">
            <v>354900</v>
          </cell>
        </row>
        <row r="691">
          <cell r="I691" t="str">
            <v>AF068H</v>
          </cell>
          <cell r="J691">
            <v>262500</v>
          </cell>
        </row>
        <row r="692">
          <cell r="I692" t="str">
            <v>AF078H</v>
          </cell>
          <cell r="J692">
            <v>288800</v>
          </cell>
        </row>
        <row r="693">
          <cell r="I693" t="str">
            <v>AF088H</v>
          </cell>
          <cell r="J693">
            <v>310800</v>
          </cell>
        </row>
        <row r="694">
          <cell r="I694" t="str">
            <v>AF108H</v>
          </cell>
          <cell r="J694">
            <v>350700</v>
          </cell>
        </row>
        <row r="695">
          <cell r="I695" t="str">
            <v>AF128H</v>
          </cell>
          <cell r="J695">
            <v>395900</v>
          </cell>
        </row>
        <row r="696">
          <cell r="I696" t="str">
            <v>AF060G</v>
          </cell>
          <cell r="J696">
            <v>170100</v>
          </cell>
        </row>
        <row r="697">
          <cell r="I697" t="str">
            <v>AF070G</v>
          </cell>
          <cell r="J697">
            <v>183800</v>
          </cell>
        </row>
        <row r="698">
          <cell r="I698" t="str">
            <v>AF080G</v>
          </cell>
          <cell r="J698">
            <v>193200</v>
          </cell>
        </row>
        <row r="699">
          <cell r="I699" t="str">
            <v>AF100G</v>
          </cell>
          <cell r="J699">
            <v>214200</v>
          </cell>
        </row>
        <row r="700">
          <cell r="I700" t="str">
            <v>AF120G</v>
          </cell>
          <cell r="J700">
            <v>237300</v>
          </cell>
        </row>
        <row r="701">
          <cell r="I701" t="str">
            <v>AF062G</v>
          </cell>
          <cell r="J701">
            <v>205800</v>
          </cell>
        </row>
        <row r="702">
          <cell r="I702" t="str">
            <v>AF072G</v>
          </cell>
          <cell r="J702">
            <v>222600</v>
          </cell>
        </row>
        <row r="703">
          <cell r="I703" t="str">
            <v>AF082G</v>
          </cell>
          <cell r="J703">
            <v>237300</v>
          </cell>
        </row>
        <row r="704">
          <cell r="I704" t="str">
            <v>AF102G</v>
          </cell>
          <cell r="J704">
            <v>265700</v>
          </cell>
        </row>
        <row r="705">
          <cell r="I705" t="str">
            <v>AF122G</v>
          </cell>
          <cell r="J705">
            <v>296100</v>
          </cell>
        </row>
        <row r="706">
          <cell r="I706" t="str">
            <v>AF064G</v>
          </cell>
          <cell r="J706">
            <v>237300</v>
          </cell>
        </row>
        <row r="707">
          <cell r="I707" t="str">
            <v>AF074G</v>
          </cell>
          <cell r="J707">
            <v>258300</v>
          </cell>
        </row>
        <row r="708">
          <cell r="I708" t="str">
            <v>AF084G</v>
          </cell>
          <cell r="J708">
            <v>275100</v>
          </cell>
        </row>
        <row r="709">
          <cell r="I709" t="str">
            <v>AF104G</v>
          </cell>
          <cell r="J709">
            <v>308700</v>
          </cell>
        </row>
        <row r="710">
          <cell r="I710" t="str">
            <v>AF124G</v>
          </cell>
          <cell r="J710">
            <v>347600</v>
          </cell>
        </row>
        <row r="711">
          <cell r="I711" t="str">
            <v>AF066G</v>
          </cell>
          <cell r="J711">
            <v>273000</v>
          </cell>
        </row>
        <row r="712">
          <cell r="I712" t="str">
            <v>AF076G</v>
          </cell>
          <cell r="J712">
            <v>297200</v>
          </cell>
        </row>
        <row r="713">
          <cell r="I713" t="str">
            <v>AF086G</v>
          </cell>
          <cell r="J713">
            <v>319200</v>
          </cell>
        </row>
        <row r="714">
          <cell r="I714" t="str">
            <v>AF106G</v>
          </cell>
          <cell r="J714">
            <v>360200</v>
          </cell>
        </row>
        <row r="715">
          <cell r="I715" t="str">
            <v>AF126G</v>
          </cell>
          <cell r="J715">
            <v>406400</v>
          </cell>
        </row>
        <row r="716">
          <cell r="I716" t="str">
            <v>AF068G</v>
          </cell>
          <cell r="J716">
            <v>304500</v>
          </cell>
        </row>
        <row r="717">
          <cell r="I717" t="str">
            <v>AF078G</v>
          </cell>
          <cell r="J717">
            <v>332900</v>
          </cell>
        </row>
        <row r="718">
          <cell r="I718" t="str">
            <v>AF088G</v>
          </cell>
          <cell r="J718">
            <v>357000</v>
          </cell>
        </row>
        <row r="719">
          <cell r="I719" t="str">
            <v>AF108G</v>
          </cell>
          <cell r="J719">
            <v>403200</v>
          </cell>
        </row>
        <row r="720">
          <cell r="I720" t="str">
            <v>AF128G</v>
          </cell>
          <cell r="J720">
            <v>457800</v>
          </cell>
        </row>
        <row r="721">
          <cell r="I721" t="str">
            <v>AF0060</v>
          </cell>
          <cell r="J721">
            <v>74600</v>
          </cell>
        </row>
        <row r="722">
          <cell r="I722" t="str">
            <v>AF0070</v>
          </cell>
          <cell r="J722">
            <v>77700</v>
          </cell>
        </row>
        <row r="723">
          <cell r="I723" t="str">
            <v>AF0080</v>
          </cell>
          <cell r="J723">
            <v>78800</v>
          </cell>
        </row>
        <row r="724">
          <cell r="I724" t="str">
            <v>AF0100</v>
          </cell>
          <cell r="J724">
            <v>84000</v>
          </cell>
        </row>
        <row r="725">
          <cell r="I725" t="str">
            <v>AF0120</v>
          </cell>
          <cell r="J725">
            <v>89300</v>
          </cell>
        </row>
        <row r="726">
          <cell r="I726" t="str">
            <v>AF0062</v>
          </cell>
          <cell r="J726">
            <v>77700</v>
          </cell>
        </row>
        <row r="727">
          <cell r="I727" t="str">
            <v>AF0072</v>
          </cell>
          <cell r="J727">
            <v>80900</v>
          </cell>
        </row>
        <row r="728">
          <cell r="I728" t="str">
            <v>AF0082</v>
          </cell>
          <cell r="J728">
            <v>84000</v>
          </cell>
        </row>
        <row r="729">
          <cell r="I729" t="str">
            <v>AF0102</v>
          </cell>
          <cell r="J729">
            <v>90300</v>
          </cell>
        </row>
        <row r="730">
          <cell r="I730" t="str">
            <v>AF0122</v>
          </cell>
          <cell r="J730">
            <v>96600</v>
          </cell>
        </row>
        <row r="731">
          <cell r="I731" t="str">
            <v>AF0064S</v>
          </cell>
          <cell r="J731">
            <v>18900</v>
          </cell>
        </row>
        <row r="732">
          <cell r="I732" t="str">
            <v>AF0074S</v>
          </cell>
          <cell r="J732">
            <v>21000</v>
          </cell>
        </row>
        <row r="733">
          <cell r="I733" t="str">
            <v>AF0084S</v>
          </cell>
          <cell r="J733">
            <v>23100</v>
          </cell>
        </row>
        <row r="734">
          <cell r="I734" t="str">
            <v>AF0104S</v>
          </cell>
          <cell r="J734">
            <v>26300</v>
          </cell>
        </row>
        <row r="735">
          <cell r="I735" t="str">
            <v>AF0124S</v>
          </cell>
          <cell r="J735">
            <v>29400</v>
          </cell>
        </row>
        <row r="736">
          <cell r="I736" t="str">
            <v>AF5110</v>
          </cell>
          <cell r="J736">
            <v>25800</v>
          </cell>
        </row>
        <row r="737">
          <cell r="I737" t="str">
            <v>AF5112</v>
          </cell>
          <cell r="J737">
            <v>29100</v>
          </cell>
        </row>
        <row r="738">
          <cell r="I738" t="str">
            <v>AF5114</v>
          </cell>
          <cell r="J738">
            <v>32300</v>
          </cell>
        </row>
        <row r="739">
          <cell r="I739" t="str">
            <v>AF5116</v>
          </cell>
          <cell r="J739">
            <v>35500</v>
          </cell>
        </row>
        <row r="740">
          <cell r="I740" t="str">
            <v>AF5118</v>
          </cell>
          <cell r="J740">
            <v>38700</v>
          </cell>
        </row>
        <row r="741">
          <cell r="I741" t="str">
            <v>AF5120</v>
          </cell>
          <cell r="J741">
            <v>42000</v>
          </cell>
        </row>
        <row r="742">
          <cell r="I742" t="str">
            <v>AF5210</v>
          </cell>
          <cell r="J742">
            <v>30700</v>
          </cell>
        </row>
        <row r="743">
          <cell r="I743" t="str">
            <v>AF5212</v>
          </cell>
          <cell r="J743">
            <v>35500</v>
          </cell>
        </row>
        <row r="744">
          <cell r="I744" t="str">
            <v>AF5214</v>
          </cell>
          <cell r="J744">
            <v>40400</v>
          </cell>
        </row>
        <row r="745">
          <cell r="I745" t="str">
            <v>AF5216</v>
          </cell>
          <cell r="J745">
            <v>45300</v>
          </cell>
        </row>
        <row r="746">
          <cell r="I746" t="str">
            <v>AF5218</v>
          </cell>
          <cell r="J746">
            <v>50100</v>
          </cell>
        </row>
        <row r="747">
          <cell r="I747" t="str">
            <v>AF5220</v>
          </cell>
          <cell r="J747">
            <v>54900</v>
          </cell>
        </row>
        <row r="748">
          <cell r="I748" t="str">
            <v>AF5510</v>
          </cell>
          <cell r="J748">
            <v>29100</v>
          </cell>
        </row>
        <row r="749">
          <cell r="I749" t="str">
            <v>AF5512</v>
          </cell>
          <cell r="J749">
            <v>33900</v>
          </cell>
        </row>
        <row r="750">
          <cell r="I750" t="str">
            <v>AF5514</v>
          </cell>
          <cell r="J750">
            <v>38700</v>
          </cell>
        </row>
        <row r="751">
          <cell r="I751" t="str">
            <v>AF5516</v>
          </cell>
          <cell r="J751">
            <v>43600</v>
          </cell>
        </row>
        <row r="752">
          <cell r="I752" t="str">
            <v>AF5518</v>
          </cell>
          <cell r="J752">
            <v>48500</v>
          </cell>
        </row>
        <row r="753">
          <cell r="I753" t="str">
            <v>AF5520</v>
          </cell>
          <cell r="J753">
            <v>53300</v>
          </cell>
        </row>
        <row r="754">
          <cell r="I754" t="str">
            <v>AF5310</v>
          </cell>
          <cell r="J754">
            <v>24300</v>
          </cell>
        </row>
        <row r="755">
          <cell r="I755" t="str">
            <v>AF5312</v>
          </cell>
          <cell r="J755">
            <v>27500</v>
          </cell>
        </row>
        <row r="756">
          <cell r="I756" t="str">
            <v>AF5314</v>
          </cell>
          <cell r="J756">
            <v>30700</v>
          </cell>
        </row>
        <row r="757">
          <cell r="I757" t="str">
            <v>AF5316</v>
          </cell>
          <cell r="J757">
            <v>33900</v>
          </cell>
        </row>
        <row r="758">
          <cell r="I758" t="str">
            <v>AF5318</v>
          </cell>
          <cell r="J758">
            <v>37200</v>
          </cell>
        </row>
        <row r="759">
          <cell r="I759" t="str">
            <v>AF5320</v>
          </cell>
          <cell r="J759">
            <v>40400</v>
          </cell>
        </row>
        <row r="760">
          <cell r="I760" t="str">
            <v>AF5610</v>
          </cell>
          <cell r="J760">
            <v>22600</v>
          </cell>
        </row>
        <row r="761">
          <cell r="I761" t="str">
            <v>AF5612</v>
          </cell>
          <cell r="J761">
            <v>25800</v>
          </cell>
        </row>
        <row r="762">
          <cell r="I762" t="str">
            <v>AF5614</v>
          </cell>
          <cell r="J762">
            <v>29100</v>
          </cell>
        </row>
        <row r="763">
          <cell r="I763" t="str">
            <v>AF5616</v>
          </cell>
          <cell r="J763">
            <v>32300</v>
          </cell>
        </row>
        <row r="764">
          <cell r="I764" t="str">
            <v>AF5618</v>
          </cell>
          <cell r="J764">
            <v>35500</v>
          </cell>
        </row>
        <row r="765">
          <cell r="I765" t="str">
            <v>AF5620</v>
          </cell>
          <cell r="J765">
            <v>38700</v>
          </cell>
        </row>
        <row r="766">
          <cell r="I766" t="str">
            <v>AF6010</v>
          </cell>
          <cell r="J766">
            <v>9700</v>
          </cell>
        </row>
        <row r="767">
          <cell r="I767" t="str">
            <v>AF6012</v>
          </cell>
          <cell r="J767">
            <v>11300</v>
          </cell>
        </row>
        <row r="768">
          <cell r="I768" t="str">
            <v>AF6014</v>
          </cell>
          <cell r="J768">
            <v>12900</v>
          </cell>
        </row>
        <row r="769">
          <cell r="I769" t="str">
            <v>AF6016</v>
          </cell>
          <cell r="J769">
            <v>14500</v>
          </cell>
        </row>
        <row r="770">
          <cell r="I770" t="str">
            <v>AF6018</v>
          </cell>
          <cell r="J770">
            <v>16200</v>
          </cell>
        </row>
        <row r="771">
          <cell r="I771" t="str">
            <v>AF6020</v>
          </cell>
          <cell r="J771">
            <v>17700</v>
          </cell>
        </row>
        <row r="772">
          <cell r="I772" t="str">
            <v>AF6102</v>
          </cell>
          <cell r="J772">
            <v>3300</v>
          </cell>
        </row>
        <row r="773">
          <cell r="I773" t="str">
            <v>AF6104</v>
          </cell>
          <cell r="J773">
            <v>4800</v>
          </cell>
        </row>
        <row r="774">
          <cell r="I774" t="str">
            <v>AF6106</v>
          </cell>
          <cell r="J774">
            <v>6500</v>
          </cell>
        </row>
        <row r="775">
          <cell r="I775" t="str">
            <v>AF6108</v>
          </cell>
          <cell r="J775">
            <v>8100</v>
          </cell>
        </row>
        <row r="776">
          <cell r="I776" t="str">
            <v>AF6102T</v>
          </cell>
          <cell r="J776">
            <v>3300</v>
          </cell>
        </row>
        <row r="777">
          <cell r="I777" t="str">
            <v>AF6104T</v>
          </cell>
          <cell r="J777">
            <v>4800</v>
          </cell>
        </row>
        <row r="778">
          <cell r="I778" t="str">
            <v>AF6106T</v>
          </cell>
          <cell r="J778">
            <v>6500</v>
          </cell>
        </row>
        <row r="779">
          <cell r="I779" t="str">
            <v>AF6108T</v>
          </cell>
          <cell r="J779">
            <v>8100</v>
          </cell>
        </row>
        <row r="780">
          <cell r="I780" t="str">
            <v>AF6202</v>
          </cell>
          <cell r="J780">
            <v>1600</v>
          </cell>
        </row>
        <row r="781">
          <cell r="I781" t="str">
            <v>AF6204</v>
          </cell>
          <cell r="J781">
            <v>3300</v>
          </cell>
        </row>
        <row r="782">
          <cell r="I782" t="str">
            <v>AF6206</v>
          </cell>
          <cell r="J782">
            <v>4800</v>
          </cell>
        </row>
        <row r="783">
          <cell r="I783" t="str">
            <v>AF6208</v>
          </cell>
          <cell r="J783">
            <v>6500</v>
          </cell>
        </row>
        <row r="784">
          <cell r="I784" t="str">
            <v>AF8001</v>
          </cell>
          <cell r="J784">
            <v>38900</v>
          </cell>
        </row>
        <row r="785">
          <cell r="I785" t="str">
            <v>AT8001</v>
          </cell>
          <cell r="J785">
            <v>6300</v>
          </cell>
        </row>
        <row r="786">
          <cell r="I786" t="str">
            <v>AT8002</v>
          </cell>
          <cell r="J786">
            <v>6300</v>
          </cell>
        </row>
        <row r="787">
          <cell r="I787" t="str">
            <v>AT8003</v>
          </cell>
          <cell r="J787">
            <v>3200</v>
          </cell>
        </row>
        <row r="788">
          <cell r="I788" t="str">
            <v>CX0011</v>
          </cell>
          <cell r="J788">
            <v>24200</v>
          </cell>
        </row>
        <row r="789">
          <cell r="I789" t="str">
            <v>CX0012</v>
          </cell>
          <cell r="J789">
            <v>24200</v>
          </cell>
        </row>
        <row r="790">
          <cell r="I790" t="str">
            <v>AT8006</v>
          </cell>
          <cell r="J790">
            <v>8400</v>
          </cell>
        </row>
        <row r="791">
          <cell r="I791" t="str">
            <v>AT8007</v>
          </cell>
          <cell r="J791">
            <v>8400</v>
          </cell>
        </row>
        <row r="792">
          <cell r="I792" t="str">
            <v>AT8008</v>
          </cell>
          <cell r="J792">
            <v>8400</v>
          </cell>
        </row>
        <row r="793">
          <cell r="I793" t="str">
            <v>AT8010</v>
          </cell>
          <cell r="J793">
            <v>10500</v>
          </cell>
        </row>
        <row r="794">
          <cell r="I794" t="str">
            <v>AT8012</v>
          </cell>
          <cell r="J794">
            <v>10500</v>
          </cell>
        </row>
        <row r="795">
          <cell r="I795" t="str">
            <v>AF1062</v>
          </cell>
          <cell r="J795">
            <v>11600</v>
          </cell>
        </row>
        <row r="796">
          <cell r="I796" t="str">
            <v>AF1064</v>
          </cell>
          <cell r="J796">
            <v>16300</v>
          </cell>
        </row>
        <row r="797">
          <cell r="I797" t="str">
            <v>AF1066</v>
          </cell>
          <cell r="J797">
            <v>19400</v>
          </cell>
        </row>
        <row r="798">
          <cell r="I798" t="str">
            <v>AF1072</v>
          </cell>
          <cell r="J798">
            <v>12100</v>
          </cell>
        </row>
        <row r="799">
          <cell r="I799" t="str">
            <v>AF1074</v>
          </cell>
          <cell r="J799">
            <v>17900</v>
          </cell>
        </row>
        <row r="800">
          <cell r="I800" t="str">
            <v>AF1076</v>
          </cell>
          <cell r="J800">
            <v>22600</v>
          </cell>
        </row>
        <row r="801">
          <cell r="I801" t="str">
            <v>AF1082</v>
          </cell>
          <cell r="J801">
            <v>13100</v>
          </cell>
        </row>
        <row r="802">
          <cell r="I802" t="str">
            <v>AF1084</v>
          </cell>
          <cell r="J802">
            <v>19400</v>
          </cell>
        </row>
        <row r="803">
          <cell r="I803" t="str">
            <v>AF1086</v>
          </cell>
          <cell r="J803">
            <v>25700</v>
          </cell>
        </row>
        <row r="804">
          <cell r="I804" t="str">
            <v>AF1102</v>
          </cell>
          <cell r="J804">
            <v>14700</v>
          </cell>
        </row>
        <row r="805">
          <cell r="I805" t="str">
            <v>AF1104</v>
          </cell>
          <cell r="J805">
            <v>22600</v>
          </cell>
        </row>
        <row r="806">
          <cell r="I806" t="str">
            <v>AF1106</v>
          </cell>
          <cell r="J806">
            <v>30500</v>
          </cell>
        </row>
        <row r="807">
          <cell r="I807" t="str">
            <v>AF1122</v>
          </cell>
          <cell r="J807">
            <v>16300</v>
          </cell>
        </row>
        <row r="808">
          <cell r="I808" t="str">
            <v>AF1124</v>
          </cell>
          <cell r="J808">
            <v>25700</v>
          </cell>
        </row>
        <row r="809">
          <cell r="I809" t="str">
            <v>AF1126</v>
          </cell>
          <cell r="J809">
            <v>35700</v>
          </cell>
        </row>
        <row r="810">
          <cell r="I810" t="str">
            <v>AF1062G</v>
          </cell>
          <cell r="J810">
            <v>16300</v>
          </cell>
        </row>
        <row r="811">
          <cell r="I811" t="str">
            <v>AF1064G</v>
          </cell>
          <cell r="J811">
            <v>24200</v>
          </cell>
        </row>
        <row r="812">
          <cell r="I812" t="str">
            <v>AF1066G</v>
          </cell>
          <cell r="J812">
            <v>32600</v>
          </cell>
        </row>
        <row r="813">
          <cell r="I813" t="str">
            <v>AF1072G</v>
          </cell>
          <cell r="J813">
            <v>17900</v>
          </cell>
        </row>
        <row r="814">
          <cell r="I814" t="str">
            <v>AF1074G</v>
          </cell>
          <cell r="J814">
            <v>26800</v>
          </cell>
        </row>
        <row r="815">
          <cell r="I815" t="str">
            <v>AF1076G</v>
          </cell>
          <cell r="J815">
            <v>35700</v>
          </cell>
        </row>
        <row r="816">
          <cell r="I816" t="str">
            <v>AF1082G</v>
          </cell>
          <cell r="J816">
            <v>19400</v>
          </cell>
        </row>
        <row r="817">
          <cell r="I817" t="str">
            <v>AF1084G</v>
          </cell>
          <cell r="J817">
            <v>29400</v>
          </cell>
        </row>
        <row r="818">
          <cell r="I818" t="str">
            <v>AF1086G</v>
          </cell>
          <cell r="J818">
            <v>38900</v>
          </cell>
        </row>
        <row r="819">
          <cell r="I819" t="str">
            <v>AF1102G</v>
          </cell>
          <cell r="J819">
            <v>22600</v>
          </cell>
        </row>
        <row r="820">
          <cell r="I820" t="str">
            <v>AF1104G</v>
          </cell>
          <cell r="J820">
            <v>34100</v>
          </cell>
        </row>
        <row r="821">
          <cell r="I821" t="str">
            <v>AF1106G</v>
          </cell>
          <cell r="J821">
            <v>45200</v>
          </cell>
        </row>
        <row r="822">
          <cell r="I822" t="str">
            <v>AF1122G</v>
          </cell>
          <cell r="J822">
            <v>25700</v>
          </cell>
        </row>
        <row r="823">
          <cell r="I823" t="str">
            <v>AF1124G</v>
          </cell>
          <cell r="J823">
            <v>40400</v>
          </cell>
        </row>
        <row r="824">
          <cell r="I824" t="str">
            <v>AF1126G</v>
          </cell>
          <cell r="J824">
            <v>52000</v>
          </cell>
        </row>
        <row r="825">
          <cell r="I825" t="str">
            <v>AF2062</v>
          </cell>
          <cell r="J825">
            <v>12100</v>
          </cell>
        </row>
        <row r="826">
          <cell r="I826" t="str">
            <v>AF2072</v>
          </cell>
          <cell r="J826">
            <v>13100</v>
          </cell>
        </row>
        <row r="827">
          <cell r="I827" t="str">
            <v>AF2082</v>
          </cell>
          <cell r="J827">
            <v>14200</v>
          </cell>
        </row>
        <row r="828">
          <cell r="I828" t="str">
            <v>AF2102</v>
          </cell>
          <cell r="J828">
            <v>15200</v>
          </cell>
        </row>
        <row r="829">
          <cell r="I829" t="str">
            <v>AF2122</v>
          </cell>
          <cell r="J829">
            <v>16300</v>
          </cell>
        </row>
        <row r="830">
          <cell r="I830" t="str">
            <v>AF3061</v>
          </cell>
          <cell r="J830">
            <v>3200</v>
          </cell>
        </row>
        <row r="831">
          <cell r="I831" t="str">
            <v>AF3071</v>
          </cell>
          <cell r="J831">
            <v>4200</v>
          </cell>
        </row>
        <row r="832">
          <cell r="I832" t="str">
            <v>AF3081</v>
          </cell>
          <cell r="J832">
            <v>4200</v>
          </cell>
        </row>
        <row r="833">
          <cell r="I833" t="str">
            <v>AF3101</v>
          </cell>
          <cell r="J833">
            <v>4700</v>
          </cell>
        </row>
        <row r="834">
          <cell r="I834" t="str">
            <v>AF3121</v>
          </cell>
          <cell r="J834">
            <v>5800</v>
          </cell>
        </row>
        <row r="835">
          <cell r="I835" t="str">
            <v>AF1062A</v>
          </cell>
          <cell r="J835">
            <v>17900</v>
          </cell>
        </row>
        <row r="836">
          <cell r="I836" t="str">
            <v>AF1064A</v>
          </cell>
          <cell r="J836">
            <v>32600</v>
          </cell>
        </row>
        <row r="837">
          <cell r="I837" t="str">
            <v>AF1072A</v>
          </cell>
          <cell r="J837">
            <v>19400</v>
          </cell>
        </row>
        <row r="838">
          <cell r="I838" t="str">
            <v>AF1074A</v>
          </cell>
          <cell r="J838">
            <v>35700</v>
          </cell>
        </row>
        <row r="839">
          <cell r="I839" t="str">
            <v>AF1082A</v>
          </cell>
          <cell r="J839">
            <v>21000</v>
          </cell>
        </row>
        <row r="840">
          <cell r="I840" t="str">
            <v>AF1084A</v>
          </cell>
          <cell r="J840">
            <v>38900</v>
          </cell>
        </row>
        <row r="841">
          <cell r="I841" t="str">
            <v>AF1102A</v>
          </cell>
          <cell r="J841">
            <v>24200</v>
          </cell>
        </row>
        <row r="842">
          <cell r="I842" t="str">
            <v>AF1104A</v>
          </cell>
          <cell r="J842">
            <v>45200</v>
          </cell>
        </row>
        <row r="843">
          <cell r="I843" t="str">
            <v>AF1122A</v>
          </cell>
          <cell r="J843">
            <v>27300</v>
          </cell>
        </row>
        <row r="844">
          <cell r="I844" t="str">
            <v>AF1124A</v>
          </cell>
          <cell r="J844">
            <v>51500</v>
          </cell>
        </row>
        <row r="845">
          <cell r="I845" t="str">
            <v>AF1064B</v>
          </cell>
          <cell r="J845">
            <v>30500</v>
          </cell>
        </row>
        <row r="846">
          <cell r="I846" t="str">
            <v>AF1074B</v>
          </cell>
          <cell r="J846">
            <v>34700</v>
          </cell>
        </row>
        <row r="847">
          <cell r="I847" t="str">
            <v>AF1084B</v>
          </cell>
          <cell r="J847">
            <v>38900</v>
          </cell>
        </row>
        <row r="848">
          <cell r="I848" t="str">
            <v>AF1104B</v>
          </cell>
          <cell r="J848">
            <v>54600</v>
          </cell>
        </row>
        <row r="849">
          <cell r="I849" t="str">
            <v>AF1124B</v>
          </cell>
          <cell r="J849">
            <v>59900</v>
          </cell>
        </row>
        <row r="850">
          <cell r="I850" t="str">
            <v>AT3006</v>
          </cell>
          <cell r="J850">
            <v>66200</v>
          </cell>
        </row>
        <row r="851">
          <cell r="I851" t="str">
            <v>AT3007</v>
          </cell>
          <cell r="J851">
            <v>69300</v>
          </cell>
        </row>
        <row r="852">
          <cell r="I852" t="str">
            <v>AT3008</v>
          </cell>
          <cell r="J852">
            <v>71400</v>
          </cell>
        </row>
        <row r="853">
          <cell r="I853" t="str">
            <v>AT3010</v>
          </cell>
          <cell r="J853">
            <v>77700</v>
          </cell>
        </row>
        <row r="854">
          <cell r="I854" t="str">
            <v>AT3012</v>
          </cell>
          <cell r="J854">
            <v>81900</v>
          </cell>
        </row>
        <row r="855">
          <cell r="I855" t="str">
            <v>AT3406</v>
          </cell>
          <cell r="J855">
            <v>78800</v>
          </cell>
        </row>
        <row r="856">
          <cell r="I856" t="str">
            <v>AT3407</v>
          </cell>
          <cell r="J856">
            <v>81900</v>
          </cell>
        </row>
        <row r="857">
          <cell r="I857" t="str">
            <v>AT3408</v>
          </cell>
          <cell r="J857">
            <v>84000</v>
          </cell>
        </row>
        <row r="858">
          <cell r="I858" t="str">
            <v>AT3410</v>
          </cell>
          <cell r="J858">
            <v>89300</v>
          </cell>
        </row>
        <row r="859">
          <cell r="I859" t="str">
            <v>AT3412</v>
          </cell>
          <cell r="J859">
            <v>93500</v>
          </cell>
        </row>
        <row r="860">
          <cell r="I860" t="str">
            <v>AT3306</v>
          </cell>
          <cell r="J860">
            <v>168000</v>
          </cell>
        </row>
        <row r="861">
          <cell r="I861" t="str">
            <v>AT3307</v>
          </cell>
          <cell r="J861">
            <v>173300</v>
          </cell>
        </row>
        <row r="862">
          <cell r="I862" t="str">
            <v>AT3308</v>
          </cell>
          <cell r="J862">
            <v>177500</v>
          </cell>
        </row>
        <row r="863">
          <cell r="I863" t="str">
            <v>AT3310</v>
          </cell>
          <cell r="J863">
            <v>189000</v>
          </cell>
        </row>
        <row r="864">
          <cell r="I864" t="str">
            <v>AT3312</v>
          </cell>
          <cell r="J864">
            <v>198500</v>
          </cell>
        </row>
        <row r="865">
          <cell r="I865" t="str">
            <v>AF066HB</v>
          </cell>
          <cell r="J865">
            <v>246800</v>
          </cell>
        </row>
        <row r="866">
          <cell r="I866" t="str">
            <v>AF076HB</v>
          </cell>
          <cell r="J866">
            <v>270900</v>
          </cell>
        </row>
        <row r="867">
          <cell r="I867" t="str">
            <v>AF086HB</v>
          </cell>
          <cell r="J867">
            <v>293000</v>
          </cell>
        </row>
        <row r="868">
          <cell r="I868" t="str">
            <v>AF106HB</v>
          </cell>
          <cell r="J868">
            <v>330800</v>
          </cell>
        </row>
        <row r="869">
          <cell r="I869" t="str">
            <v>AF126HB</v>
          </cell>
          <cell r="J869">
            <v>373800</v>
          </cell>
        </row>
        <row r="870">
          <cell r="I870" t="str">
            <v>AF068HB</v>
          </cell>
          <cell r="J870">
            <v>278300</v>
          </cell>
        </row>
        <row r="871">
          <cell r="I871" t="str">
            <v>AF078HB</v>
          </cell>
          <cell r="J871">
            <v>306600</v>
          </cell>
        </row>
        <row r="872">
          <cell r="I872" t="str">
            <v>AF088HB</v>
          </cell>
          <cell r="J872">
            <v>330800</v>
          </cell>
        </row>
        <row r="873">
          <cell r="I873" t="str">
            <v>AF108HB</v>
          </cell>
          <cell r="J873">
            <v>373800</v>
          </cell>
        </row>
        <row r="874">
          <cell r="I874" t="str">
            <v>AF128HB</v>
          </cell>
          <cell r="J874">
            <v>425300</v>
          </cell>
        </row>
        <row r="875">
          <cell r="I875" t="str">
            <v>AF062C</v>
          </cell>
          <cell r="J875">
            <v>176400</v>
          </cell>
        </row>
        <row r="876">
          <cell r="I876" t="str">
            <v>AF072C</v>
          </cell>
          <cell r="J876">
            <v>192200</v>
          </cell>
        </row>
        <row r="877">
          <cell r="I877" t="str">
            <v>AF082C</v>
          </cell>
          <cell r="J877">
            <v>206300</v>
          </cell>
        </row>
        <row r="878">
          <cell r="I878" t="str">
            <v>AF102C</v>
          </cell>
          <cell r="J878">
            <v>230000</v>
          </cell>
        </row>
        <row r="879">
          <cell r="I879" t="str">
            <v>AF122C</v>
          </cell>
          <cell r="J879">
            <v>255700</v>
          </cell>
        </row>
        <row r="880">
          <cell r="I880" t="str">
            <v>AF064S</v>
          </cell>
          <cell r="J880">
            <v>51500</v>
          </cell>
        </row>
        <row r="881">
          <cell r="I881" t="str">
            <v>AF074S</v>
          </cell>
          <cell r="J881">
            <v>56700</v>
          </cell>
        </row>
        <row r="882">
          <cell r="I882" t="str">
            <v>AF084S</v>
          </cell>
          <cell r="J882">
            <v>62000</v>
          </cell>
        </row>
        <row r="883">
          <cell r="I883" t="str">
            <v>AF104S</v>
          </cell>
          <cell r="J883">
            <v>71400</v>
          </cell>
        </row>
        <row r="884">
          <cell r="I884" t="str">
            <v>AF124S</v>
          </cell>
          <cell r="J884">
            <v>80900</v>
          </cell>
        </row>
        <row r="885">
          <cell r="I885" t="str">
            <v>AF064SG</v>
          </cell>
          <cell r="J885">
            <v>67200</v>
          </cell>
        </row>
        <row r="886">
          <cell r="I886" t="str">
            <v>AF074SG</v>
          </cell>
          <cell r="J886">
            <v>74600</v>
          </cell>
        </row>
        <row r="887">
          <cell r="I887" t="str">
            <v>AF084SG</v>
          </cell>
          <cell r="J887">
            <v>81900</v>
          </cell>
        </row>
        <row r="888">
          <cell r="I888" t="str">
            <v>AF104SG</v>
          </cell>
          <cell r="J888">
            <v>94500</v>
          </cell>
        </row>
        <row r="889">
          <cell r="I889" t="str">
            <v>AF124SG</v>
          </cell>
          <cell r="J889">
            <v>110300</v>
          </cell>
        </row>
        <row r="890">
          <cell r="I890" t="str">
            <v>AF064SB</v>
          </cell>
          <cell r="J890">
            <v>79800</v>
          </cell>
        </row>
        <row r="891">
          <cell r="I891" t="str">
            <v>AF074SB</v>
          </cell>
          <cell r="J891">
            <v>90300</v>
          </cell>
        </row>
        <row r="892">
          <cell r="I892" t="str">
            <v>AF084SB</v>
          </cell>
          <cell r="J892">
            <v>100800</v>
          </cell>
        </row>
        <row r="893">
          <cell r="I893" t="str">
            <v>AF104SB</v>
          </cell>
          <cell r="J893">
            <v>135500</v>
          </cell>
        </row>
        <row r="894">
          <cell r="I894" t="str">
            <v>AF124SB</v>
          </cell>
          <cell r="J894">
            <v>149100</v>
          </cell>
        </row>
        <row r="895">
          <cell r="I895" t="str">
            <v>AF064SA</v>
          </cell>
          <cell r="J895">
            <v>84000</v>
          </cell>
        </row>
        <row r="896">
          <cell r="I896" t="str">
            <v>AF074SA</v>
          </cell>
          <cell r="J896">
            <v>92400</v>
          </cell>
        </row>
        <row r="897">
          <cell r="I897" t="str">
            <v>AF084SA</v>
          </cell>
          <cell r="J897">
            <v>100800</v>
          </cell>
        </row>
        <row r="898">
          <cell r="I898" t="str">
            <v>AF104SA</v>
          </cell>
          <cell r="J898">
            <v>116600</v>
          </cell>
        </row>
        <row r="899">
          <cell r="I899" t="str">
            <v>AF124SA</v>
          </cell>
          <cell r="J899">
            <v>132300</v>
          </cell>
        </row>
        <row r="900">
          <cell r="I900" t="str">
            <v>AF064SD</v>
          </cell>
          <cell r="J900">
            <v>65600</v>
          </cell>
        </row>
        <row r="901">
          <cell r="I901" t="str">
            <v>AF074SD</v>
          </cell>
          <cell r="J901">
            <v>73500</v>
          </cell>
        </row>
        <row r="902">
          <cell r="I902" t="str">
            <v>AF084SD</v>
          </cell>
          <cell r="J902">
            <v>81400</v>
          </cell>
        </row>
        <row r="903">
          <cell r="I903" t="str">
            <v>AF104SD</v>
          </cell>
          <cell r="J903">
            <v>103400</v>
          </cell>
        </row>
        <row r="904">
          <cell r="I904" t="str">
            <v>AF124SD</v>
          </cell>
          <cell r="J904">
            <v>115000</v>
          </cell>
        </row>
        <row r="905">
          <cell r="I905" t="str">
            <v>AF064SC</v>
          </cell>
          <cell r="J905">
            <v>67700</v>
          </cell>
        </row>
        <row r="906">
          <cell r="I906" t="str">
            <v>AF074SC</v>
          </cell>
          <cell r="J906">
            <v>74600</v>
          </cell>
        </row>
        <row r="907">
          <cell r="I907" t="str">
            <v>AF084SC</v>
          </cell>
          <cell r="J907">
            <v>81400</v>
          </cell>
        </row>
        <row r="908">
          <cell r="I908" t="str">
            <v>AF104SC</v>
          </cell>
          <cell r="J908">
            <v>94000</v>
          </cell>
        </row>
        <row r="909">
          <cell r="I909" t="str">
            <v>AF124SC</v>
          </cell>
          <cell r="J909">
            <v>106600</v>
          </cell>
        </row>
        <row r="910">
          <cell r="I910" t="str">
            <v>AF064SM</v>
          </cell>
          <cell r="J910">
            <v>81900</v>
          </cell>
        </row>
        <row r="911">
          <cell r="I911" t="str">
            <v>AF074SM</v>
          </cell>
          <cell r="J911">
            <v>91400</v>
          </cell>
        </row>
        <row r="912">
          <cell r="I912" t="str">
            <v>AF084SM</v>
          </cell>
          <cell r="J912">
            <v>100800</v>
          </cell>
        </row>
        <row r="913">
          <cell r="I913" t="str">
            <v>AF104SM</v>
          </cell>
          <cell r="J913">
            <v>126000</v>
          </cell>
        </row>
        <row r="914">
          <cell r="I914" t="str">
            <v>AF124SM</v>
          </cell>
          <cell r="J914">
            <v>140700</v>
          </cell>
        </row>
        <row r="915">
          <cell r="I915" t="str">
            <v>AF062A</v>
          </cell>
          <cell r="J915">
            <v>182700</v>
          </cell>
        </row>
        <row r="916">
          <cell r="I916" t="str">
            <v>AF072A</v>
          </cell>
          <cell r="J916">
            <v>199500</v>
          </cell>
        </row>
        <row r="917">
          <cell r="I917" t="str">
            <v>AF082A</v>
          </cell>
          <cell r="J917">
            <v>214200</v>
          </cell>
        </row>
        <row r="918">
          <cell r="I918" t="str">
            <v>AF102A</v>
          </cell>
          <cell r="J918">
            <v>239400</v>
          </cell>
        </row>
        <row r="919">
          <cell r="I919" t="str">
            <v>AF122A</v>
          </cell>
          <cell r="J919">
            <v>266700</v>
          </cell>
        </row>
        <row r="920">
          <cell r="I920" t="str">
            <v>SD008L</v>
          </cell>
          <cell r="J920">
            <v>177500</v>
          </cell>
        </row>
        <row r="921">
          <cell r="I921" t="str">
            <v>SD008R</v>
          </cell>
          <cell r="J921">
            <v>177500</v>
          </cell>
        </row>
        <row r="922">
          <cell r="I922" t="str">
            <v>SD008</v>
          </cell>
          <cell r="J922">
            <v>177500</v>
          </cell>
        </row>
        <row r="923">
          <cell r="I923" t="str">
            <v>SD012L</v>
          </cell>
          <cell r="J923">
            <v>210000</v>
          </cell>
        </row>
        <row r="924">
          <cell r="I924" t="str">
            <v>SD012R</v>
          </cell>
          <cell r="J924">
            <v>210000</v>
          </cell>
        </row>
        <row r="925">
          <cell r="I925" t="str">
            <v>SD012</v>
          </cell>
          <cell r="J925">
            <v>210000</v>
          </cell>
        </row>
        <row r="926">
          <cell r="I926" t="str">
            <v>SD014L</v>
          </cell>
          <cell r="J926">
            <v>236300</v>
          </cell>
        </row>
        <row r="927">
          <cell r="I927" t="str">
            <v>SD014R</v>
          </cell>
          <cell r="J927">
            <v>236300</v>
          </cell>
        </row>
        <row r="928">
          <cell r="I928" t="str">
            <v>SD014</v>
          </cell>
          <cell r="J928">
            <v>236300</v>
          </cell>
        </row>
        <row r="929">
          <cell r="I929" t="str">
            <v>SD016L</v>
          </cell>
          <cell r="J929">
            <v>254100</v>
          </cell>
        </row>
        <row r="930">
          <cell r="I930" t="str">
            <v>SD016R</v>
          </cell>
          <cell r="J930">
            <v>254100</v>
          </cell>
        </row>
        <row r="931">
          <cell r="I931" t="str">
            <v>SD016</v>
          </cell>
          <cell r="J931">
            <v>254100</v>
          </cell>
        </row>
        <row r="932">
          <cell r="I932" t="str">
            <v>SD316L</v>
          </cell>
          <cell r="J932">
            <v>339200</v>
          </cell>
        </row>
        <row r="933">
          <cell r="I933" t="str">
            <v>SD316R</v>
          </cell>
          <cell r="J933">
            <v>339200</v>
          </cell>
        </row>
        <row r="934">
          <cell r="I934" t="str">
            <v>SD318R</v>
          </cell>
          <cell r="J934">
            <v>356000</v>
          </cell>
        </row>
        <row r="935">
          <cell r="I935" t="str">
            <v>SD318L</v>
          </cell>
          <cell r="J935">
            <v>356000</v>
          </cell>
        </row>
        <row r="936">
          <cell r="I936" t="str">
            <v>SP0202</v>
          </cell>
          <cell r="J936">
            <v>146000</v>
          </cell>
        </row>
        <row r="937">
          <cell r="I937" t="str">
            <v>SP0203</v>
          </cell>
          <cell r="J937">
            <v>161700</v>
          </cell>
        </row>
        <row r="938">
          <cell r="I938" t="str">
            <v>SP0302</v>
          </cell>
          <cell r="J938">
            <v>170100</v>
          </cell>
        </row>
        <row r="939">
          <cell r="I939" t="str">
            <v>SP0303</v>
          </cell>
          <cell r="J939">
            <v>185900</v>
          </cell>
        </row>
        <row r="940">
          <cell r="I940" t="str">
            <v>SP0300</v>
          </cell>
          <cell r="J940">
            <v>53600</v>
          </cell>
        </row>
        <row r="941">
          <cell r="I941" t="str">
            <v>SD507</v>
          </cell>
          <cell r="J941">
            <v>174300</v>
          </cell>
        </row>
        <row r="942">
          <cell r="I942" t="str">
            <v>SD507F</v>
          </cell>
          <cell r="J942">
            <v>298200</v>
          </cell>
        </row>
        <row r="943">
          <cell r="I943" t="str">
            <v>SD517</v>
          </cell>
          <cell r="J943">
            <v>92400</v>
          </cell>
        </row>
        <row r="944">
          <cell r="I944" t="str">
            <v>SD517F</v>
          </cell>
          <cell r="J944">
            <v>217400</v>
          </cell>
        </row>
        <row r="945">
          <cell r="I945" t="str">
            <v>SD547</v>
          </cell>
          <cell r="J945">
            <v>60900</v>
          </cell>
        </row>
        <row r="946">
          <cell r="I946" t="str">
            <v>SD597</v>
          </cell>
          <cell r="J946">
            <v>77700</v>
          </cell>
        </row>
        <row r="947">
          <cell r="I947" t="str">
            <v>SD406L</v>
          </cell>
          <cell r="J947">
            <v>84000</v>
          </cell>
        </row>
        <row r="948">
          <cell r="I948" t="str">
            <v>SD406R</v>
          </cell>
          <cell r="J948">
            <v>84000</v>
          </cell>
        </row>
        <row r="949">
          <cell r="I949" t="str">
            <v>SD912</v>
          </cell>
          <cell r="J949">
            <v>162800</v>
          </cell>
        </row>
        <row r="950">
          <cell r="I950" t="str">
            <v>SD912F</v>
          </cell>
          <cell r="J950">
            <v>199500</v>
          </cell>
        </row>
        <row r="951">
          <cell r="I951" t="str">
            <v>SD955</v>
          </cell>
          <cell r="J951">
            <v>99800</v>
          </cell>
        </row>
        <row r="952">
          <cell r="I952" t="str">
            <v>SD977</v>
          </cell>
          <cell r="J952">
            <v>189000</v>
          </cell>
        </row>
        <row r="953">
          <cell r="I953" t="str">
            <v>SD927L</v>
          </cell>
          <cell r="J953">
            <v>165900</v>
          </cell>
        </row>
        <row r="954">
          <cell r="I954" t="str">
            <v>SD927R</v>
          </cell>
          <cell r="J954">
            <v>165900</v>
          </cell>
        </row>
        <row r="955">
          <cell r="I955" t="str">
            <v>SD990</v>
          </cell>
          <cell r="J955">
            <v>153300</v>
          </cell>
        </row>
        <row r="956">
          <cell r="I956" t="str">
            <v>SF008</v>
          </cell>
          <cell r="J956">
            <v>75600</v>
          </cell>
        </row>
        <row r="957">
          <cell r="I957" t="str">
            <v>SF008BE</v>
          </cell>
          <cell r="J957">
            <v>67200</v>
          </cell>
        </row>
        <row r="958">
          <cell r="I958" t="str">
            <v>SF012</v>
          </cell>
          <cell r="J958">
            <v>94500</v>
          </cell>
        </row>
        <row r="959">
          <cell r="I959" t="str">
            <v>SF012BE</v>
          </cell>
          <cell r="J959">
            <v>84000</v>
          </cell>
        </row>
        <row r="960">
          <cell r="I960" t="str">
            <v>SF014</v>
          </cell>
          <cell r="J960">
            <v>105000</v>
          </cell>
        </row>
        <row r="961">
          <cell r="I961" t="str">
            <v>SF014BE</v>
          </cell>
          <cell r="J961">
            <v>93500</v>
          </cell>
        </row>
        <row r="962">
          <cell r="I962" t="str">
            <v>SF016</v>
          </cell>
          <cell r="J962">
            <v>114500</v>
          </cell>
        </row>
        <row r="963">
          <cell r="I963" t="str">
            <v>SF016BE</v>
          </cell>
          <cell r="J963">
            <v>101900</v>
          </cell>
        </row>
        <row r="964">
          <cell r="I964" t="str">
            <v>SF300</v>
          </cell>
          <cell r="J964">
            <v>34700</v>
          </cell>
        </row>
        <row r="965">
          <cell r="I965" t="str">
            <v>SF300BE</v>
          </cell>
          <cell r="J965">
            <v>29400</v>
          </cell>
        </row>
        <row r="966">
          <cell r="I966" t="str">
            <v>SF912</v>
          </cell>
          <cell r="J966">
            <v>49400</v>
          </cell>
        </row>
        <row r="967">
          <cell r="I967" t="str">
            <v>SF912BE</v>
          </cell>
          <cell r="J967">
            <v>42000</v>
          </cell>
        </row>
        <row r="968">
          <cell r="I968" t="str">
            <v>SF507</v>
          </cell>
          <cell r="J968">
            <v>173300</v>
          </cell>
        </row>
        <row r="969">
          <cell r="I969" t="str">
            <v>SF507BE</v>
          </cell>
          <cell r="J969">
            <v>152300</v>
          </cell>
        </row>
        <row r="970">
          <cell r="I970" t="str">
            <v>SF517</v>
          </cell>
          <cell r="J970">
            <v>135500</v>
          </cell>
        </row>
        <row r="971">
          <cell r="I971" t="str">
            <v>SF517BE</v>
          </cell>
          <cell r="J971">
            <v>118700</v>
          </cell>
        </row>
        <row r="972">
          <cell r="I972" t="str">
            <v>SF316</v>
          </cell>
          <cell r="J972">
            <v>193200</v>
          </cell>
        </row>
        <row r="973">
          <cell r="I973" t="str">
            <v>SF316BE</v>
          </cell>
          <cell r="J973">
            <v>170100</v>
          </cell>
        </row>
        <row r="974">
          <cell r="I974" t="str">
            <v>SF507T</v>
          </cell>
          <cell r="J974">
            <v>260400</v>
          </cell>
        </row>
        <row r="975">
          <cell r="I975" t="str">
            <v>SF507TBE</v>
          </cell>
          <cell r="J975">
            <v>228900</v>
          </cell>
        </row>
        <row r="976">
          <cell r="I976" t="str">
            <v>SC182</v>
          </cell>
          <cell r="J976">
            <v>116600</v>
          </cell>
        </row>
        <row r="977">
          <cell r="I977" t="str">
            <v>SC183</v>
          </cell>
          <cell r="J977">
            <v>149100</v>
          </cell>
        </row>
        <row r="978">
          <cell r="I978" t="str">
            <v>SC1082</v>
          </cell>
          <cell r="J978">
            <v>80900</v>
          </cell>
        </row>
        <row r="979">
          <cell r="I979" t="str">
            <v>SC1083</v>
          </cell>
          <cell r="J979">
            <v>113400</v>
          </cell>
        </row>
        <row r="980">
          <cell r="I980" t="str">
            <v>SC0084</v>
          </cell>
          <cell r="J980">
            <v>144900</v>
          </cell>
        </row>
        <row r="981">
          <cell r="I981" t="str">
            <v>SC0085S</v>
          </cell>
          <cell r="J981">
            <v>153300</v>
          </cell>
        </row>
        <row r="982">
          <cell r="I982" t="str">
            <v>SC0086</v>
          </cell>
          <cell r="J982">
            <v>202700</v>
          </cell>
        </row>
        <row r="983">
          <cell r="I983" t="str">
            <v>SC0054</v>
          </cell>
          <cell r="J983">
            <v>110300</v>
          </cell>
        </row>
        <row r="984">
          <cell r="I984" t="str">
            <v>SC0055S</v>
          </cell>
          <cell r="J984">
            <v>122900</v>
          </cell>
        </row>
        <row r="985">
          <cell r="I985" t="str">
            <v>SC0056</v>
          </cell>
          <cell r="J985">
            <v>170100</v>
          </cell>
        </row>
        <row r="986">
          <cell r="I986" t="str">
            <v>SC5054</v>
          </cell>
          <cell r="J986">
            <v>110300</v>
          </cell>
        </row>
        <row r="987">
          <cell r="I987" t="str">
            <v>SC5055S</v>
          </cell>
          <cell r="J987">
            <v>122900</v>
          </cell>
        </row>
        <row r="988">
          <cell r="I988" t="str">
            <v>SC9108</v>
          </cell>
          <cell r="J988">
            <v>35700</v>
          </cell>
        </row>
        <row r="989">
          <cell r="I989" t="str">
            <v>SC9105</v>
          </cell>
          <cell r="J989">
            <v>26300</v>
          </cell>
        </row>
        <row r="990">
          <cell r="I990" t="str">
            <v>SB1082</v>
          </cell>
          <cell r="J990">
            <v>65100</v>
          </cell>
        </row>
        <row r="991">
          <cell r="I991" t="str">
            <v>SB1083</v>
          </cell>
          <cell r="J991">
            <v>81900</v>
          </cell>
        </row>
        <row r="992">
          <cell r="I992" t="str">
            <v>SB0082</v>
          </cell>
          <cell r="J992">
            <v>65100</v>
          </cell>
        </row>
        <row r="993">
          <cell r="I993" t="str">
            <v>SB0084</v>
          </cell>
          <cell r="J993">
            <v>108200</v>
          </cell>
        </row>
        <row r="994">
          <cell r="I994" t="str">
            <v>SB0085S</v>
          </cell>
          <cell r="J994">
            <v>120800</v>
          </cell>
        </row>
        <row r="995">
          <cell r="I995" t="str">
            <v>SB0086</v>
          </cell>
          <cell r="J995">
            <v>143900</v>
          </cell>
        </row>
        <row r="996">
          <cell r="I996" t="str">
            <v>SB0083SG</v>
          </cell>
          <cell r="J996">
            <v>85100</v>
          </cell>
        </row>
        <row r="997">
          <cell r="I997" t="str">
            <v>SB052L</v>
          </cell>
          <cell r="J997">
            <v>45200</v>
          </cell>
        </row>
        <row r="998">
          <cell r="I998" t="str">
            <v>SB052R</v>
          </cell>
          <cell r="J998">
            <v>45200</v>
          </cell>
        </row>
        <row r="999">
          <cell r="I999" t="str">
            <v>SB054L</v>
          </cell>
          <cell r="J999">
            <v>74600</v>
          </cell>
        </row>
        <row r="1000">
          <cell r="I1000" t="str">
            <v>SB054R</v>
          </cell>
          <cell r="J1000">
            <v>74600</v>
          </cell>
        </row>
        <row r="1001">
          <cell r="I1001" t="str">
            <v>SB055SL</v>
          </cell>
          <cell r="J1001">
            <v>80900</v>
          </cell>
        </row>
        <row r="1002">
          <cell r="I1002" t="str">
            <v>SB055SR</v>
          </cell>
          <cell r="J1002">
            <v>80900</v>
          </cell>
        </row>
        <row r="1003">
          <cell r="I1003" t="str">
            <v>SB056L</v>
          </cell>
          <cell r="J1003">
            <v>107100</v>
          </cell>
        </row>
        <row r="1004">
          <cell r="I1004" t="str">
            <v>SB056R</v>
          </cell>
          <cell r="J1004">
            <v>107100</v>
          </cell>
        </row>
        <row r="1005">
          <cell r="I1005" t="str">
            <v>SB9082</v>
          </cell>
          <cell r="J1005">
            <v>39900</v>
          </cell>
        </row>
        <row r="1006">
          <cell r="I1006" t="str">
            <v>SB9082BE</v>
          </cell>
          <cell r="J1006">
            <v>25800</v>
          </cell>
        </row>
        <row r="1007">
          <cell r="I1007" t="str">
            <v>SB9083</v>
          </cell>
          <cell r="J1007">
            <v>59900</v>
          </cell>
        </row>
        <row r="1008">
          <cell r="I1008" t="str">
            <v>SB9083BE</v>
          </cell>
          <cell r="J1008">
            <v>38900</v>
          </cell>
        </row>
        <row r="1009">
          <cell r="I1009" t="str">
            <v>SB9084</v>
          </cell>
          <cell r="J1009">
            <v>80900</v>
          </cell>
        </row>
        <row r="1010">
          <cell r="I1010" t="str">
            <v>SB9084BE</v>
          </cell>
          <cell r="J1010">
            <v>53600</v>
          </cell>
        </row>
        <row r="1011">
          <cell r="I1011" t="str">
            <v>SB9085S</v>
          </cell>
          <cell r="J1011">
            <v>93500</v>
          </cell>
        </row>
        <row r="1012">
          <cell r="I1012" t="str">
            <v>SB9055SBE</v>
          </cell>
          <cell r="J1012">
            <v>63000</v>
          </cell>
        </row>
        <row r="1013">
          <cell r="I1013" t="str">
            <v>SB9054</v>
          </cell>
          <cell r="J1013">
            <v>45200</v>
          </cell>
        </row>
        <row r="1014">
          <cell r="I1014" t="str">
            <v>SB9054BE</v>
          </cell>
          <cell r="J1014">
            <v>32600</v>
          </cell>
        </row>
        <row r="1015">
          <cell r="I1015" t="str">
            <v>SB9055S</v>
          </cell>
          <cell r="J1015">
            <v>57800</v>
          </cell>
        </row>
        <row r="1016">
          <cell r="I1016" t="str">
            <v>SB9055SBE</v>
          </cell>
          <cell r="J1016">
            <v>38900</v>
          </cell>
        </row>
        <row r="1017">
          <cell r="I1017" t="str">
            <v>SC981F</v>
          </cell>
          <cell r="J1017">
            <v>93000</v>
          </cell>
        </row>
        <row r="1018">
          <cell r="I1018" t="str">
            <v>SC981C</v>
          </cell>
          <cell r="J1018">
            <v>73000</v>
          </cell>
        </row>
        <row r="1019">
          <cell r="I1019" t="str">
            <v>SC982F</v>
          </cell>
          <cell r="J1019">
            <v>137000</v>
          </cell>
        </row>
        <row r="1020">
          <cell r="I1020" t="str">
            <v>SC982C</v>
          </cell>
          <cell r="J1020">
            <v>108000</v>
          </cell>
        </row>
        <row r="1021">
          <cell r="I1021" t="str">
            <v>SC951F</v>
          </cell>
          <cell r="J1021">
            <v>77000</v>
          </cell>
        </row>
        <row r="1022">
          <cell r="I1022" t="str">
            <v>SC951C</v>
          </cell>
          <cell r="J1022">
            <v>57000</v>
          </cell>
        </row>
        <row r="1023">
          <cell r="I1023" t="str">
            <v>SC952F</v>
          </cell>
          <cell r="J1023">
            <v>113000</v>
          </cell>
        </row>
        <row r="1024">
          <cell r="I1024" t="str">
            <v>SC952C</v>
          </cell>
          <cell r="J1024">
            <v>84000</v>
          </cell>
        </row>
        <row r="1025">
          <cell r="I1025" t="str">
            <v>SC9350</v>
          </cell>
          <cell r="J1025">
            <v>18000</v>
          </cell>
        </row>
        <row r="1026">
          <cell r="I1026" t="str">
            <v>SC9380</v>
          </cell>
          <cell r="J1026">
            <v>26000</v>
          </cell>
        </row>
        <row r="1027">
          <cell r="I1027" t="str">
            <v>SF517T</v>
          </cell>
          <cell r="J1027">
            <v>203700</v>
          </cell>
        </row>
        <row r="1028">
          <cell r="I1028" t="str">
            <v>SF517TBE</v>
          </cell>
          <cell r="J1028">
            <v>178500</v>
          </cell>
        </row>
        <row r="1029">
          <cell r="I1029" t="str">
            <v>SF316TA</v>
          </cell>
          <cell r="J1029">
            <v>300300</v>
          </cell>
        </row>
        <row r="1030">
          <cell r="I1030" t="str">
            <v>SF316TABE</v>
          </cell>
          <cell r="J1030">
            <v>264600</v>
          </cell>
        </row>
        <row r="1031">
          <cell r="I1031" t="str">
            <v>SF316TB</v>
          </cell>
          <cell r="J1031">
            <v>280400</v>
          </cell>
        </row>
        <row r="1032">
          <cell r="I1032" t="str">
            <v>SF316TBBE</v>
          </cell>
          <cell r="J1032">
            <v>246800</v>
          </cell>
        </row>
        <row r="1033">
          <cell r="I1033" t="str">
            <v>SC282</v>
          </cell>
          <cell r="J1033">
            <v>362300</v>
          </cell>
        </row>
        <row r="1034">
          <cell r="I1034" t="str">
            <v>SC283</v>
          </cell>
          <cell r="J1034">
            <v>485100</v>
          </cell>
        </row>
        <row r="1035">
          <cell r="I1035" t="str">
            <v>SC2082</v>
          </cell>
          <cell r="J1035">
            <v>326600</v>
          </cell>
        </row>
        <row r="1036">
          <cell r="I1036" t="str">
            <v>SC2083</v>
          </cell>
          <cell r="J1036">
            <v>449400</v>
          </cell>
        </row>
        <row r="1037">
          <cell r="I1037" t="str">
            <v>SC162</v>
          </cell>
          <cell r="J1037">
            <v>114500</v>
          </cell>
        </row>
        <row r="1038">
          <cell r="I1038" t="str">
            <v>SC662L</v>
          </cell>
          <cell r="J1038">
            <v>236300</v>
          </cell>
        </row>
        <row r="1039">
          <cell r="I1039" t="str">
            <v>SC662R</v>
          </cell>
          <cell r="J1039">
            <v>236300</v>
          </cell>
        </row>
        <row r="1040">
          <cell r="I1040" t="str">
            <v>SC764</v>
          </cell>
          <cell r="J1040">
            <v>239400</v>
          </cell>
        </row>
        <row r="1041">
          <cell r="I1041" t="str">
            <v>SA0101</v>
          </cell>
          <cell r="J1041">
            <v>4800</v>
          </cell>
        </row>
        <row r="1042">
          <cell r="I1042" t="str">
            <v>SA0102</v>
          </cell>
          <cell r="J1042">
            <v>4800</v>
          </cell>
        </row>
        <row r="1043">
          <cell r="I1043" t="str">
            <v>SA0103</v>
          </cell>
          <cell r="J1043">
            <v>4800</v>
          </cell>
        </row>
        <row r="1044">
          <cell r="I1044" t="str">
            <v>SA0104</v>
          </cell>
          <cell r="J1044">
            <v>9700</v>
          </cell>
        </row>
        <row r="1045">
          <cell r="I1045" t="str">
            <v>SA1012</v>
          </cell>
          <cell r="J1045">
            <v>60900</v>
          </cell>
        </row>
        <row r="1046">
          <cell r="I1046" t="str">
            <v>SA1014</v>
          </cell>
          <cell r="J1046">
            <v>68300</v>
          </cell>
        </row>
        <row r="1047">
          <cell r="I1047" t="str">
            <v>SA0201</v>
          </cell>
          <cell r="J1047">
            <v>57800</v>
          </cell>
        </row>
        <row r="1048">
          <cell r="I1048" t="str">
            <v>SA0301</v>
          </cell>
          <cell r="J1048">
            <v>14700</v>
          </cell>
        </row>
        <row r="1049">
          <cell r="I1049" t="str">
            <v>SA0401</v>
          </cell>
          <cell r="J1049">
            <v>14700</v>
          </cell>
        </row>
        <row r="1050">
          <cell r="I1050" t="str">
            <v>SA9900</v>
          </cell>
          <cell r="J1050">
            <v>8900</v>
          </cell>
        </row>
        <row r="1051">
          <cell r="I1051" t="str">
            <v>IF0060</v>
          </cell>
          <cell r="J1051">
            <v>33600</v>
          </cell>
        </row>
        <row r="1052">
          <cell r="I1052" t="str">
            <v>IF0070</v>
          </cell>
          <cell r="J1052">
            <v>36800</v>
          </cell>
        </row>
        <row r="1053">
          <cell r="I1053" t="str">
            <v>IF0080</v>
          </cell>
          <cell r="J1053">
            <v>39900</v>
          </cell>
        </row>
        <row r="1054">
          <cell r="I1054" t="str">
            <v>IF0100</v>
          </cell>
          <cell r="J1054">
            <v>45200</v>
          </cell>
        </row>
        <row r="1055">
          <cell r="I1055" t="str">
            <v>IF0120</v>
          </cell>
          <cell r="J1055">
            <v>50400</v>
          </cell>
        </row>
        <row r="1056">
          <cell r="I1056" t="str">
            <v>IF0062</v>
          </cell>
          <cell r="J1056">
            <v>36800</v>
          </cell>
        </row>
        <row r="1057">
          <cell r="I1057" t="str">
            <v>IF0072</v>
          </cell>
          <cell r="J1057">
            <v>39900</v>
          </cell>
        </row>
        <row r="1058">
          <cell r="I1058" t="str">
            <v>IF0082</v>
          </cell>
          <cell r="J1058">
            <v>43100</v>
          </cell>
        </row>
        <row r="1059">
          <cell r="I1059" t="str">
            <v>IF0102</v>
          </cell>
          <cell r="J1059">
            <v>48300</v>
          </cell>
        </row>
        <row r="1060">
          <cell r="I1060" t="str">
            <v>IF0122</v>
          </cell>
          <cell r="J1060">
            <v>53600</v>
          </cell>
        </row>
        <row r="1061">
          <cell r="I1061" t="str">
            <v>IF0064</v>
          </cell>
          <cell r="J1061">
            <v>42000</v>
          </cell>
        </row>
        <row r="1062">
          <cell r="I1062" t="str">
            <v>IF0074</v>
          </cell>
          <cell r="J1062">
            <v>45200</v>
          </cell>
        </row>
        <row r="1063">
          <cell r="I1063" t="str">
            <v>IF0084</v>
          </cell>
          <cell r="J1063">
            <v>48300</v>
          </cell>
        </row>
        <row r="1064">
          <cell r="I1064" t="str">
            <v>IF0104</v>
          </cell>
          <cell r="J1064">
            <v>53600</v>
          </cell>
        </row>
        <row r="1065">
          <cell r="I1065" t="str">
            <v>IF0124</v>
          </cell>
          <cell r="J1065">
            <v>58800</v>
          </cell>
        </row>
        <row r="1066">
          <cell r="I1066" t="str">
            <v>IF0066</v>
          </cell>
          <cell r="J1066">
            <v>47300</v>
          </cell>
        </row>
        <row r="1067">
          <cell r="I1067" t="str">
            <v>IF0076</v>
          </cell>
          <cell r="J1067">
            <v>50400</v>
          </cell>
        </row>
        <row r="1068">
          <cell r="I1068" t="str">
            <v>IF0086</v>
          </cell>
          <cell r="J1068">
            <v>53600</v>
          </cell>
        </row>
        <row r="1069">
          <cell r="I1069" t="str">
            <v>IF0106</v>
          </cell>
          <cell r="J1069">
            <v>58800</v>
          </cell>
        </row>
        <row r="1070">
          <cell r="I1070" t="str">
            <v>IF0126</v>
          </cell>
          <cell r="J1070">
            <v>64100</v>
          </cell>
        </row>
        <row r="1071">
          <cell r="I1071" t="str">
            <v>IF0068</v>
          </cell>
          <cell r="J1071">
            <v>51500</v>
          </cell>
        </row>
        <row r="1072">
          <cell r="I1072" t="str">
            <v>IF0078</v>
          </cell>
          <cell r="J1072">
            <v>54600</v>
          </cell>
        </row>
        <row r="1073">
          <cell r="I1073" t="str">
            <v>IF0088</v>
          </cell>
          <cell r="J1073">
            <v>57800</v>
          </cell>
        </row>
        <row r="1074">
          <cell r="I1074" t="str">
            <v>IF0108</v>
          </cell>
          <cell r="J1074">
            <v>63000</v>
          </cell>
        </row>
        <row r="1075">
          <cell r="I1075" t="str">
            <v>IF0128</v>
          </cell>
          <cell r="J1075">
            <v>68300</v>
          </cell>
        </row>
        <row r="1076">
          <cell r="I1076" t="str">
            <v>IF3061</v>
          </cell>
          <cell r="J1076">
            <v>10000</v>
          </cell>
        </row>
        <row r="1077">
          <cell r="I1077" t="str">
            <v>IF3071</v>
          </cell>
          <cell r="J1077">
            <v>11000</v>
          </cell>
        </row>
        <row r="1078">
          <cell r="I1078" t="str">
            <v>IF3081</v>
          </cell>
          <cell r="J1078">
            <v>12600</v>
          </cell>
        </row>
        <row r="1079">
          <cell r="I1079" t="str">
            <v>IF3101</v>
          </cell>
          <cell r="J1079">
            <v>14700</v>
          </cell>
        </row>
        <row r="1080">
          <cell r="I1080" t="str">
            <v>IF3121</v>
          </cell>
          <cell r="J1080">
            <v>16800</v>
          </cell>
        </row>
        <row r="1081">
          <cell r="I1081" t="str">
            <v>IF1062</v>
          </cell>
          <cell r="J1081">
            <v>8400</v>
          </cell>
        </row>
        <row r="1082">
          <cell r="I1082" t="str">
            <v>IF1072</v>
          </cell>
          <cell r="J1082">
            <v>10000</v>
          </cell>
        </row>
        <row r="1083">
          <cell r="I1083" t="str">
            <v>IF1082</v>
          </cell>
          <cell r="J1083">
            <v>11600</v>
          </cell>
        </row>
        <row r="1084">
          <cell r="I1084" t="str">
            <v>IF1102</v>
          </cell>
          <cell r="J1084">
            <v>13100</v>
          </cell>
        </row>
        <row r="1085">
          <cell r="I1085" t="str">
            <v>IF1122</v>
          </cell>
          <cell r="J1085">
            <v>14700</v>
          </cell>
        </row>
        <row r="1086">
          <cell r="I1086" t="str">
            <v>IF1064</v>
          </cell>
          <cell r="J1086">
            <v>14700</v>
          </cell>
        </row>
        <row r="1087">
          <cell r="I1087" t="str">
            <v>IF1074</v>
          </cell>
          <cell r="J1087">
            <v>16300</v>
          </cell>
        </row>
        <row r="1088">
          <cell r="I1088" t="str">
            <v>IF1084</v>
          </cell>
          <cell r="J1088">
            <v>17900</v>
          </cell>
        </row>
        <row r="1089">
          <cell r="I1089" t="str">
            <v>IF1104</v>
          </cell>
          <cell r="J1089">
            <v>21000</v>
          </cell>
        </row>
        <row r="1090">
          <cell r="I1090" t="str">
            <v>IF1124</v>
          </cell>
          <cell r="J1090">
            <v>24200</v>
          </cell>
        </row>
        <row r="1091">
          <cell r="I1091" t="str">
            <v>IF1066</v>
          </cell>
          <cell r="J1091">
            <v>21000</v>
          </cell>
        </row>
        <row r="1092">
          <cell r="I1092" t="str">
            <v>IF1076</v>
          </cell>
          <cell r="J1092">
            <v>22600</v>
          </cell>
        </row>
        <row r="1093">
          <cell r="I1093" t="str">
            <v>IF1086</v>
          </cell>
          <cell r="J1093">
            <v>24200</v>
          </cell>
        </row>
        <row r="1094">
          <cell r="I1094" t="str">
            <v>IF1106</v>
          </cell>
          <cell r="J1094">
            <v>27300</v>
          </cell>
        </row>
        <row r="1095">
          <cell r="I1095" t="str">
            <v>IF1126</v>
          </cell>
          <cell r="J1095">
            <v>30500</v>
          </cell>
        </row>
        <row r="1096">
          <cell r="I1096" t="str">
            <v>IF1066MM</v>
          </cell>
          <cell r="J1096">
            <v>17900</v>
          </cell>
        </row>
        <row r="1097">
          <cell r="I1097" t="str">
            <v>IF1066BE</v>
          </cell>
          <cell r="J1097">
            <v>17900</v>
          </cell>
        </row>
        <row r="1098">
          <cell r="I1098" t="str">
            <v>IF1076MM</v>
          </cell>
          <cell r="J1098">
            <v>19400</v>
          </cell>
        </row>
        <row r="1099">
          <cell r="I1099" t="str">
            <v>IF1076BE</v>
          </cell>
          <cell r="J1099">
            <v>19400</v>
          </cell>
        </row>
        <row r="1100">
          <cell r="I1100" t="str">
            <v>IF1086MM</v>
          </cell>
          <cell r="J1100">
            <v>21000</v>
          </cell>
        </row>
        <row r="1101">
          <cell r="I1101" t="str">
            <v>IF1086BE</v>
          </cell>
          <cell r="J1101">
            <v>21000</v>
          </cell>
        </row>
        <row r="1102">
          <cell r="I1102" t="str">
            <v>IF1106MM</v>
          </cell>
          <cell r="J1102">
            <v>23100</v>
          </cell>
        </row>
        <row r="1103">
          <cell r="I1103" t="str">
            <v>IF1106BE</v>
          </cell>
          <cell r="J1103">
            <v>23100</v>
          </cell>
        </row>
        <row r="1104">
          <cell r="I1104" t="str">
            <v>IF1126MM</v>
          </cell>
          <cell r="J1104">
            <v>26300</v>
          </cell>
        </row>
        <row r="1105">
          <cell r="I1105" t="str">
            <v>IF1126BE</v>
          </cell>
          <cell r="J1105">
            <v>26300</v>
          </cell>
        </row>
        <row r="1106">
          <cell r="I1106" t="str">
            <v>IF1064G</v>
          </cell>
          <cell r="J1106">
            <v>13100</v>
          </cell>
        </row>
        <row r="1107">
          <cell r="I1107" t="str">
            <v>IF1074G</v>
          </cell>
          <cell r="J1107">
            <v>15800</v>
          </cell>
        </row>
        <row r="1108">
          <cell r="I1108" t="str">
            <v>IF1084G</v>
          </cell>
          <cell r="J1108">
            <v>18900</v>
          </cell>
        </row>
        <row r="1109">
          <cell r="I1109" t="str">
            <v>IF1104G</v>
          </cell>
          <cell r="J1109">
            <v>24200</v>
          </cell>
        </row>
        <row r="1110">
          <cell r="I1110" t="str">
            <v>IF1124G</v>
          </cell>
          <cell r="J1110">
            <v>29400</v>
          </cell>
        </row>
        <row r="1111">
          <cell r="I1111" t="str">
            <v>IF1066G</v>
          </cell>
          <cell r="J1111">
            <v>21500</v>
          </cell>
        </row>
        <row r="1112">
          <cell r="I1112" t="str">
            <v>IF1076G</v>
          </cell>
          <cell r="J1112">
            <v>24200</v>
          </cell>
        </row>
        <row r="1113">
          <cell r="I1113" t="str">
            <v>IF1086G</v>
          </cell>
          <cell r="J1113">
            <v>27300</v>
          </cell>
        </row>
        <row r="1114">
          <cell r="I1114" t="str">
            <v>IF1106G</v>
          </cell>
          <cell r="J1114">
            <v>32600</v>
          </cell>
        </row>
        <row r="1115">
          <cell r="I1115" t="str">
            <v>IF1126G</v>
          </cell>
          <cell r="J1115">
            <v>37800</v>
          </cell>
        </row>
        <row r="1116">
          <cell r="I1116" t="str">
            <v>IF1064K</v>
          </cell>
          <cell r="J1116">
            <v>15800</v>
          </cell>
        </row>
        <row r="1117">
          <cell r="I1117" t="str">
            <v>IF1074K</v>
          </cell>
          <cell r="J1117">
            <v>18900</v>
          </cell>
        </row>
        <row r="1118">
          <cell r="I1118" t="str">
            <v>IF1084K</v>
          </cell>
          <cell r="J1118">
            <v>23100</v>
          </cell>
        </row>
        <row r="1119">
          <cell r="I1119" t="str">
            <v>IF1104K</v>
          </cell>
          <cell r="J1119">
            <v>27300</v>
          </cell>
        </row>
        <row r="1120">
          <cell r="I1120" t="str">
            <v>IF1124K</v>
          </cell>
          <cell r="J1120">
            <v>32600</v>
          </cell>
        </row>
        <row r="1121">
          <cell r="I1121" t="str">
            <v>IF1066K</v>
          </cell>
          <cell r="J1121">
            <v>26300</v>
          </cell>
        </row>
        <row r="1122">
          <cell r="I1122" t="str">
            <v>IF1076K</v>
          </cell>
          <cell r="J1122">
            <v>29400</v>
          </cell>
        </row>
        <row r="1123">
          <cell r="I1123" t="str">
            <v>IF1086K</v>
          </cell>
          <cell r="J1123">
            <v>32600</v>
          </cell>
        </row>
        <row r="1124">
          <cell r="I1124" t="str">
            <v>IF1106K</v>
          </cell>
          <cell r="J1124">
            <v>36800</v>
          </cell>
        </row>
        <row r="1125">
          <cell r="I1125" t="str">
            <v>IF1126K</v>
          </cell>
          <cell r="J1125">
            <v>42000</v>
          </cell>
        </row>
        <row r="1126">
          <cell r="I1126" t="str">
            <v>IF1064B</v>
          </cell>
          <cell r="J1126">
            <v>20000</v>
          </cell>
        </row>
        <row r="1127">
          <cell r="I1127" t="str">
            <v>IF1074B</v>
          </cell>
          <cell r="J1127">
            <v>22100</v>
          </cell>
        </row>
        <row r="1128">
          <cell r="I1128" t="str">
            <v>IF1084B</v>
          </cell>
          <cell r="J1128">
            <v>24200</v>
          </cell>
        </row>
        <row r="1129">
          <cell r="I1129" t="str">
            <v>IF1104B</v>
          </cell>
          <cell r="J1129">
            <v>35700</v>
          </cell>
        </row>
        <row r="1130">
          <cell r="I1130" t="str">
            <v>IF1124B</v>
          </cell>
          <cell r="J1130">
            <v>38900</v>
          </cell>
        </row>
        <row r="1131">
          <cell r="I1131" t="str">
            <v>IF1066B</v>
          </cell>
          <cell r="J1131">
            <v>27300</v>
          </cell>
        </row>
        <row r="1132">
          <cell r="I1132" t="str">
            <v>IF1076B</v>
          </cell>
          <cell r="J1132">
            <v>30500</v>
          </cell>
        </row>
        <row r="1133">
          <cell r="I1133" t="str">
            <v>IF1086B</v>
          </cell>
          <cell r="J1133">
            <v>33600</v>
          </cell>
        </row>
        <row r="1134">
          <cell r="I1134" t="str">
            <v>IF1106B</v>
          </cell>
          <cell r="J1134">
            <v>42000</v>
          </cell>
        </row>
        <row r="1135">
          <cell r="I1135" t="str">
            <v>IF1126B</v>
          </cell>
          <cell r="J1135">
            <v>46200</v>
          </cell>
        </row>
        <row r="1136">
          <cell r="I1136" t="str">
            <v>IF5110</v>
          </cell>
          <cell r="J1136">
            <v>17900</v>
          </cell>
        </row>
        <row r="1137">
          <cell r="I1137" t="str">
            <v>IF5112</v>
          </cell>
          <cell r="J1137">
            <v>19400</v>
          </cell>
        </row>
        <row r="1138">
          <cell r="I1138" t="str">
            <v>IF5114</v>
          </cell>
          <cell r="J1138">
            <v>21000</v>
          </cell>
        </row>
        <row r="1139">
          <cell r="I1139" t="str">
            <v>IF5116</v>
          </cell>
          <cell r="J1139">
            <v>24200</v>
          </cell>
        </row>
        <row r="1140">
          <cell r="I1140" t="str">
            <v>IF5118</v>
          </cell>
          <cell r="J1140">
            <v>28400</v>
          </cell>
        </row>
        <row r="1141">
          <cell r="I1141" t="str">
            <v>IF5210</v>
          </cell>
          <cell r="J1141">
            <v>21000</v>
          </cell>
        </row>
        <row r="1142">
          <cell r="I1142" t="str">
            <v>IF5212</v>
          </cell>
          <cell r="J1142">
            <v>22600</v>
          </cell>
        </row>
        <row r="1143">
          <cell r="I1143" t="str">
            <v>IF5214</v>
          </cell>
          <cell r="J1143">
            <v>24200</v>
          </cell>
        </row>
        <row r="1144">
          <cell r="I1144" t="str">
            <v>IF5216</v>
          </cell>
          <cell r="J1144">
            <v>27300</v>
          </cell>
        </row>
        <row r="1145">
          <cell r="I1145" t="str">
            <v>IF5218</v>
          </cell>
          <cell r="J1145">
            <v>31500</v>
          </cell>
        </row>
        <row r="1146">
          <cell r="I1146" t="str">
            <v>IF5510</v>
          </cell>
          <cell r="J1146">
            <v>24200</v>
          </cell>
        </row>
        <row r="1147">
          <cell r="I1147" t="str">
            <v>IF5512</v>
          </cell>
          <cell r="J1147">
            <v>25700</v>
          </cell>
        </row>
        <row r="1148">
          <cell r="I1148" t="str">
            <v>IF5514</v>
          </cell>
          <cell r="J1148">
            <v>27300</v>
          </cell>
        </row>
        <row r="1149">
          <cell r="I1149" t="str">
            <v>IF5516</v>
          </cell>
          <cell r="J1149">
            <v>30500</v>
          </cell>
        </row>
        <row r="1150">
          <cell r="I1150" t="str">
            <v>IF5518</v>
          </cell>
          <cell r="J1150">
            <v>34700</v>
          </cell>
        </row>
        <row r="1151">
          <cell r="I1151" t="str">
            <v>IF6010</v>
          </cell>
          <cell r="J1151">
            <v>6300</v>
          </cell>
        </row>
        <row r="1152">
          <cell r="I1152" t="str">
            <v>IF6012</v>
          </cell>
          <cell r="J1152">
            <v>7900</v>
          </cell>
        </row>
        <row r="1153">
          <cell r="I1153" t="str">
            <v>IF6014</v>
          </cell>
          <cell r="J1153">
            <v>9500</v>
          </cell>
        </row>
        <row r="1154">
          <cell r="I1154" t="str">
            <v>IF6016</v>
          </cell>
          <cell r="J1154">
            <v>11600</v>
          </cell>
        </row>
        <row r="1155">
          <cell r="I1155" t="str">
            <v>IF6018</v>
          </cell>
          <cell r="J1155">
            <v>13700</v>
          </cell>
        </row>
        <row r="1156">
          <cell r="I1156" t="str">
            <v>IF6102</v>
          </cell>
          <cell r="J1156">
            <v>3200</v>
          </cell>
        </row>
        <row r="1157">
          <cell r="I1157" t="str">
            <v>IF6104</v>
          </cell>
          <cell r="J1157">
            <v>4200</v>
          </cell>
        </row>
        <row r="1158">
          <cell r="I1158" t="str">
            <v>IF6106</v>
          </cell>
          <cell r="J1158">
            <v>4700</v>
          </cell>
        </row>
        <row r="1159">
          <cell r="I1159" t="str">
            <v>IF6108</v>
          </cell>
          <cell r="J1159">
            <v>5800</v>
          </cell>
        </row>
        <row r="1160">
          <cell r="I1160" t="str">
            <v>IF6102T</v>
          </cell>
          <cell r="J1160">
            <v>3200</v>
          </cell>
        </row>
        <row r="1161">
          <cell r="I1161" t="str">
            <v>IF6104T</v>
          </cell>
          <cell r="J1161">
            <v>4200</v>
          </cell>
        </row>
        <row r="1162">
          <cell r="I1162" t="str">
            <v>IF6106T</v>
          </cell>
          <cell r="J1162">
            <v>4700</v>
          </cell>
        </row>
        <row r="1163">
          <cell r="I1163" t="str">
            <v>IF6108T</v>
          </cell>
          <cell r="J1163">
            <v>5800</v>
          </cell>
        </row>
        <row r="1164">
          <cell r="I1164" t="str">
            <v>IF8001</v>
          </cell>
          <cell r="J1164">
            <v>23100</v>
          </cell>
        </row>
        <row r="1165">
          <cell r="I1165" t="str">
            <v>IF8002</v>
          </cell>
          <cell r="J1165">
            <v>3200</v>
          </cell>
        </row>
        <row r="1166">
          <cell r="I1166" t="str">
            <v>IT8001</v>
          </cell>
          <cell r="J1166">
            <v>5300</v>
          </cell>
        </row>
        <row r="1167">
          <cell r="I1167" t="str">
            <v>IT8002</v>
          </cell>
          <cell r="J1167">
            <v>5300</v>
          </cell>
        </row>
        <row r="1168">
          <cell r="I1168" t="str">
            <v>IT8003</v>
          </cell>
          <cell r="J1168">
            <v>2600</v>
          </cell>
        </row>
        <row r="1169">
          <cell r="I1169" t="str">
            <v>IT0008L</v>
          </cell>
          <cell r="J1169">
            <v>57800</v>
          </cell>
        </row>
        <row r="1170">
          <cell r="I1170" t="str">
            <v>IT0008R</v>
          </cell>
          <cell r="J1170">
            <v>57800</v>
          </cell>
        </row>
        <row r="1171">
          <cell r="I1171" t="str">
            <v>IT0008</v>
          </cell>
          <cell r="J1171">
            <v>57800</v>
          </cell>
        </row>
        <row r="1172">
          <cell r="I1172" t="str">
            <v>IT0010L</v>
          </cell>
          <cell r="J1172">
            <v>71400</v>
          </cell>
        </row>
        <row r="1173">
          <cell r="I1173" t="str">
            <v>IT0010R</v>
          </cell>
          <cell r="J1173">
            <v>71400</v>
          </cell>
        </row>
        <row r="1174">
          <cell r="I1174" t="str">
            <v>IT0100</v>
          </cell>
          <cell r="J1174">
            <v>71400</v>
          </cell>
        </row>
        <row r="1175">
          <cell r="I1175" t="str">
            <v>IT0012L</v>
          </cell>
          <cell r="J1175">
            <v>80900</v>
          </cell>
        </row>
        <row r="1176">
          <cell r="I1176" t="str">
            <v>IT0012R</v>
          </cell>
          <cell r="J1176">
            <v>80900</v>
          </cell>
        </row>
        <row r="1177">
          <cell r="I1177" t="str">
            <v>IT0012</v>
          </cell>
          <cell r="J1177">
            <v>80900</v>
          </cell>
        </row>
        <row r="1178">
          <cell r="I1178" t="str">
            <v>IT0116</v>
          </cell>
          <cell r="J1178">
            <v>92400</v>
          </cell>
        </row>
        <row r="1179">
          <cell r="I1179" t="str">
            <v>IT0118</v>
          </cell>
          <cell r="J1179">
            <v>101900</v>
          </cell>
        </row>
        <row r="1180">
          <cell r="I1180" t="str">
            <v>IT0100L</v>
          </cell>
          <cell r="J1180">
            <v>36800</v>
          </cell>
        </row>
        <row r="1181">
          <cell r="I1181" t="str">
            <v>IT0100R</v>
          </cell>
          <cell r="J1181">
            <v>36800</v>
          </cell>
        </row>
        <row r="1182">
          <cell r="I1182" t="str">
            <v>IT5066</v>
          </cell>
          <cell r="J1182">
            <v>110300</v>
          </cell>
        </row>
        <row r="1183">
          <cell r="I1183" t="str">
            <v>IT5077</v>
          </cell>
          <cell r="J1183">
            <v>135500</v>
          </cell>
        </row>
        <row r="1184">
          <cell r="I1184" t="str">
            <v>IT912</v>
          </cell>
          <cell r="J1184">
            <v>108200</v>
          </cell>
        </row>
        <row r="1185">
          <cell r="I1185" t="str">
            <v>IT916</v>
          </cell>
          <cell r="J1185">
            <v>160700</v>
          </cell>
        </row>
        <row r="1186">
          <cell r="I1186" t="str">
            <v>IT966</v>
          </cell>
          <cell r="J1186">
            <v>161700</v>
          </cell>
        </row>
        <row r="1187">
          <cell r="I1187" t="str">
            <v>IT977</v>
          </cell>
          <cell r="J1187">
            <v>172200</v>
          </cell>
        </row>
        <row r="1188">
          <cell r="I1188" t="str">
            <v>IT926L</v>
          </cell>
          <cell r="J1188">
            <v>138600</v>
          </cell>
        </row>
        <row r="1189">
          <cell r="I1189" t="str">
            <v>IT926R</v>
          </cell>
          <cell r="J1189">
            <v>138600</v>
          </cell>
        </row>
        <row r="1190">
          <cell r="I1190" t="str">
            <v>IT927L</v>
          </cell>
          <cell r="J1190">
            <v>141800</v>
          </cell>
        </row>
        <row r="1191">
          <cell r="I1191" t="str">
            <v>IT927R</v>
          </cell>
          <cell r="J1191">
            <v>141800</v>
          </cell>
        </row>
        <row r="1192">
          <cell r="I1192" t="str">
            <v>IT912CL</v>
          </cell>
          <cell r="J1192">
            <v>126000</v>
          </cell>
        </row>
        <row r="1193">
          <cell r="I1193" t="str">
            <v>IT912CR</v>
          </cell>
          <cell r="J1193">
            <v>126000</v>
          </cell>
        </row>
        <row r="1194">
          <cell r="I1194" t="str">
            <v>IT918CL</v>
          </cell>
          <cell r="J1194">
            <v>176400</v>
          </cell>
        </row>
        <row r="1195">
          <cell r="I1195" t="str">
            <v>IT918CR</v>
          </cell>
          <cell r="J1195">
            <v>176400</v>
          </cell>
        </row>
        <row r="1196">
          <cell r="I1196" t="str">
            <v>IT912DL</v>
          </cell>
          <cell r="J1196">
            <v>126000</v>
          </cell>
        </row>
        <row r="1197">
          <cell r="I1197" t="str">
            <v>IT912DR</v>
          </cell>
          <cell r="J1197">
            <v>126000</v>
          </cell>
        </row>
        <row r="1198">
          <cell r="I1198" t="str">
            <v>IT918DR</v>
          </cell>
          <cell r="J1198">
            <v>176400</v>
          </cell>
        </row>
        <row r="1199">
          <cell r="I1199" t="str">
            <v>IT918DL</v>
          </cell>
          <cell r="J1199">
            <v>176400</v>
          </cell>
        </row>
        <row r="1200">
          <cell r="I1200" t="str">
            <v>IT2004</v>
          </cell>
          <cell r="J1200">
            <v>21000</v>
          </cell>
        </row>
        <row r="1201">
          <cell r="I1201" t="str">
            <v>IT2005</v>
          </cell>
          <cell r="J1201">
            <v>24200</v>
          </cell>
        </row>
        <row r="1202">
          <cell r="I1202" t="str">
            <v>IT2006</v>
          </cell>
          <cell r="J1202">
            <v>27300</v>
          </cell>
        </row>
        <row r="1203">
          <cell r="I1203" t="str">
            <v>IT2007</v>
          </cell>
          <cell r="J1203">
            <v>30500</v>
          </cell>
        </row>
        <row r="1204">
          <cell r="I1204" t="str">
            <v>IT2008</v>
          </cell>
          <cell r="J1204">
            <v>33600</v>
          </cell>
        </row>
        <row r="1205">
          <cell r="I1205" t="str">
            <v>IT2010</v>
          </cell>
          <cell r="J1205">
            <v>39900</v>
          </cell>
        </row>
        <row r="1206">
          <cell r="I1206" t="str">
            <v>IT2012</v>
          </cell>
          <cell r="J1206">
            <v>47300</v>
          </cell>
        </row>
        <row r="1207">
          <cell r="I1207" t="str">
            <v>IT2014</v>
          </cell>
          <cell r="J1207">
            <v>54600</v>
          </cell>
        </row>
        <row r="1208">
          <cell r="I1208" t="str">
            <v>IT2016</v>
          </cell>
          <cell r="J1208">
            <v>60900</v>
          </cell>
        </row>
        <row r="1209">
          <cell r="I1209" t="str">
            <v>IT2122</v>
          </cell>
          <cell r="J1209">
            <v>21000</v>
          </cell>
        </row>
        <row r="1210">
          <cell r="I1210" t="str">
            <v>IT2204</v>
          </cell>
          <cell r="J1210">
            <v>24200</v>
          </cell>
        </row>
        <row r="1211">
          <cell r="I1211" t="str">
            <v>IT2205</v>
          </cell>
          <cell r="J1211">
            <v>27300</v>
          </cell>
        </row>
        <row r="1212">
          <cell r="I1212" t="str">
            <v>IT2206</v>
          </cell>
          <cell r="J1212">
            <v>30500</v>
          </cell>
        </row>
        <row r="1213">
          <cell r="I1213" t="str">
            <v>IT2207</v>
          </cell>
          <cell r="J1213">
            <v>33600</v>
          </cell>
        </row>
        <row r="1214">
          <cell r="I1214" t="str">
            <v>IT2208</v>
          </cell>
          <cell r="J1214">
            <v>36800</v>
          </cell>
        </row>
        <row r="1215">
          <cell r="I1215" t="str">
            <v>IT2210</v>
          </cell>
          <cell r="J1215">
            <v>44100</v>
          </cell>
        </row>
        <row r="1216">
          <cell r="I1216" t="str">
            <v>IT2212</v>
          </cell>
          <cell r="J1216">
            <v>51500</v>
          </cell>
        </row>
        <row r="1217">
          <cell r="I1217" t="str">
            <v>IT3006</v>
          </cell>
          <cell r="J1217">
            <v>44100</v>
          </cell>
        </row>
        <row r="1218">
          <cell r="I1218" t="str">
            <v>IT3007</v>
          </cell>
          <cell r="J1218">
            <v>47300</v>
          </cell>
        </row>
        <row r="1219">
          <cell r="I1219" t="str">
            <v>IT3008</v>
          </cell>
          <cell r="J1219">
            <v>51500</v>
          </cell>
        </row>
        <row r="1220">
          <cell r="I1220" t="str">
            <v>IT3010</v>
          </cell>
          <cell r="J1220">
            <v>57800</v>
          </cell>
        </row>
        <row r="1221">
          <cell r="I1221" t="str">
            <v>IT3012</v>
          </cell>
          <cell r="J1221">
            <v>65100</v>
          </cell>
        </row>
        <row r="1222">
          <cell r="I1222" t="str">
            <v>IT3406</v>
          </cell>
          <cell r="J1222">
            <v>53600</v>
          </cell>
        </row>
        <row r="1223">
          <cell r="I1223" t="str">
            <v>IT3407</v>
          </cell>
          <cell r="J1223">
            <v>56700</v>
          </cell>
        </row>
        <row r="1224">
          <cell r="I1224" t="str">
            <v>IT3408</v>
          </cell>
          <cell r="J1224">
            <v>59900</v>
          </cell>
        </row>
        <row r="1225">
          <cell r="I1225" t="str">
            <v>IT3410</v>
          </cell>
          <cell r="J1225">
            <v>66200</v>
          </cell>
        </row>
        <row r="1226">
          <cell r="I1226" t="str">
            <v>IT3412</v>
          </cell>
          <cell r="J1226">
            <v>72500</v>
          </cell>
        </row>
        <row r="1227">
          <cell r="I1227" t="str">
            <v>IT3106</v>
          </cell>
          <cell r="J1227">
            <v>44100</v>
          </cell>
        </row>
        <row r="1228">
          <cell r="I1228" t="str">
            <v>IT3107</v>
          </cell>
          <cell r="J1228">
            <v>47300</v>
          </cell>
        </row>
        <row r="1229">
          <cell r="I1229" t="str">
            <v>IT3108</v>
          </cell>
          <cell r="J1229">
            <v>51500</v>
          </cell>
        </row>
        <row r="1230">
          <cell r="I1230" t="str">
            <v>IT3110</v>
          </cell>
          <cell r="J1230">
            <v>57800</v>
          </cell>
        </row>
        <row r="1231">
          <cell r="I1231" t="str">
            <v>IT3112</v>
          </cell>
          <cell r="J1231">
            <v>65100</v>
          </cell>
        </row>
        <row r="1232">
          <cell r="I1232" t="str">
            <v>IT3306</v>
          </cell>
          <cell r="J1232">
            <v>162800</v>
          </cell>
        </row>
        <row r="1233">
          <cell r="I1233" t="str">
            <v>IT3307</v>
          </cell>
          <cell r="J1233">
            <v>170100</v>
          </cell>
        </row>
        <row r="1234">
          <cell r="I1234" t="str">
            <v>IT3308</v>
          </cell>
          <cell r="J1234">
            <v>174300</v>
          </cell>
        </row>
        <row r="1235">
          <cell r="I1235" t="str">
            <v>IT3310</v>
          </cell>
          <cell r="J1235">
            <v>183800</v>
          </cell>
        </row>
        <row r="1236">
          <cell r="I1236" t="str">
            <v>IT3312</v>
          </cell>
          <cell r="J1236">
            <v>195300</v>
          </cell>
        </row>
        <row r="1237">
          <cell r="I1237" t="str">
            <v>IA0006</v>
          </cell>
          <cell r="J1237">
            <v>12600</v>
          </cell>
        </row>
        <row r="1238">
          <cell r="I1238" t="str">
            <v>IA0007</v>
          </cell>
          <cell r="J1238">
            <v>14200</v>
          </cell>
        </row>
        <row r="1239">
          <cell r="I1239" t="str">
            <v>IA0008</v>
          </cell>
          <cell r="J1239">
            <v>15800</v>
          </cell>
        </row>
        <row r="1240">
          <cell r="I1240" t="str">
            <v>IA0010</v>
          </cell>
          <cell r="J1240">
            <v>18900</v>
          </cell>
        </row>
        <row r="1241">
          <cell r="I1241" t="str">
            <v>IA0012</v>
          </cell>
          <cell r="J1241">
            <v>21000</v>
          </cell>
        </row>
        <row r="1242">
          <cell r="I1242" t="str">
            <v>IA9901</v>
          </cell>
          <cell r="J1242">
            <v>5800</v>
          </cell>
        </row>
        <row r="1243">
          <cell r="I1243" t="str">
            <v>IF060</v>
          </cell>
          <cell r="J1243">
            <v>102400</v>
          </cell>
        </row>
        <row r="1244">
          <cell r="I1244" t="str">
            <v>IF070</v>
          </cell>
          <cell r="J1244">
            <v>112900</v>
          </cell>
        </row>
        <row r="1245">
          <cell r="I1245" t="str">
            <v>IF080</v>
          </cell>
          <cell r="J1245">
            <v>123900</v>
          </cell>
        </row>
        <row r="1246">
          <cell r="I1246" t="str">
            <v>IF100</v>
          </cell>
          <cell r="J1246">
            <v>140700</v>
          </cell>
        </row>
        <row r="1247">
          <cell r="I1247" t="str">
            <v>IF120</v>
          </cell>
          <cell r="J1247">
            <v>157500</v>
          </cell>
        </row>
        <row r="1248">
          <cell r="I1248" t="str">
            <v>IF062</v>
          </cell>
          <cell r="J1248">
            <v>118100</v>
          </cell>
        </row>
        <row r="1249">
          <cell r="I1249" t="str">
            <v>IF072</v>
          </cell>
          <cell r="J1249">
            <v>128600</v>
          </cell>
        </row>
        <row r="1250">
          <cell r="I1250" t="str">
            <v>IF082</v>
          </cell>
          <cell r="J1250">
            <v>139700</v>
          </cell>
        </row>
        <row r="1251">
          <cell r="I1251" t="str">
            <v>IF102</v>
          </cell>
          <cell r="J1251">
            <v>159600</v>
          </cell>
        </row>
        <row r="1252">
          <cell r="I1252" t="str">
            <v>IF122</v>
          </cell>
          <cell r="J1252">
            <v>179600</v>
          </cell>
        </row>
        <row r="1253">
          <cell r="I1253" t="str">
            <v>IF064</v>
          </cell>
          <cell r="J1253">
            <v>136000</v>
          </cell>
        </row>
        <row r="1254">
          <cell r="I1254" t="str">
            <v>IF074</v>
          </cell>
          <cell r="J1254">
            <v>146500</v>
          </cell>
        </row>
        <row r="1255">
          <cell r="I1255" t="str">
            <v>IF084</v>
          </cell>
          <cell r="J1255">
            <v>157500</v>
          </cell>
        </row>
        <row r="1256">
          <cell r="I1256" t="str">
            <v>IF104</v>
          </cell>
          <cell r="J1256">
            <v>177500</v>
          </cell>
        </row>
        <row r="1257">
          <cell r="I1257" t="str">
            <v>IF124</v>
          </cell>
          <cell r="J1257">
            <v>197400</v>
          </cell>
        </row>
        <row r="1258">
          <cell r="I1258" t="str">
            <v>IF066</v>
          </cell>
          <cell r="J1258">
            <v>158000</v>
          </cell>
        </row>
        <row r="1259">
          <cell r="I1259" t="str">
            <v>IF076</v>
          </cell>
          <cell r="J1259">
            <v>171700</v>
          </cell>
        </row>
        <row r="1260">
          <cell r="I1260" t="str">
            <v>IF086</v>
          </cell>
          <cell r="J1260">
            <v>185900</v>
          </cell>
        </row>
        <row r="1261">
          <cell r="I1261" t="str">
            <v>IF106</v>
          </cell>
          <cell r="J1261">
            <v>212100</v>
          </cell>
        </row>
        <row r="1262">
          <cell r="I1262" t="str">
            <v>IF126</v>
          </cell>
          <cell r="J1262">
            <v>238400</v>
          </cell>
        </row>
        <row r="1263">
          <cell r="I1263" t="str">
            <v>IF068</v>
          </cell>
          <cell r="J1263">
            <v>174800</v>
          </cell>
        </row>
        <row r="1264">
          <cell r="I1264" t="str">
            <v>IF078</v>
          </cell>
          <cell r="J1264">
            <v>188500</v>
          </cell>
        </row>
        <row r="1265">
          <cell r="I1265" t="str">
            <v>IF088</v>
          </cell>
          <cell r="J1265">
            <v>202700</v>
          </cell>
        </row>
        <row r="1266">
          <cell r="I1266" t="str">
            <v>IF108</v>
          </cell>
          <cell r="J1266">
            <v>228900</v>
          </cell>
        </row>
        <row r="1267">
          <cell r="I1267" t="str">
            <v>IF128</v>
          </cell>
          <cell r="J1267">
            <v>255200</v>
          </cell>
        </row>
        <row r="1268">
          <cell r="I1268" t="str">
            <v>IF060T</v>
          </cell>
          <cell r="J1268">
            <v>96100</v>
          </cell>
        </row>
        <row r="1269">
          <cell r="I1269" t="str">
            <v>IF070T</v>
          </cell>
          <cell r="J1269">
            <v>106600</v>
          </cell>
        </row>
        <row r="1270">
          <cell r="I1270" t="str">
            <v>IF080T</v>
          </cell>
          <cell r="J1270">
            <v>117600</v>
          </cell>
        </row>
        <row r="1271">
          <cell r="I1271" t="str">
            <v>IF100T</v>
          </cell>
          <cell r="J1271">
            <v>132300</v>
          </cell>
        </row>
        <row r="1272">
          <cell r="I1272" t="str">
            <v>IF120T</v>
          </cell>
          <cell r="J1272">
            <v>149100</v>
          </cell>
        </row>
        <row r="1273">
          <cell r="I1273" t="str">
            <v>IF062T</v>
          </cell>
          <cell r="J1273">
            <v>111800</v>
          </cell>
        </row>
        <row r="1274">
          <cell r="I1274" t="str">
            <v>IF072T</v>
          </cell>
          <cell r="J1274">
            <v>122300</v>
          </cell>
        </row>
        <row r="1275">
          <cell r="I1275" t="str">
            <v>IF082T</v>
          </cell>
          <cell r="J1275">
            <v>133400</v>
          </cell>
        </row>
        <row r="1276">
          <cell r="I1276" t="str">
            <v>IF102T</v>
          </cell>
          <cell r="J1276">
            <v>151200</v>
          </cell>
        </row>
        <row r="1277">
          <cell r="I1277" t="str">
            <v>IF122T</v>
          </cell>
          <cell r="J1277">
            <v>171200</v>
          </cell>
        </row>
        <row r="1278">
          <cell r="I1278" t="str">
            <v>IF064T</v>
          </cell>
          <cell r="J1278">
            <v>129700</v>
          </cell>
        </row>
        <row r="1279">
          <cell r="I1279" t="str">
            <v>IF074T</v>
          </cell>
          <cell r="J1279">
            <v>140200</v>
          </cell>
        </row>
        <row r="1280">
          <cell r="I1280" t="str">
            <v>IF084T</v>
          </cell>
          <cell r="J1280">
            <v>151200</v>
          </cell>
        </row>
        <row r="1281">
          <cell r="I1281" t="str">
            <v>IF104T</v>
          </cell>
          <cell r="J1281">
            <v>169100</v>
          </cell>
        </row>
        <row r="1282">
          <cell r="I1282" t="str">
            <v>IF124T</v>
          </cell>
          <cell r="J1282">
            <v>189000</v>
          </cell>
        </row>
        <row r="1283">
          <cell r="I1283" t="str">
            <v>IF066T</v>
          </cell>
          <cell r="J1283">
            <v>151700</v>
          </cell>
        </row>
        <row r="1284">
          <cell r="I1284" t="str">
            <v>IF076T</v>
          </cell>
          <cell r="J1284">
            <v>165400</v>
          </cell>
        </row>
        <row r="1285">
          <cell r="I1285" t="str">
            <v>IF086T</v>
          </cell>
          <cell r="J1285">
            <v>179600</v>
          </cell>
        </row>
        <row r="1286">
          <cell r="I1286" t="str">
            <v>IF106T</v>
          </cell>
          <cell r="J1286">
            <v>302700</v>
          </cell>
        </row>
        <row r="1287">
          <cell r="I1287" t="str">
            <v>IF126T</v>
          </cell>
          <cell r="J1287">
            <v>230000</v>
          </cell>
        </row>
        <row r="1288">
          <cell r="I1288" t="str">
            <v>IF068T</v>
          </cell>
          <cell r="J1288">
            <v>168500</v>
          </cell>
        </row>
        <row r="1289">
          <cell r="I1289" t="str">
            <v>IF078T</v>
          </cell>
          <cell r="J1289">
            <v>182200</v>
          </cell>
        </row>
        <row r="1290">
          <cell r="I1290" t="str">
            <v>IF088T</v>
          </cell>
          <cell r="J1290">
            <v>196400</v>
          </cell>
        </row>
        <row r="1291">
          <cell r="I1291" t="str">
            <v>IF108T</v>
          </cell>
          <cell r="J1291">
            <v>220500</v>
          </cell>
        </row>
        <row r="1292">
          <cell r="I1292" t="str">
            <v>IF128T</v>
          </cell>
          <cell r="J1292">
            <v>246800</v>
          </cell>
        </row>
        <row r="1293">
          <cell r="I1293" t="str">
            <v>IF060W</v>
          </cell>
          <cell r="J1293">
            <v>99200</v>
          </cell>
        </row>
        <row r="1294">
          <cell r="I1294" t="str">
            <v>IF070W</v>
          </cell>
          <cell r="J1294">
            <v>109700</v>
          </cell>
        </row>
        <row r="1295">
          <cell r="I1295" t="str">
            <v>IF080W</v>
          </cell>
          <cell r="J1295">
            <v>120800</v>
          </cell>
        </row>
        <row r="1296">
          <cell r="I1296" t="str">
            <v>IF100W</v>
          </cell>
          <cell r="J1296">
            <v>136500</v>
          </cell>
        </row>
        <row r="1297">
          <cell r="I1297" t="str">
            <v>IF120W</v>
          </cell>
          <cell r="J1297">
            <v>153300</v>
          </cell>
        </row>
        <row r="1298">
          <cell r="I1298" t="str">
            <v>IF062W</v>
          </cell>
          <cell r="J1298">
            <v>115000</v>
          </cell>
        </row>
        <row r="1299">
          <cell r="I1299" t="str">
            <v>IF072W</v>
          </cell>
          <cell r="J1299">
            <v>125500</v>
          </cell>
        </row>
        <row r="1300">
          <cell r="I1300" t="str">
            <v>IF082W</v>
          </cell>
          <cell r="J1300">
            <v>136500</v>
          </cell>
        </row>
        <row r="1301">
          <cell r="I1301" t="str">
            <v>IF102W</v>
          </cell>
          <cell r="J1301">
            <v>155400</v>
          </cell>
        </row>
        <row r="1302">
          <cell r="I1302" t="str">
            <v>IF122W</v>
          </cell>
          <cell r="J1302">
            <v>175400</v>
          </cell>
        </row>
        <row r="1303">
          <cell r="I1303" t="str">
            <v>IF064W</v>
          </cell>
          <cell r="J1303">
            <v>132800</v>
          </cell>
        </row>
        <row r="1304">
          <cell r="I1304" t="str">
            <v>IF074W</v>
          </cell>
          <cell r="J1304">
            <v>143300</v>
          </cell>
        </row>
        <row r="1305">
          <cell r="I1305" t="str">
            <v>IF084W</v>
          </cell>
          <cell r="J1305">
            <v>154400</v>
          </cell>
        </row>
        <row r="1306">
          <cell r="I1306" t="str">
            <v>IF104W</v>
          </cell>
          <cell r="J1306">
            <v>173300</v>
          </cell>
        </row>
        <row r="1307">
          <cell r="I1307" t="str">
            <v>IF124W</v>
          </cell>
          <cell r="J1307">
            <v>193200</v>
          </cell>
        </row>
        <row r="1308">
          <cell r="I1308" t="str">
            <v>IF066W</v>
          </cell>
          <cell r="J1308">
            <v>154900</v>
          </cell>
        </row>
        <row r="1309">
          <cell r="I1309" t="str">
            <v>IF076W</v>
          </cell>
          <cell r="J1309">
            <v>168500</v>
          </cell>
        </row>
        <row r="1310">
          <cell r="I1310" t="str">
            <v>IF086W</v>
          </cell>
          <cell r="J1310">
            <v>182700</v>
          </cell>
        </row>
        <row r="1311">
          <cell r="I1311" t="str">
            <v>IF106W</v>
          </cell>
          <cell r="J1311">
            <v>207900</v>
          </cell>
        </row>
        <row r="1312">
          <cell r="I1312" t="str">
            <v>IF126W</v>
          </cell>
          <cell r="J1312">
            <v>234200</v>
          </cell>
        </row>
        <row r="1313">
          <cell r="I1313" t="str">
            <v>IF068W</v>
          </cell>
          <cell r="J1313">
            <v>171700</v>
          </cell>
        </row>
        <row r="1314">
          <cell r="I1314" t="str">
            <v>IF078W</v>
          </cell>
          <cell r="J1314">
            <v>185300</v>
          </cell>
        </row>
        <row r="1315">
          <cell r="I1315" t="str">
            <v>IF088W</v>
          </cell>
          <cell r="J1315">
            <v>199500</v>
          </cell>
        </row>
        <row r="1316">
          <cell r="I1316" t="str">
            <v>IF108W</v>
          </cell>
          <cell r="J1316">
            <v>224700</v>
          </cell>
        </row>
        <row r="1317">
          <cell r="I1317" t="str">
            <v>IF128W</v>
          </cell>
          <cell r="J1317">
            <v>251000</v>
          </cell>
        </row>
        <row r="1318">
          <cell r="I1318" t="str">
            <v>IF062G</v>
          </cell>
          <cell r="J1318">
            <v>116000</v>
          </cell>
        </row>
        <row r="1319">
          <cell r="I1319" t="str">
            <v>IF072G</v>
          </cell>
          <cell r="J1319">
            <v>130700</v>
          </cell>
        </row>
        <row r="1320">
          <cell r="I1320" t="str">
            <v>IF082G</v>
          </cell>
          <cell r="J1320">
            <v>148100</v>
          </cell>
        </row>
        <row r="1321">
          <cell r="I1321" t="str">
            <v>IF102G</v>
          </cell>
          <cell r="J1321">
            <v>176400</v>
          </cell>
        </row>
        <row r="1322">
          <cell r="I1322" t="str">
            <v>IF122G</v>
          </cell>
          <cell r="J1322">
            <v>204800</v>
          </cell>
        </row>
        <row r="1323">
          <cell r="I1323" t="str">
            <v>IF064G</v>
          </cell>
          <cell r="J1323">
            <v>138100</v>
          </cell>
        </row>
        <row r="1324">
          <cell r="I1324" t="str">
            <v>IF074G</v>
          </cell>
          <cell r="J1324">
            <v>152800</v>
          </cell>
        </row>
        <row r="1325">
          <cell r="I1325" t="str">
            <v>IF084G</v>
          </cell>
          <cell r="J1325">
            <v>170100</v>
          </cell>
        </row>
        <row r="1326">
          <cell r="I1326" t="str">
            <v>IF104G</v>
          </cell>
          <cell r="J1326">
            <v>198500</v>
          </cell>
        </row>
        <row r="1327">
          <cell r="I1327" t="str">
            <v>IF124G</v>
          </cell>
          <cell r="J1327">
            <v>226800</v>
          </cell>
        </row>
        <row r="1328">
          <cell r="I1328" t="str">
            <v>IF066G</v>
          </cell>
          <cell r="J1328">
            <v>152800</v>
          </cell>
        </row>
        <row r="1329">
          <cell r="I1329" t="str">
            <v>IF076G</v>
          </cell>
          <cell r="J1329">
            <v>172700</v>
          </cell>
        </row>
        <row r="1330">
          <cell r="I1330" t="str">
            <v>IF086G</v>
          </cell>
          <cell r="J1330">
            <v>196400</v>
          </cell>
        </row>
        <row r="1331">
          <cell r="I1331" t="str">
            <v>IF106G</v>
          </cell>
          <cell r="J1331">
            <v>235200</v>
          </cell>
        </row>
        <row r="1332">
          <cell r="I1332" t="str">
            <v>IF126G</v>
          </cell>
          <cell r="J1332">
            <v>274100</v>
          </cell>
        </row>
        <row r="1333">
          <cell r="I1333" t="str">
            <v>IF068G</v>
          </cell>
          <cell r="J1333">
            <v>173800</v>
          </cell>
        </row>
        <row r="1334">
          <cell r="I1334" t="str">
            <v>IF078G</v>
          </cell>
          <cell r="J1334">
            <v>193700</v>
          </cell>
        </row>
        <row r="1335">
          <cell r="I1335" t="str">
            <v>IF088G</v>
          </cell>
          <cell r="J1335">
            <v>217400</v>
          </cell>
        </row>
        <row r="1336">
          <cell r="I1336" t="str">
            <v>IF108G</v>
          </cell>
          <cell r="J1336">
            <v>256200</v>
          </cell>
        </row>
        <row r="1337">
          <cell r="I1337" t="str">
            <v>IF128G</v>
          </cell>
          <cell r="J1337">
            <v>295100</v>
          </cell>
        </row>
        <row r="1338">
          <cell r="I1338" t="str">
            <v>IF062H</v>
          </cell>
          <cell r="J1338">
            <v>115000</v>
          </cell>
        </row>
        <row r="1339">
          <cell r="I1339" t="str">
            <v>IF072H</v>
          </cell>
          <cell r="J1339">
            <v>127600</v>
          </cell>
        </row>
        <row r="1340">
          <cell r="I1340" t="str">
            <v>IF082H</v>
          </cell>
          <cell r="J1340">
            <v>141800</v>
          </cell>
        </row>
        <row r="1341">
          <cell r="I1341" t="str">
            <v>IF102H</v>
          </cell>
          <cell r="J1341">
            <v>165900</v>
          </cell>
        </row>
        <row r="1342">
          <cell r="I1342" t="str">
            <v>IF122H</v>
          </cell>
          <cell r="J1342">
            <v>190100</v>
          </cell>
        </row>
        <row r="1343">
          <cell r="I1343" t="str">
            <v>IF064H</v>
          </cell>
          <cell r="J1343">
            <v>137000</v>
          </cell>
        </row>
        <row r="1344">
          <cell r="I1344" t="str">
            <v>IF074H</v>
          </cell>
          <cell r="J1344">
            <v>149600</v>
          </cell>
        </row>
        <row r="1345">
          <cell r="I1345" t="str">
            <v>IF084H</v>
          </cell>
          <cell r="J1345">
            <v>163800</v>
          </cell>
        </row>
        <row r="1346">
          <cell r="I1346" t="str">
            <v>IF104H</v>
          </cell>
          <cell r="J1346">
            <v>188000</v>
          </cell>
        </row>
        <row r="1347">
          <cell r="I1347" t="str">
            <v>IF124H</v>
          </cell>
          <cell r="J1347">
            <v>212100</v>
          </cell>
        </row>
        <row r="1348">
          <cell r="I1348" t="str">
            <v>IF066H</v>
          </cell>
          <cell r="J1348">
            <v>154900</v>
          </cell>
        </row>
        <row r="1349">
          <cell r="I1349" t="str">
            <v>IF076H</v>
          </cell>
          <cell r="J1349">
            <v>170600</v>
          </cell>
        </row>
        <row r="1350">
          <cell r="I1350" t="str">
            <v>IF086H</v>
          </cell>
          <cell r="J1350">
            <v>188000</v>
          </cell>
        </row>
        <row r="1351">
          <cell r="I1351" t="str">
            <v>IF106H</v>
          </cell>
          <cell r="J1351">
            <v>218400</v>
          </cell>
        </row>
        <row r="1352">
          <cell r="I1352" t="str">
            <v>IF126H</v>
          </cell>
          <cell r="J1352">
            <v>248900</v>
          </cell>
        </row>
        <row r="1353">
          <cell r="I1353" t="str">
            <v>IF068H</v>
          </cell>
          <cell r="J1353">
            <v>175900</v>
          </cell>
        </row>
        <row r="1354">
          <cell r="I1354" t="str">
            <v>IF078H</v>
          </cell>
          <cell r="J1354">
            <v>191600</v>
          </cell>
        </row>
        <row r="1355">
          <cell r="I1355" t="str">
            <v>IF088H</v>
          </cell>
          <cell r="J1355">
            <v>209000</v>
          </cell>
        </row>
        <row r="1356">
          <cell r="I1356" t="str">
            <v>IF108H</v>
          </cell>
          <cell r="J1356">
            <v>239400</v>
          </cell>
        </row>
        <row r="1357">
          <cell r="I1357" t="str">
            <v>IF128H</v>
          </cell>
          <cell r="J1357">
            <v>269900</v>
          </cell>
        </row>
        <row r="1358">
          <cell r="I1358" t="str">
            <v>IF062B</v>
          </cell>
          <cell r="J1358">
            <v>128600</v>
          </cell>
        </row>
        <row r="1359">
          <cell r="I1359" t="str">
            <v>IF072B</v>
          </cell>
          <cell r="J1359">
            <v>140200</v>
          </cell>
        </row>
        <row r="1360">
          <cell r="I1360" t="str">
            <v>IF082B</v>
          </cell>
          <cell r="J1360">
            <v>152300</v>
          </cell>
        </row>
        <row r="1361">
          <cell r="I1361" t="str">
            <v>IF102B</v>
          </cell>
          <cell r="J1361">
            <v>176400</v>
          </cell>
        </row>
        <row r="1362">
          <cell r="I1362" t="str">
            <v>IF122B</v>
          </cell>
          <cell r="J1362">
            <v>200600</v>
          </cell>
        </row>
        <row r="1363">
          <cell r="I1363" t="str">
            <v>IF064B</v>
          </cell>
          <cell r="J1363">
            <v>148600</v>
          </cell>
        </row>
        <row r="1364">
          <cell r="I1364" t="str">
            <v>IF074B</v>
          </cell>
          <cell r="J1364">
            <v>162200</v>
          </cell>
        </row>
        <row r="1365">
          <cell r="I1365" t="str">
            <v>IF084B</v>
          </cell>
          <cell r="J1365">
            <v>176400</v>
          </cell>
        </row>
        <row r="1366">
          <cell r="I1366" t="str">
            <v>IF104B</v>
          </cell>
          <cell r="J1366">
            <v>202700</v>
          </cell>
        </row>
        <row r="1367">
          <cell r="I1367" t="str">
            <v>IF124B</v>
          </cell>
          <cell r="J1367">
            <v>228900</v>
          </cell>
        </row>
        <row r="1368">
          <cell r="I1368" t="str">
            <v>IF066B</v>
          </cell>
          <cell r="J1368">
            <v>168500</v>
          </cell>
        </row>
        <row r="1369">
          <cell r="I1369" t="str">
            <v>IF076B</v>
          </cell>
          <cell r="J1369">
            <v>183200</v>
          </cell>
        </row>
        <row r="1370">
          <cell r="I1370" t="str">
            <v>IF086B</v>
          </cell>
          <cell r="J1370">
            <v>198500</v>
          </cell>
        </row>
        <row r="1371">
          <cell r="I1371" t="str">
            <v>IF106B</v>
          </cell>
          <cell r="J1371">
            <v>228900</v>
          </cell>
        </row>
        <row r="1372">
          <cell r="I1372" t="str">
            <v>IF126B</v>
          </cell>
          <cell r="J1372">
            <v>259400</v>
          </cell>
        </row>
        <row r="1373">
          <cell r="I1373" t="str">
            <v>IF068B</v>
          </cell>
          <cell r="J1373">
            <v>187400</v>
          </cell>
        </row>
        <row r="1374">
          <cell r="I1374" t="str">
            <v>IF078B</v>
          </cell>
          <cell r="J1374">
            <v>204200</v>
          </cell>
        </row>
        <row r="1375">
          <cell r="I1375" t="str">
            <v>IF088B</v>
          </cell>
          <cell r="J1375">
            <v>221600</v>
          </cell>
        </row>
        <row r="1376">
          <cell r="I1376" t="str">
            <v>IF108B</v>
          </cell>
          <cell r="J1376">
            <v>254100</v>
          </cell>
        </row>
        <row r="1377">
          <cell r="I1377" t="str">
            <v>IF128B</v>
          </cell>
          <cell r="J1377">
            <v>286700</v>
          </cell>
        </row>
        <row r="1378">
          <cell r="I1378" t="str">
            <v>IF066HB</v>
          </cell>
          <cell r="J1378">
            <v>151700</v>
          </cell>
        </row>
        <row r="1379">
          <cell r="I1379" t="str">
            <v>IF076HB</v>
          </cell>
          <cell r="J1379">
            <v>169600</v>
          </cell>
        </row>
        <row r="1380">
          <cell r="I1380" t="str">
            <v>IF086HB</v>
          </cell>
          <cell r="J1380">
            <v>190100</v>
          </cell>
        </row>
        <row r="1381">
          <cell r="I1381" t="str">
            <v>IF106HB</v>
          </cell>
          <cell r="J1381">
            <v>224700</v>
          </cell>
        </row>
        <row r="1382">
          <cell r="I1382" t="str">
            <v>IF126HB</v>
          </cell>
          <cell r="J1382">
            <v>259400</v>
          </cell>
        </row>
        <row r="1383">
          <cell r="I1383" t="str">
            <v>IF068HB</v>
          </cell>
          <cell r="J1383">
            <v>172700</v>
          </cell>
        </row>
        <row r="1384">
          <cell r="I1384" t="str">
            <v>IF078HB</v>
          </cell>
          <cell r="J1384">
            <v>190600</v>
          </cell>
        </row>
        <row r="1385">
          <cell r="I1385" t="str">
            <v>IF088HB</v>
          </cell>
          <cell r="J1385">
            <v>211100</v>
          </cell>
        </row>
        <row r="1386">
          <cell r="I1386" t="str">
            <v>IF108HB</v>
          </cell>
          <cell r="J1386">
            <v>245700</v>
          </cell>
        </row>
        <row r="1387">
          <cell r="I1387" t="str">
            <v>IF128HB</v>
          </cell>
          <cell r="J1387">
            <v>280400</v>
          </cell>
        </row>
        <row r="1388">
          <cell r="I1388" t="str">
            <v>IF062D</v>
          </cell>
          <cell r="J1388">
            <v>123400</v>
          </cell>
        </row>
        <row r="1389">
          <cell r="I1389" t="str">
            <v>IF072D</v>
          </cell>
          <cell r="J1389">
            <v>134400</v>
          </cell>
        </row>
        <row r="1390">
          <cell r="I1390" t="str">
            <v>IF082D</v>
          </cell>
          <cell r="J1390">
            <v>146000</v>
          </cell>
        </row>
        <row r="1391">
          <cell r="I1391" t="str">
            <v>IF102D</v>
          </cell>
          <cell r="J1391">
            <v>168000</v>
          </cell>
        </row>
        <row r="1392">
          <cell r="I1392" t="str">
            <v>IF122D</v>
          </cell>
          <cell r="J1392">
            <v>190100</v>
          </cell>
        </row>
        <row r="1393">
          <cell r="I1393" t="str">
            <v>IF064D</v>
          </cell>
          <cell r="J1393">
            <v>142300</v>
          </cell>
        </row>
        <row r="1394">
          <cell r="I1394" t="str">
            <v>IF074D</v>
          </cell>
          <cell r="J1394">
            <v>154400</v>
          </cell>
        </row>
        <row r="1395">
          <cell r="I1395" t="str">
            <v>IF084D</v>
          </cell>
          <cell r="J1395">
            <v>167000</v>
          </cell>
        </row>
        <row r="1396">
          <cell r="I1396" t="str">
            <v>IF104D</v>
          </cell>
          <cell r="J1396">
            <v>190100</v>
          </cell>
        </row>
        <row r="1397">
          <cell r="I1397" t="str">
            <v>IF124D</v>
          </cell>
          <cell r="J1397">
            <v>213200</v>
          </cell>
        </row>
        <row r="1398">
          <cell r="I1398" t="str">
            <v>IF066D</v>
          </cell>
          <cell r="J1398">
            <v>163300</v>
          </cell>
        </row>
        <row r="1399">
          <cell r="I1399" t="str">
            <v>IF076D</v>
          </cell>
          <cell r="J1399">
            <v>177500</v>
          </cell>
        </row>
        <row r="1400">
          <cell r="I1400" t="str">
            <v>IF086D</v>
          </cell>
          <cell r="J1400">
            <v>192200</v>
          </cell>
        </row>
        <row r="1401">
          <cell r="I1401" t="str">
            <v>IF106D</v>
          </cell>
          <cell r="J1401">
            <v>220500</v>
          </cell>
        </row>
        <row r="1402">
          <cell r="I1402" t="str">
            <v>IF126D</v>
          </cell>
          <cell r="J1402">
            <v>248900</v>
          </cell>
        </row>
        <row r="1403">
          <cell r="I1403" t="str">
            <v>IF068D</v>
          </cell>
          <cell r="J1403">
            <v>181100</v>
          </cell>
        </row>
        <row r="1404">
          <cell r="I1404" t="str">
            <v>IF078D</v>
          </cell>
          <cell r="J1404">
            <v>196400</v>
          </cell>
        </row>
        <row r="1405">
          <cell r="I1405" t="str">
            <v>IF088D</v>
          </cell>
          <cell r="J1405">
            <v>212100</v>
          </cell>
        </row>
        <row r="1406">
          <cell r="I1406" t="str">
            <v>IF108D</v>
          </cell>
          <cell r="J1406">
            <v>241500</v>
          </cell>
        </row>
        <row r="1407">
          <cell r="I1407" t="str">
            <v>IF128D</v>
          </cell>
          <cell r="J1407">
            <v>270900</v>
          </cell>
        </row>
        <row r="1408">
          <cell r="I1408" t="str">
            <v>유리ED008</v>
          </cell>
          <cell r="J1408">
            <v>28000</v>
          </cell>
        </row>
        <row r="1409">
          <cell r="I1409" t="str">
            <v>유리ED012</v>
          </cell>
          <cell r="J1409">
            <v>32000</v>
          </cell>
        </row>
        <row r="1410">
          <cell r="I1410" t="str">
            <v>유리ED014</v>
          </cell>
          <cell r="J1410">
            <v>37000</v>
          </cell>
        </row>
        <row r="1411">
          <cell r="I1411" t="str">
            <v>유리ED016</v>
          </cell>
          <cell r="J1411">
            <v>43000</v>
          </cell>
        </row>
        <row r="1412">
          <cell r="I1412" t="str">
            <v>유리ED018</v>
          </cell>
          <cell r="J1412">
            <v>48000</v>
          </cell>
        </row>
        <row r="1413">
          <cell r="I1413" t="str">
            <v>유리ED018X</v>
          </cell>
          <cell r="J1413">
            <v>50000</v>
          </cell>
        </row>
        <row r="1414">
          <cell r="I1414" t="str">
            <v>유리ED0108</v>
          </cell>
          <cell r="J1414">
            <v>22000</v>
          </cell>
        </row>
        <row r="1415">
          <cell r="I1415" t="str">
            <v>유리ED0112</v>
          </cell>
          <cell r="J1415">
            <v>26000</v>
          </cell>
        </row>
        <row r="1416">
          <cell r="I1416" t="str">
            <v>유리ED0114</v>
          </cell>
          <cell r="J1416">
            <v>28000</v>
          </cell>
        </row>
        <row r="1417">
          <cell r="I1417" t="str">
            <v>유리ED0116</v>
          </cell>
          <cell r="J1417">
            <v>32000</v>
          </cell>
        </row>
        <row r="1418">
          <cell r="I1418" t="str">
            <v>유리ED401</v>
          </cell>
          <cell r="J1418">
            <v>20000</v>
          </cell>
        </row>
        <row r="1419">
          <cell r="I1419" t="str">
            <v>유리ED410</v>
          </cell>
          <cell r="J1419">
            <v>20000</v>
          </cell>
        </row>
        <row r="1420">
          <cell r="I1420" t="str">
            <v>유리ED412</v>
          </cell>
          <cell r="J1420">
            <v>22000</v>
          </cell>
        </row>
        <row r="1421">
          <cell r="I1421" t="str">
            <v>유리ED0706</v>
          </cell>
          <cell r="J1421">
            <v>22000</v>
          </cell>
        </row>
        <row r="1422">
          <cell r="I1422" t="str">
            <v>유리ED0708</v>
          </cell>
          <cell r="J1422">
            <v>27000</v>
          </cell>
        </row>
        <row r="1423">
          <cell r="I1423" t="str">
            <v>유리ED0806</v>
          </cell>
          <cell r="J1423">
            <v>15000</v>
          </cell>
        </row>
        <row r="1424">
          <cell r="I1424" t="str">
            <v>유리ED0808</v>
          </cell>
          <cell r="J1424">
            <v>18000</v>
          </cell>
        </row>
        <row r="1425">
          <cell r="I1425" t="str">
            <v>유리ED5466</v>
          </cell>
          <cell r="J1425">
            <v>22000</v>
          </cell>
        </row>
        <row r="1426">
          <cell r="I1426" t="str">
            <v>유리ED5488</v>
          </cell>
          <cell r="J1426">
            <v>25000</v>
          </cell>
        </row>
        <row r="1427">
          <cell r="I1427" t="str">
            <v>유리ED5966</v>
          </cell>
          <cell r="J1427">
            <v>22000</v>
          </cell>
        </row>
        <row r="1428">
          <cell r="I1428" t="str">
            <v>유리ED5988</v>
          </cell>
          <cell r="J1428">
            <v>25000</v>
          </cell>
        </row>
        <row r="1429">
          <cell r="I1429" t="str">
            <v>유리ED950</v>
          </cell>
          <cell r="J1429">
            <v>40000</v>
          </cell>
        </row>
        <row r="1430">
          <cell r="I1430" t="str">
            <v>유리ED912</v>
          </cell>
          <cell r="J1430">
            <v>28000</v>
          </cell>
        </row>
        <row r="1431">
          <cell r="I1431" t="str">
            <v>유리ED916</v>
          </cell>
          <cell r="J1431">
            <v>43000</v>
          </cell>
        </row>
        <row r="1432">
          <cell r="I1432" t="str">
            <v>유리EZ016</v>
          </cell>
          <cell r="J1432">
            <v>30000</v>
          </cell>
        </row>
        <row r="1433">
          <cell r="I1433" t="str">
            <v>유리TD008</v>
          </cell>
          <cell r="J1433">
            <v>30000</v>
          </cell>
        </row>
        <row r="1434">
          <cell r="I1434" t="str">
            <v>유리TD010</v>
          </cell>
          <cell r="J1434">
            <v>35000</v>
          </cell>
        </row>
        <row r="1435">
          <cell r="I1435" t="str">
            <v>유리TD012</v>
          </cell>
          <cell r="J1435">
            <v>37000</v>
          </cell>
        </row>
        <row r="1436">
          <cell r="I1436" t="str">
            <v>유리TD014</v>
          </cell>
          <cell r="J1436">
            <v>42000</v>
          </cell>
        </row>
        <row r="1437">
          <cell r="I1437" t="str">
            <v>유리TD016</v>
          </cell>
          <cell r="J1437">
            <v>47000</v>
          </cell>
        </row>
        <row r="1438">
          <cell r="I1438" t="str">
            <v>유리TD018</v>
          </cell>
          <cell r="J1438">
            <v>52000</v>
          </cell>
        </row>
        <row r="1439">
          <cell r="I1439" t="str">
            <v>유리TD108</v>
          </cell>
          <cell r="J1439">
            <v>23000</v>
          </cell>
        </row>
        <row r="1440">
          <cell r="I1440" t="str">
            <v>유리TD110</v>
          </cell>
          <cell r="J1440">
            <v>28000</v>
          </cell>
        </row>
        <row r="1441">
          <cell r="I1441" t="str">
            <v>유리TD112</v>
          </cell>
          <cell r="J1441">
            <v>30000</v>
          </cell>
        </row>
        <row r="1442">
          <cell r="I1442" t="str">
            <v>유리TD114</v>
          </cell>
          <cell r="J1442">
            <v>35000</v>
          </cell>
        </row>
        <row r="1443">
          <cell r="I1443" t="str">
            <v>유리TD116</v>
          </cell>
          <cell r="J1443">
            <v>40000</v>
          </cell>
        </row>
        <row r="1444">
          <cell r="I1444" t="str">
            <v>유리TD118</v>
          </cell>
          <cell r="J1444">
            <v>43000</v>
          </cell>
        </row>
        <row r="1445">
          <cell r="I1445" t="str">
            <v>유리TD912</v>
          </cell>
          <cell r="J1445">
            <v>27000</v>
          </cell>
        </row>
        <row r="1446">
          <cell r="I1446" t="str">
            <v>유리TD916</v>
          </cell>
          <cell r="J1446">
            <v>40000</v>
          </cell>
        </row>
        <row r="1447">
          <cell r="I1447" t="str">
            <v>유리TD990</v>
          </cell>
          <cell r="J1447">
            <v>42000</v>
          </cell>
        </row>
        <row r="1448">
          <cell r="I1448" t="str">
            <v>유리TD966</v>
          </cell>
          <cell r="J1448">
            <v>32000</v>
          </cell>
        </row>
        <row r="1449">
          <cell r="I1449" t="str">
            <v>유리TD988</v>
          </cell>
          <cell r="J1449">
            <v>43000</v>
          </cell>
        </row>
        <row r="1450">
          <cell r="I1450" t="str">
            <v>유리TD412</v>
          </cell>
          <cell r="J1450">
            <v>20000</v>
          </cell>
        </row>
        <row r="1451">
          <cell r="I1451" t="str">
            <v>유리TD508</v>
          </cell>
          <cell r="J1451">
            <v>46000</v>
          </cell>
        </row>
        <row r="1452">
          <cell r="I1452" t="str">
            <v>유리TD507</v>
          </cell>
          <cell r="J1452">
            <v>46000</v>
          </cell>
        </row>
        <row r="1453">
          <cell r="I1453" t="str">
            <v>유리TD518</v>
          </cell>
          <cell r="J1453">
            <v>35000</v>
          </cell>
        </row>
        <row r="1454">
          <cell r="I1454" t="str">
            <v>유리TD516</v>
          </cell>
          <cell r="J1454">
            <v>30000</v>
          </cell>
        </row>
        <row r="1455">
          <cell r="I1455" t="str">
            <v>유리NT0006</v>
          </cell>
          <cell r="J1455">
            <v>18000</v>
          </cell>
        </row>
        <row r="1456">
          <cell r="I1456" t="str">
            <v>유리NT0008</v>
          </cell>
          <cell r="J1456">
            <v>23000</v>
          </cell>
        </row>
        <row r="1457">
          <cell r="I1457" t="str">
            <v>유리NT0010</v>
          </cell>
          <cell r="J1457">
            <v>28000</v>
          </cell>
        </row>
        <row r="1458">
          <cell r="I1458" t="str">
            <v>유리NT0012</v>
          </cell>
          <cell r="J1458">
            <v>32000</v>
          </cell>
        </row>
        <row r="1459">
          <cell r="I1459" t="str">
            <v>유리NT0016</v>
          </cell>
          <cell r="J1459">
            <v>43000</v>
          </cell>
        </row>
        <row r="1460">
          <cell r="I1460" t="str">
            <v>유리NT0018</v>
          </cell>
          <cell r="J1460">
            <v>45000</v>
          </cell>
        </row>
        <row r="1461">
          <cell r="I1461" t="str">
            <v>유리NT0106</v>
          </cell>
          <cell r="J1461">
            <v>18000</v>
          </cell>
        </row>
        <row r="1462">
          <cell r="I1462" t="str">
            <v>유리NT0108</v>
          </cell>
          <cell r="J1462">
            <v>22000</v>
          </cell>
        </row>
        <row r="1463">
          <cell r="I1463" t="str">
            <v>유리NT0110</v>
          </cell>
          <cell r="J1463">
            <v>23000</v>
          </cell>
        </row>
        <row r="1464">
          <cell r="I1464" t="str">
            <v>유리NT0112</v>
          </cell>
          <cell r="J1464">
            <v>25000</v>
          </cell>
        </row>
        <row r="1465">
          <cell r="I1465" t="str">
            <v>유리NT0114</v>
          </cell>
          <cell r="J1465">
            <v>30000</v>
          </cell>
        </row>
        <row r="1466">
          <cell r="I1466" t="str">
            <v>유리NT0116</v>
          </cell>
          <cell r="J1466">
            <v>34000</v>
          </cell>
        </row>
        <row r="1467">
          <cell r="I1467" t="str">
            <v>유리NT0118</v>
          </cell>
          <cell r="J1467">
            <v>38000</v>
          </cell>
        </row>
        <row r="1468">
          <cell r="I1468" t="str">
            <v>유리NT966</v>
          </cell>
          <cell r="J1468">
            <v>40000</v>
          </cell>
        </row>
        <row r="1469">
          <cell r="I1469" t="str">
            <v>유리NT5566</v>
          </cell>
          <cell r="J1469">
            <v>47000</v>
          </cell>
        </row>
        <row r="1470">
          <cell r="I1470" t="str">
            <v>유리NT988</v>
          </cell>
          <cell r="J1470">
            <v>45000</v>
          </cell>
        </row>
        <row r="1471">
          <cell r="I1471" t="str">
            <v>유리NT912</v>
          </cell>
          <cell r="J1471">
            <v>28000</v>
          </cell>
        </row>
        <row r="1472">
          <cell r="I1472" t="str">
            <v>유리NT916</v>
          </cell>
          <cell r="J1472">
            <v>38000</v>
          </cell>
        </row>
        <row r="1473">
          <cell r="I1473" t="str">
            <v>유리NT918</v>
          </cell>
          <cell r="J1473">
            <v>45000</v>
          </cell>
        </row>
        <row r="1474">
          <cell r="I1474" t="str">
            <v>유리NT5586</v>
          </cell>
          <cell r="J1474">
            <v>50000</v>
          </cell>
        </row>
        <row r="1475">
          <cell r="I1475" t="str">
            <v>유리NT5588</v>
          </cell>
          <cell r="J1475">
            <v>52000</v>
          </cell>
        </row>
        <row r="1476">
          <cell r="I1476" t="str">
            <v>유리YD018</v>
          </cell>
          <cell r="J1476">
            <v>60000</v>
          </cell>
        </row>
        <row r="1477">
          <cell r="I1477" t="str">
            <v>유리YD412</v>
          </cell>
          <cell r="J1477">
            <v>25000</v>
          </cell>
        </row>
        <row r="1478">
          <cell r="I1478" t="str">
            <v>유리YD990</v>
          </cell>
          <cell r="J1478">
            <v>40000</v>
          </cell>
        </row>
        <row r="1479">
          <cell r="I1479" t="str">
            <v>유리CR009</v>
          </cell>
          <cell r="J1479">
            <v>27000</v>
          </cell>
        </row>
        <row r="1480">
          <cell r="I1480" t="str">
            <v>유리CR012</v>
          </cell>
          <cell r="J1480">
            <v>40000</v>
          </cell>
        </row>
        <row r="1481">
          <cell r="I1481" t="str">
            <v>유리CR018</v>
          </cell>
          <cell r="J1481">
            <v>48000</v>
          </cell>
        </row>
        <row r="1482">
          <cell r="I1482" t="str">
            <v>유리CR024</v>
          </cell>
          <cell r="J1482">
            <v>75000</v>
          </cell>
        </row>
        <row r="1483">
          <cell r="I1483" t="str">
            <v>유리SR009</v>
          </cell>
          <cell r="J1483">
            <v>25000</v>
          </cell>
        </row>
        <row r="1484">
          <cell r="I1484" t="str">
            <v>유리SR012</v>
          </cell>
          <cell r="J1484">
            <v>40000</v>
          </cell>
        </row>
        <row r="1485">
          <cell r="I1485" t="str">
            <v>유리SR018</v>
          </cell>
          <cell r="J1485">
            <v>46000</v>
          </cell>
        </row>
        <row r="1486">
          <cell r="I1486" t="str">
            <v>유리SR024S</v>
          </cell>
          <cell r="J1486">
            <v>62000</v>
          </cell>
        </row>
        <row r="1487">
          <cell r="I1487" t="str">
            <v>유리SR024</v>
          </cell>
          <cell r="J1487">
            <v>70000</v>
          </cell>
        </row>
        <row r="1488">
          <cell r="I1488" t="str">
            <v>유리SR032</v>
          </cell>
          <cell r="J1488">
            <v>85000</v>
          </cell>
        </row>
        <row r="1489">
          <cell r="I1489" t="str">
            <v>유리PD018</v>
          </cell>
          <cell r="J1489">
            <v>56000</v>
          </cell>
        </row>
        <row r="1490">
          <cell r="I1490" t="str">
            <v>유리PD021</v>
          </cell>
          <cell r="J1490">
            <v>72000</v>
          </cell>
        </row>
        <row r="1491">
          <cell r="I1491" t="str">
            <v>유리PD414</v>
          </cell>
          <cell r="J1491">
            <v>28000</v>
          </cell>
        </row>
        <row r="1492">
          <cell r="I1492" t="str">
            <v>유리EL0112</v>
          </cell>
          <cell r="J1492">
            <v>25000</v>
          </cell>
        </row>
        <row r="1493">
          <cell r="I1493" t="str">
            <v>유리EL0104</v>
          </cell>
          <cell r="J1493">
            <v>15000</v>
          </cell>
        </row>
        <row r="1494">
          <cell r="I1494" t="str">
            <v>유리CL0207</v>
          </cell>
          <cell r="J1494">
            <v>26000</v>
          </cell>
        </row>
        <row r="1495">
          <cell r="I1495" t="str">
            <v>유리CL0212</v>
          </cell>
          <cell r="J1495">
            <v>25000</v>
          </cell>
        </row>
        <row r="1496">
          <cell r="I1496" t="str">
            <v>유리CL0204</v>
          </cell>
          <cell r="J1496">
            <v>18000</v>
          </cell>
        </row>
        <row r="1497">
          <cell r="I1497" t="str">
            <v>유리LD021</v>
          </cell>
          <cell r="J1497">
            <v>70000</v>
          </cell>
        </row>
        <row r="1498">
          <cell r="I1498" t="str">
            <v>유리LD018</v>
          </cell>
          <cell r="J1498">
            <v>45000</v>
          </cell>
        </row>
        <row r="1499">
          <cell r="I1499" t="str">
            <v>유리LZ01</v>
          </cell>
          <cell r="J1499">
            <v>40000</v>
          </cell>
        </row>
        <row r="1500">
          <cell r="I1500" t="str">
            <v>유리LZ11</v>
          </cell>
          <cell r="J1500">
            <v>30000</v>
          </cell>
        </row>
        <row r="1501">
          <cell r="I1501" t="str">
            <v>유리LL016</v>
          </cell>
          <cell r="J1501">
            <v>45000</v>
          </cell>
        </row>
        <row r="1502">
          <cell r="I1502" t="str">
            <v>유리LL008</v>
          </cell>
          <cell r="J1502">
            <v>25000</v>
          </cell>
        </row>
        <row r="1503">
          <cell r="I1503" t="str">
            <v>유리LL0007</v>
          </cell>
          <cell r="J1503">
            <v>18000</v>
          </cell>
        </row>
        <row r="1504">
          <cell r="I1504" t="str">
            <v>유리CR1107</v>
          </cell>
          <cell r="J1504">
            <v>18000</v>
          </cell>
        </row>
        <row r="1505">
          <cell r="I1505" t="str">
            <v>유리CR1115</v>
          </cell>
          <cell r="J1505">
            <v>25000</v>
          </cell>
        </row>
        <row r="1506">
          <cell r="I1506" t="str">
            <v>유리CR1166</v>
          </cell>
          <cell r="J1506">
            <v>25000</v>
          </cell>
        </row>
        <row r="1507">
          <cell r="I1507" t="str">
            <v>유리CR1007</v>
          </cell>
          <cell r="J1507">
            <v>20000</v>
          </cell>
        </row>
        <row r="1508">
          <cell r="I1508" t="str">
            <v>유리CR1015</v>
          </cell>
          <cell r="J1508">
            <v>40000</v>
          </cell>
        </row>
        <row r="1509">
          <cell r="I1509" t="str">
            <v>유리CR1066</v>
          </cell>
          <cell r="J1509">
            <v>45000</v>
          </cell>
        </row>
        <row r="1510">
          <cell r="I1510" t="str">
            <v>유리CR3118</v>
          </cell>
          <cell r="J1510">
            <v>30000</v>
          </cell>
        </row>
        <row r="1511">
          <cell r="I1511" t="str">
            <v>유리SD008</v>
          </cell>
          <cell r="J1511">
            <v>23000</v>
          </cell>
        </row>
        <row r="1512">
          <cell r="I1512" t="str">
            <v>유리SD008L</v>
          </cell>
          <cell r="J1512">
            <v>23000</v>
          </cell>
        </row>
        <row r="1513">
          <cell r="I1513" t="str">
            <v>유리SD008R</v>
          </cell>
          <cell r="J1513">
            <v>23000</v>
          </cell>
        </row>
        <row r="1514">
          <cell r="I1514" t="str">
            <v>유리SD012</v>
          </cell>
          <cell r="J1514">
            <v>30000</v>
          </cell>
        </row>
        <row r="1515">
          <cell r="I1515" t="str">
            <v>유리SD012L</v>
          </cell>
          <cell r="J1515">
            <v>30000</v>
          </cell>
        </row>
        <row r="1516">
          <cell r="I1516" t="str">
            <v>유리SD012R</v>
          </cell>
          <cell r="J1516">
            <v>30000</v>
          </cell>
        </row>
        <row r="1517">
          <cell r="I1517" t="str">
            <v>유리SD014</v>
          </cell>
          <cell r="J1517">
            <v>40000</v>
          </cell>
        </row>
        <row r="1518">
          <cell r="I1518" t="str">
            <v>유리SD014L</v>
          </cell>
          <cell r="J1518">
            <v>40000</v>
          </cell>
        </row>
        <row r="1519">
          <cell r="I1519" t="str">
            <v>유리SD014R</v>
          </cell>
          <cell r="J1519">
            <v>40000</v>
          </cell>
        </row>
        <row r="1520">
          <cell r="I1520" t="str">
            <v>유리SD016</v>
          </cell>
          <cell r="J1520">
            <v>50000</v>
          </cell>
        </row>
        <row r="1521">
          <cell r="I1521" t="str">
            <v>유리SD016R</v>
          </cell>
          <cell r="J1521">
            <v>50000</v>
          </cell>
        </row>
        <row r="1522">
          <cell r="I1522" t="str">
            <v>유리SD016L</v>
          </cell>
          <cell r="J1522">
            <v>50000</v>
          </cell>
        </row>
        <row r="1523">
          <cell r="I1523" t="str">
            <v>유리SD316R</v>
          </cell>
          <cell r="J1523">
            <v>60000</v>
          </cell>
        </row>
        <row r="1524">
          <cell r="I1524" t="str">
            <v>유리SD316L</v>
          </cell>
          <cell r="J1524">
            <v>60000</v>
          </cell>
        </row>
        <row r="1525">
          <cell r="I1525" t="str">
            <v>유리SD507</v>
          </cell>
          <cell r="J1525">
            <v>40000</v>
          </cell>
        </row>
        <row r="1526">
          <cell r="I1526" t="str">
            <v>유리SD517</v>
          </cell>
          <cell r="J1526">
            <v>30000</v>
          </cell>
        </row>
        <row r="1527">
          <cell r="I1527" t="str">
            <v>유리SD547</v>
          </cell>
          <cell r="J1527">
            <v>18000</v>
          </cell>
        </row>
        <row r="1528">
          <cell r="I1528" t="str">
            <v>유리SD597</v>
          </cell>
          <cell r="J1528">
            <v>23000</v>
          </cell>
        </row>
        <row r="1529">
          <cell r="I1529" t="str">
            <v>유리SD406L</v>
          </cell>
          <cell r="J1529">
            <v>15000</v>
          </cell>
        </row>
        <row r="1530">
          <cell r="I1530" t="str">
            <v>유리SD406R</v>
          </cell>
          <cell r="J1530">
            <v>15000</v>
          </cell>
        </row>
        <row r="1531">
          <cell r="I1531" t="str">
            <v>유리SD912</v>
          </cell>
          <cell r="J1531">
            <v>23000</v>
          </cell>
        </row>
        <row r="1532">
          <cell r="I1532" t="str">
            <v>유리SD955</v>
          </cell>
          <cell r="J1532">
            <v>20000</v>
          </cell>
        </row>
        <row r="1533">
          <cell r="I1533" t="str">
            <v>유리SD977</v>
          </cell>
          <cell r="J1533">
            <v>34000</v>
          </cell>
        </row>
        <row r="1534">
          <cell r="I1534" t="str">
            <v>유리SD927L</v>
          </cell>
          <cell r="J1534">
            <v>40000</v>
          </cell>
        </row>
        <row r="1535">
          <cell r="I1535" t="str">
            <v>유리SD927R</v>
          </cell>
          <cell r="J1535">
            <v>40000</v>
          </cell>
        </row>
        <row r="1536">
          <cell r="I1536" t="str">
            <v>유리SD990</v>
          </cell>
          <cell r="J1536">
            <v>42000</v>
          </cell>
        </row>
        <row r="1537">
          <cell r="I1537" t="str">
            <v>유리SD0300</v>
          </cell>
          <cell r="J1537">
            <v>15000</v>
          </cell>
        </row>
        <row r="1538">
          <cell r="I1538" t="str">
            <v>유리SD662</v>
          </cell>
          <cell r="J1538">
            <v>18000</v>
          </cell>
        </row>
        <row r="1539">
          <cell r="I1539" t="str">
            <v>유리IT0008</v>
          </cell>
          <cell r="J1539">
            <v>24000</v>
          </cell>
        </row>
        <row r="1540">
          <cell r="I1540" t="str">
            <v>유리IT0008L</v>
          </cell>
          <cell r="J1540">
            <v>24000</v>
          </cell>
        </row>
        <row r="1541">
          <cell r="I1541" t="str">
            <v>유리IT0008R</v>
          </cell>
          <cell r="J1541">
            <v>24000</v>
          </cell>
        </row>
        <row r="1542">
          <cell r="I1542" t="str">
            <v>유리IT0010</v>
          </cell>
          <cell r="J1542">
            <v>30000</v>
          </cell>
        </row>
        <row r="1543">
          <cell r="I1543" t="str">
            <v>유리IT0010L</v>
          </cell>
          <cell r="J1543">
            <v>30000</v>
          </cell>
        </row>
        <row r="1544">
          <cell r="I1544" t="str">
            <v>유리IT0010R</v>
          </cell>
          <cell r="J1544">
            <v>30000</v>
          </cell>
        </row>
        <row r="1545">
          <cell r="I1545" t="str">
            <v>유리IT0012</v>
          </cell>
          <cell r="J1545">
            <v>32000</v>
          </cell>
        </row>
        <row r="1546">
          <cell r="I1546" t="str">
            <v>유리IT0012L</v>
          </cell>
          <cell r="J1546">
            <v>32000</v>
          </cell>
        </row>
        <row r="1547">
          <cell r="I1547" t="str">
            <v>유리IT0012R</v>
          </cell>
          <cell r="J1547">
            <v>32000</v>
          </cell>
        </row>
        <row r="1548">
          <cell r="I1548" t="str">
            <v>유리IT0116</v>
          </cell>
          <cell r="J1548">
            <v>38000</v>
          </cell>
        </row>
        <row r="1549">
          <cell r="I1549" t="str">
            <v>유리IT0118</v>
          </cell>
          <cell r="J1549">
            <v>40000</v>
          </cell>
        </row>
        <row r="1550">
          <cell r="I1550" t="str">
            <v>유리IT5066</v>
          </cell>
          <cell r="J1550">
            <v>42000</v>
          </cell>
        </row>
        <row r="1551">
          <cell r="I1551" t="str">
            <v>유리IT5077</v>
          </cell>
          <cell r="J1551">
            <v>45000</v>
          </cell>
        </row>
        <row r="1552">
          <cell r="I1552" t="str">
            <v>유리IT912</v>
          </cell>
          <cell r="J1552">
            <v>27000</v>
          </cell>
        </row>
        <row r="1553">
          <cell r="I1553" t="str">
            <v>유리IT916</v>
          </cell>
          <cell r="J1553">
            <v>43000</v>
          </cell>
        </row>
        <row r="1554">
          <cell r="I1554" t="str">
            <v>유리IT966</v>
          </cell>
          <cell r="J1554">
            <v>28000</v>
          </cell>
        </row>
        <row r="1555">
          <cell r="I1555" t="str">
            <v>유리IT977</v>
          </cell>
          <cell r="J1555">
            <v>43000</v>
          </cell>
        </row>
        <row r="1556">
          <cell r="I1556" t="str">
            <v>유리IT926L</v>
          </cell>
          <cell r="J1556">
            <v>43000</v>
          </cell>
        </row>
        <row r="1557">
          <cell r="I1557" t="str">
            <v>유리IT926R</v>
          </cell>
          <cell r="J1557">
            <v>43000</v>
          </cell>
        </row>
        <row r="1558">
          <cell r="I1558" t="str">
            <v>유리IT927L</v>
          </cell>
          <cell r="J1558">
            <v>43000</v>
          </cell>
        </row>
        <row r="1559">
          <cell r="I1559" t="str">
            <v>유리IT927R</v>
          </cell>
          <cell r="J1559">
            <v>43000</v>
          </cell>
        </row>
        <row r="1560">
          <cell r="I1560" t="str">
            <v>유리IT912DL</v>
          </cell>
          <cell r="J1560">
            <v>38000</v>
          </cell>
        </row>
        <row r="1561">
          <cell r="I1561" t="str">
            <v>유리IT912DR</v>
          </cell>
          <cell r="J1561">
            <v>38000</v>
          </cell>
        </row>
        <row r="1562">
          <cell r="I1562" t="str">
            <v>유리IT918DL</v>
          </cell>
          <cell r="J1562">
            <v>43000</v>
          </cell>
        </row>
        <row r="1563">
          <cell r="I1563" t="str">
            <v>유리IT918DR</v>
          </cell>
          <cell r="J1563">
            <v>43000</v>
          </cell>
        </row>
        <row r="1564">
          <cell r="I1564" t="str">
            <v>유리IT912CL</v>
          </cell>
          <cell r="J1564">
            <v>38000</v>
          </cell>
        </row>
        <row r="1565">
          <cell r="I1565" t="str">
            <v>유리IT912CR</v>
          </cell>
          <cell r="J1565">
            <v>38000</v>
          </cell>
        </row>
        <row r="1566">
          <cell r="I1566" t="str">
            <v>유리IT918CL</v>
          </cell>
          <cell r="J1566">
            <v>43000</v>
          </cell>
        </row>
        <row r="1567">
          <cell r="I1567" t="str">
            <v>유리IT918CR</v>
          </cell>
          <cell r="J1567">
            <v>43000</v>
          </cell>
        </row>
        <row r="1568">
          <cell r="I1568" t="str">
            <v>유리IT2004</v>
          </cell>
          <cell r="J1568">
            <v>15000</v>
          </cell>
        </row>
        <row r="1569">
          <cell r="I1569" t="str">
            <v>유리IT2005</v>
          </cell>
          <cell r="J1569">
            <v>15000</v>
          </cell>
        </row>
        <row r="1570">
          <cell r="I1570" t="str">
            <v>유리IT2006</v>
          </cell>
          <cell r="J1570">
            <v>15000</v>
          </cell>
        </row>
        <row r="1571">
          <cell r="I1571" t="str">
            <v>유리IT2007</v>
          </cell>
          <cell r="J1571">
            <v>17000</v>
          </cell>
        </row>
        <row r="1572">
          <cell r="I1572" t="str">
            <v>유리IT2008</v>
          </cell>
          <cell r="J1572">
            <v>20000</v>
          </cell>
        </row>
        <row r="1573">
          <cell r="I1573" t="str">
            <v>유리IT2010</v>
          </cell>
          <cell r="J1573">
            <v>20000</v>
          </cell>
        </row>
        <row r="1574">
          <cell r="I1574" t="str">
            <v>유리IT2012</v>
          </cell>
          <cell r="J1574">
            <v>22000</v>
          </cell>
        </row>
        <row r="1575">
          <cell r="I1575" t="str">
            <v>유리IT2014</v>
          </cell>
          <cell r="J1575">
            <v>25000</v>
          </cell>
        </row>
        <row r="1576">
          <cell r="I1576" t="str">
            <v>유리IT2016</v>
          </cell>
          <cell r="J1576">
            <v>28000</v>
          </cell>
        </row>
        <row r="1577">
          <cell r="I1577" t="str">
            <v>유리IT2122</v>
          </cell>
          <cell r="J1577">
            <v>15000</v>
          </cell>
        </row>
        <row r="1578">
          <cell r="I1578" t="str">
            <v>유리IT2204</v>
          </cell>
          <cell r="J1578">
            <v>15000</v>
          </cell>
        </row>
        <row r="1579">
          <cell r="I1579" t="str">
            <v>유리IT2205</v>
          </cell>
          <cell r="J1579">
            <v>15000</v>
          </cell>
        </row>
        <row r="1580">
          <cell r="I1580" t="str">
            <v>유리IT2206</v>
          </cell>
          <cell r="J1580">
            <v>18000</v>
          </cell>
        </row>
        <row r="1581">
          <cell r="I1581" t="str">
            <v>유리IT2207</v>
          </cell>
          <cell r="J1581">
            <v>20000</v>
          </cell>
        </row>
        <row r="1582">
          <cell r="I1582" t="str">
            <v>유리IT2208</v>
          </cell>
          <cell r="J1582">
            <v>22000</v>
          </cell>
        </row>
        <row r="1583">
          <cell r="I1583" t="str">
            <v>유리IT2210</v>
          </cell>
          <cell r="J1583">
            <v>22000</v>
          </cell>
        </row>
        <row r="1584">
          <cell r="I1584" t="str">
            <v>유리IT2212</v>
          </cell>
          <cell r="J1584">
            <v>25000</v>
          </cell>
        </row>
        <row r="1585">
          <cell r="I1585" t="str">
            <v>유리PL0904</v>
          </cell>
          <cell r="J1585">
            <v>18000</v>
          </cell>
        </row>
        <row r="1586">
          <cell r="I1586" t="str">
            <v>유리PL0908</v>
          </cell>
          <cell r="J1586">
            <v>28000</v>
          </cell>
        </row>
        <row r="1587">
          <cell r="I1587" t="str">
            <v>유리PL0912</v>
          </cell>
          <cell r="J1587">
            <v>30000</v>
          </cell>
        </row>
        <row r="1588">
          <cell r="I1588" t="str">
            <v>유리PL0914</v>
          </cell>
          <cell r="J1588">
            <v>34000</v>
          </cell>
        </row>
        <row r="1589">
          <cell r="I1589" t="str">
            <v>유리CR2008</v>
          </cell>
          <cell r="J1589">
            <v>28000</v>
          </cell>
        </row>
        <row r="1590">
          <cell r="I1590" t="str">
            <v>유리CR2590</v>
          </cell>
          <cell r="J1590">
            <v>28000</v>
          </cell>
        </row>
        <row r="1591">
          <cell r="I1591" t="str">
            <v>유리CR2016</v>
          </cell>
          <cell r="J1591">
            <v>42000</v>
          </cell>
        </row>
        <row r="1592">
          <cell r="I1592" t="str">
            <v>유리CC1083</v>
          </cell>
          <cell r="J1592">
            <v>18000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실행철강하도"/>
      <sheetName val="맨홀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간지&amp;목차"/>
      <sheetName val="설계조건"/>
      <sheetName val="단면가정"/>
      <sheetName val="모델링"/>
      <sheetName val="하중계산"/>
      <sheetName val="하중재하"/>
      <sheetName val="하중조합"/>
      <sheetName val="내진해석"/>
      <sheetName val="최대단면력"/>
      <sheetName val="IN"/>
      <sheetName val="OUT"/>
      <sheetName val="단면설계"/>
      <sheetName val="철근량"/>
      <sheetName val="처짐-피로"/>
      <sheetName val="균열검토"/>
      <sheetName val="우각부 보강"/>
      <sheetName val="직접기초설계(교대부)"/>
      <sheetName val="말뚝하중산정(교대부)"/>
      <sheetName val="말뚝시 저판설계(교대부)"/>
      <sheetName val="직접기초설계(교각부)"/>
      <sheetName val="말뚝하중산정(교각부)"/>
      <sheetName val="말뚝시 저판설계(교각부)"/>
      <sheetName val="철근량(기초)"/>
      <sheetName val="날개벽"/>
      <sheetName val="철근량산정(날개벽)"/>
      <sheetName val="주철근조립도"/>
      <sheetName val="접속슬래브"/>
      <sheetName val="브라켓"/>
      <sheetName val="캔틸레버부설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11"/>
      <sheetName val="12"/>
      <sheetName val="13"/>
      <sheetName val="31"/>
      <sheetName val="32"/>
      <sheetName val="33"/>
      <sheetName val="35"/>
      <sheetName val="36"/>
      <sheetName val="37"/>
      <sheetName val="노임단가"/>
      <sheetName val="하중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양지교"/>
      <sheetName val="접속슬래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mer Databas"/>
      <sheetName val="NAME"/>
      <sheetName val="cover "/>
      <sheetName val="제출"/>
      <sheetName val="제출 (2)"/>
      <sheetName val="compare"/>
      <sheetName val="XXXXXX"/>
      <sheetName val="공사일보"/>
      <sheetName val="소비자가"/>
      <sheetName val="약품공급2"/>
      <sheetName val="교통대책내역"/>
      <sheetName val="CUSTOMER"/>
      <sheetName val="노임단가"/>
      <sheetName val="지질조사"/>
      <sheetName val="#3_일위대가목록"/>
      <sheetName val="TEL"/>
      <sheetName val="101동"/>
      <sheetName val="조명율표"/>
      <sheetName val="sheet1"/>
      <sheetName val="중기"/>
      <sheetName val="입찰안"/>
      <sheetName val="단가일람"/>
      <sheetName val="조경일람"/>
      <sheetName val="금액집계"/>
      <sheetName val="4.전기"/>
      <sheetName val="바닥판"/>
      <sheetName val="입력DATA"/>
      <sheetName val="품셈TABLE"/>
      <sheetName val="내역서(전기)"/>
      <sheetName val="간접1"/>
      <sheetName val="입력"/>
      <sheetName val="장비내역"/>
      <sheetName val="잡철물"/>
      <sheetName val="N賃率-職"/>
      <sheetName val="2000년1차"/>
      <sheetName val="일위대가표"/>
      <sheetName val="직노"/>
      <sheetName val="DB"/>
      <sheetName val="환산"/>
      <sheetName val="내역서1"/>
      <sheetName val="Customer_Databas"/>
      <sheetName val="cover_"/>
      <sheetName val="제출_(2)"/>
      <sheetName val="4_전기"/>
      <sheetName val="BUS제원1"/>
      <sheetName val="인부신상자료"/>
      <sheetName val="기본사항"/>
      <sheetName val="토목주소"/>
      <sheetName val="6호기"/>
      <sheetName val="일위대가"/>
      <sheetName val="집계표"/>
      <sheetName val="전사계"/>
      <sheetName val="공사착공계"/>
      <sheetName val="DI1"/>
      <sheetName val="준공정산"/>
      <sheetName val="원가계산"/>
      <sheetName val="Customer_Databas1"/>
      <sheetName val="cover_1"/>
      <sheetName val="제출_(2)1"/>
      <sheetName val="4_전기1"/>
      <sheetName val="자료"/>
      <sheetName val="부대대비"/>
      <sheetName val="냉연집계"/>
      <sheetName val="제품목록"/>
      <sheetName val="물량표"/>
      <sheetName val="산출내역서"/>
      <sheetName val="2000전체분"/>
      <sheetName val="99년하반기"/>
      <sheetName val="유림총괄"/>
      <sheetName val="단가비교"/>
      <sheetName val="전기혼잡제경비(45)"/>
      <sheetName val="종배수관면벽구"/>
      <sheetName val="내역서"/>
      <sheetName val="입찰보고"/>
      <sheetName val="8-1"/>
      <sheetName val="내역전기"/>
      <sheetName val="차수"/>
      <sheetName val="협조전"/>
      <sheetName val="실행(1)"/>
      <sheetName val="98지급계획"/>
      <sheetName val="일 위 목 록 표"/>
      <sheetName val="진주방향"/>
      <sheetName val="시운전연료"/>
      <sheetName val="조명일위"/>
      <sheetName val="Total"/>
      <sheetName val="건축내역"/>
      <sheetName val="공기압축기실"/>
      <sheetName val="공사개요"/>
      <sheetName val="간접비계산"/>
      <sheetName val="추가예산"/>
      <sheetName val="잡비"/>
      <sheetName val="실행내역"/>
      <sheetName val="간접"/>
      <sheetName val="#2_일위대가목록"/>
      <sheetName val="자재단가비교표"/>
      <sheetName val="asd"/>
      <sheetName val="정보"/>
      <sheetName val="분석표_아파트동"/>
      <sheetName val="분석표_부속동"/>
      <sheetName val="목록"/>
      <sheetName val="총괄표"/>
      <sheetName val="선급비용"/>
      <sheetName val="백암비스타내역"/>
      <sheetName val="#REF"/>
      <sheetName val="Macro(MCC)"/>
      <sheetName val="총괄내역서"/>
      <sheetName val="갑지(추정)"/>
      <sheetName val="기존단가 (2)"/>
      <sheetName val="일반부표"/>
      <sheetName val="데이타"/>
      <sheetName val="0226"/>
      <sheetName val="1ST"/>
      <sheetName val="산출내역서집계표"/>
      <sheetName val="97년 추정"/>
      <sheetName val="BSD (2)"/>
      <sheetName val="재집"/>
      <sheetName val="직재"/>
      <sheetName val="기본일위"/>
      <sheetName val="대비"/>
      <sheetName val="현우실적"/>
      <sheetName val="01"/>
      <sheetName val="Sheet5"/>
      <sheetName val="금융비용"/>
      <sheetName val="날개벽수량표"/>
      <sheetName val="견적서세부내용"/>
      <sheetName val="견적내용입력"/>
      <sheetName val="조직"/>
      <sheetName val="예산총괄"/>
      <sheetName val="LD"/>
      <sheetName val="13LPMCC"/>
      <sheetName val="cover"/>
      <sheetName val="실행갑지"/>
      <sheetName val="BOQ 실행10.9"/>
      <sheetName val="전기일위대가"/>
      <sheetName val="설계내역서"/>
      <sheetName val="기계경비(시간당)"/>
      <sheetName val="램머"/>
      <sheetName val="갑지"/>
      <sheetName val="1차 내역서"/>
      <sheetName val="골조시행"/>
      <sheetName val="EACT10"/>
      <sheetName val="내역서(총)"/>
      <sheetName val="개요"/>
      <sheetName val="일위대가목차"/>
      <sheetName val="BID"/>
      <sheetName val="Sheet2 (2)"/>
      <sheetName val="산출금액내역"/>
      <sheetName val="청천내"/>
      <sheetName val="DESIGN CRITERIA"/>
      <sheetName val="실행(표지,갑,을)"/>
      <sheetName val="기계내역"/>
      <sheetName val="내역_FILE"/>
      <sheetName val="공통비(전체)"/>
      <sheetName val="중갑지"/>
      <sheetName val="총투입계"/>
      <sheetName val="수량산출"/>
      <sheetName val="계정"/>
      <sheetName val="아파트"/>
      <sheetName val="공통가설"/>
      <sheetName val="1-1"/>
      <sheetName val="BOQ_실행10_9"/>
      <sheetName val="1차_내역서"/>
      <sheetName val="Sheet2_(2)"/>
      <sheetName val="DESIGN_CRITERIA"/>
      <sheetName val="일위대가(4층원격)"/>
      <sheetName val="일위대가목록"/>
      <sheetName val="예가표"/>
      <sheetName val="건축원가계산서"/>
      <sheetName val="코스모공장 (어음)"/>
      <sheetName val="FANDBS"/>
      <sheetName val="GRDATA"/>
      <sheetName val="SHAFTDBSE"/>
      <sheetName val="경산"/>
      <sheetName val="신고서.전"/>
      <sheetName val="실행(ALT1)"/>
      <sheetName val="공사내역"/>
      <sheetName val="일용직내역"/>
      <sheetName val="BOQ_실행10_91"/>
      <sheetName val="1차_내역서1"/>
      <sheetName val="Sheet2_(2)1"/>
      <sheetName val="DESIGN_CRITERIA1"/>
      <sheetName val="코스모공장_(어음)"/>
      <sheetName val="신고서_전"/>
      <sheetName val="3월팀계 "/>
      <sheetName val="UR2-Calculation"/>
      <sheetName val="공사원가계산서"/>
      <sheetName val="도급예산내역서총괄표"/>
      <sheetName val="지급어음(일별)"/>
      <sheetName val="건축(충일분)"/>
      <sheetName val="노원열병합  건축공사기성내역서"/>
      <sheetName val="Baby일위대가"/>
      <sheetName val="DATE"/>
      <sheetName val="INPUT"/>
      <sheetName val="납부서"/>
      <sheetName val="VENDOR LIST"/>
      <sheetName val="소운반"/>
      <sheetName val="Tender Summary"/>
      <sheetName val="단"/>
      <sheetName val="주요항목별"/>
      <sheetName val="작성"/>
      <sheetName val="저"/>
      <sheetName val="예산M12A"/>
      <sheetName val="기초자료입력"/>
      <sheetName val="hvac(제어동)"/>
      <sheetName val="평가데이터"/>
      <sheetName val="터파기및재료"/>
      <sheetName val="EKOG10건축"/>
      <sheetName val="범례표"/>
      <sheetName val="원가"/>
      <sheetName val="Build Up"/>
      <sheetName val="주소"/>
      <sheetName val="인원계획-미화"/>
      <sheetName val="Cash Flows"/>
      <sheetName val="Area"/>
      <sheetName val="BDGTCE"/>
      <sheetName val="Building Input"/>
      <sheetName val="견적서"/>
      <sheetName val="database"/>
      <sheetName val="변동인원"/>
      <sheetName val="내부부하"/>
      <sheetName val="차액보증"/>
      <sheetName val="물가시세"/>
      <sheetName val="단가산출1"/>
      <sheetName val="단가산출2"/>
      <sheetName val="I一般比"/>
      <sheetName val="Ⅴ-2.공종별내역"/>
      <sheetName val="인건비"/>
      <sheetName val="G004601"/>
      <sheetName val="1.설계조건"/>
      <sheetName val="구조물공"/>
      <sheetName val="부대공"/>
      <sheetName val="배수공"/>
      <sheetName val="토공"/>
      <sheetName val="포장공"/>
      <sheetName val="예산M5A"/>
      <sheetName val="CON'C"/>
      <sheetName val="경비_원본"/>
      <sheetName val="밸브설치"/>
      <sheetName val="실행"/>
      <sheetName val="식재인부"/>
      <sheetName val="을"/>
      <sheetName val="내역"/>
      <sheetName val="200"/>
      <sheetName val="단가"/>
      <sheetName val="CASHFLOW"/>
      <sheetName val="Collateral"/>
      <sheetName val="적용률"/>
      <sheetName val="Sheet2"/>
      <sheetName val="SG"/>
      <sheetName val="완성차 미수금"/>
      <sheetName val="2002년"/>
      <sheetName val="CDTK"/>
      <sheetName val="CDPS"/>
      <sheetName val="controll"/>
      <sheetName val="원가계산서"/>
      <sheetName val=" HIT-&gt;HMC 견적(3900)"/>
      <sheetName val="공문"/>
      <sheetName val="자금운용계획표"/>
      <sheetName val="부서코드표"/>
      <sheetName val="준공내역"/>
      <sheetName val="노무비"/>
      <sheetName val="집계"/>
      <sheetName val="소방"/>
      <sheetName val="세부내역"/>
      <sheetName val="sheets"/>
      <sheetName val="표지"/>
      <sheetName val="AR1.01"/>
      <sheetName val="PS3-01(3-1)"/>
      <sheetName val="."/>
      <sheetName val="선급금신청서"/>
      <sheetName val="노임"/>
      <sheetName val="조경"/>
      <sheetName val="건축"/>
      <sheetName val="제품원재"/>
      <sheetName val="3련 BOX"/>
      <sheetName val="단가조사-2"/>
      <sheetName val="단가대비표"/>
      <sheetName val="Customer_Databas2"/>
      <sheetName val="cover_2"/>
      <sheetName val="제출_(2)2"/>
      <sheetName val="4_전기2"/>
      <sheetName val="일_위_목_록_표"/>
      <sheetName val="기존단가_(2)"/>
      <sheetName val="97년_추정"/>
      <sheetName val="BSD_(2)"/>
      <sheetName val="공비대비"/>
      <sheetName val="Customer_Databas3"/>
      <sheetName val="cover_3"/>
      <sheetName val="제출_(2)3"/>
      <sheetName val="4_전기3"/>
      <sheetName val="일_위_목_록_표1"/>
      <sheetName val="기존단가_(2)1"/>
      <sheetName val="97년_추정1"/>
      <sheetName val="BSD_(2)1"/>
      <sheetName val="_1"/>
      <sheetName val="BOQ_실행10_93"/>
      <sheetName val="1차_내역서3"/>
      <sheetName val="Sheet2_(2)3"/>
      <sheetName val="DESIGN_CRITERIA3"/>
      <sheetName val="코스모공장_(어음)2"/>
      <sheetName val="신고서_전2"/>
      <sheetName val="3월팀계_1"/>
      <sheetName val="노원열병합__건축공사기성내역서1"/>
      <sheetName val="VENDOR_LIST1"/>
      <sheetName val="Tender_Summary1"/>
      <sheetName val="Build_Up1"/>
      <sheetName val="Cash_Flows1"/>
      <sheetName val="Building_Input1"/>
      <sheetName val="Ⅴ-2_공종별내역1"/>
      <sheetName val="1_설계조건1"/>
      <sheetName val="_"/>
      <sheetName val="BOQ_실행10_92"/>
      <sheetName val="1차_내역서2"/>
      <sheetName val="Sheet2_(2)2"/>
      <sheetName val="DESIGN_CRITERIA2"/>
      <sheetName val="코스모공장_(어음)1"/>
      <sheetName val="신고서_전1"/>
      <sheetName val="3월팀계_"/>
      <sheetName val="노원열병합__건축공사기성내역서"/>
      <sheetName val="VENDOR_LIST"/>
      <sheetName val="Tender_Summary"/>
      <sheetName val="Build_Up"/>
      <sheetName val="Cash_Flows"/>
      <sheetName val="Building_Input"/>
      <sheetName val="Ⅴ-2_공종별내역"/>
      <sheetName val="1_설계조건"/>
      <sheetName val="본장"/>
      <sheetName val="조명시설"/>
      <sheetName val="제이스_일위대가표"/>
      <sheetName val="광혁기성"/>
      <sheetName val="RD제품개발투자비(매가)"/>
      <sheetName val="F4-F7"/>
      <sheetName val="전체"/>
      <sheetName val="재료"/>
      <sheetName val="별표"/>
      <sheetName val="3월연장근무"/>
      <sheetName val="Resource2"/>
      <sheetName val="당초"/>
      <sheetName val="소방사항"/>
      <sheetName val="0Title"/>
      <sheetName val="대차"/>
      <sheetName val="실행철강하도"/>
      <sheetName val="공용공통공사"/>
      <sheetName val="데리네이타현황"/>
      <sheetName val="Customer_Databas5"/>
      <sheetName val="cover_5"/>
      <sheetName val="제출_(2)5"/>
      <sheetName val="4_전기5"/>
      <sheetName val="일_위_목_록_표3"/>
      <sheetName val="기존단가_(2)3"/>
      <sheetName val="97년_추정3"/>
      <sheetName val="BSD_(2)3"/>
      <sheetName val="BOQ_실행10_95"/>
      <sheetName val="1차_내역서5"/>
      <sheetName val="Sheet2_(2)5"/>
      <sheetName val="DESIGN_CRITERIA5"/>
      <sheetName val="코스모공장_(어음)4"/>
      <sheetName val="신고서_전4"/>
      <sheetName val="3월팀계_3"/>
      <sheetName val="노원열병합__건축공사기성내역서3"/>
      <sheetName val="VENDOR_LIST3"/>
      <sheetName val="Tender_Summary3"/>
      <sheetName val="Build_Up3"/>
      <sheetName val="Cash_Flows3"/>
      <sheetName val="Building_Input3"/>
      <sheetName val="Ⅴ-2_공종별내역3"/>
      <sheetName val="1_설계조건3"/>
      <sheetName val="완성차_미수금1"/>
      <sheetName val="_HIT-&gt;HMC_견적(3900)1"/>
      <sheetName val="AR1_011"/>
      <sheetName val="_3"/>
      <sheetName val="3련_BOX1"/>
      <sheetName val="Customer_Databas4"/>
      <sheetName val="cover_4"/>
      <sheetName val="제출_(2)4"/>
      <sheetName val="4_전기4"/>
      <sheetName val="일_위_목_록_표2"/>
      <sheetName val="기존단가_(2)2"/>
      <sheetName val="97년_추정2"/>
      <sheetName val="BSD_(2)2"/>
      <sheetName val="BOQ_실행10_94"/>
      <sheetName val="1차_내역서4"/>
      <sheetName val="Sheet2_(2)4"/>
      <sheetName val="DESIGN_CRITERIA4"/>
      <sheetName val="코스모공장_(어음)3"/>
      <sheetName val="신고서_전3"/>
      <sheetName val="3월팀계_2"/>
      <sheetName val="노원열병합__건축공사기성내역서2"/>
      <sheetName val="VENDOR_LIST2"/>
      <sheetName val="Tender_Summary2"/>
      <sheetName val="Build_Up2"/>
      <sheetName val="Cash_Flows2"/>
      <sheetName val="Building_Input2"/>
      <sheetName val="Ⅴ-2_공종별내역2"/>
      <sheetName val="1_설계조건2"/>
      <sheetName val="완성차_미수금"/>
      <sheetName val="_HIT-&gt;HMC_견적(3900)"/>
      <sheetName val="AR1_01"/>
      <sheetName val="_2"/>
      <sheetName val="3련_BOX"/>
      <sheetName val="정부노임단가"/>
      <sheetName val="구의33고"/>
      <sheetName val="인사자료총집계"/>
      <sheetName val="프랜트면허"/>
      <sheetName val="Customer_Databas6"/>
      <sheetName val="cover_6"/>
      <sheetName val="제출_(2)6"/>
      <sheetName val="4_전기6"/>
      <sheetName val="일_위_목_록_표4"/>
      <sheetName val="기존단가_(2)4"/>
      <sheetName val="97년_추정4"/>
      <sheetName val="BSD_(2)4"/>
      <sheetName val="BOQ_실행10_96"/>
      <sheetName val="1차_내역서6"/>
      <sheetName val="Sheet2_(2)6"/>
      <sheetName val="DESIGN_CRITERIA6"/>
      <sheetName val="코스모공장_(어음)5"/>
      <sheetName val="신고서_전5"/>
      <sheetName val="3월팀계_4"/>
      <sheetName val="노원열병합__건축공사기성내역서4"/>
      <sheetName val="VENDOR_LIST4"/>
      <sheetName val="Tender_Summary4"/>
      <sheetName val="Build_Up4"/>
      <sheetName val="Cash_Flows4"/>
      <sheetName val="Building_Input4"/>
      <sheetName val="Ⅴ-2_공종별내역4"/>
      <sheetName val="1_설계조건4"/>
      <sheetName val="완성차_미수금2"/>
      <sheetName val="_HIT-&gt;HMC_견적(3900)2"/>
      <sheetName val="AR1_012"/>
      <sheetName val="_4"/>
      <sheetName val="3련_BOX2"/>
      <sheetName val="MOTOR"/>
      <sheetName val="ABUT수량-A1"/>
      <sheetName val="옥내소화전계산서"/>
      <sheetName val="개당손익0303"/>
      <sheetName val="ASEM내역"/>
      <sheetName val="노임이"/>
      <sheetName val="암거날개벽"/>
      <sheetName val=" Pearson Korea - Estimate -0710"/>
      <sheetName val="공정집계_국별"/>
      <sheetName val="1공구산출내역서"/>
      <sheetName val="교수설계"/>
      <sheetName val="일위대가표 (2)"/>
      <sheetName val="총괄내역"/>
      <sheetName val="공종별 집계표"/>
      <sheetName val="사급,관급자재대"/>
      <sheetName val="도급내역서 표지"/>
      <sheetName val="공사구성비"/>
      <sheetName val="목차"/>
      <sheetName val="간지"/>
      <sheetName val="견적"/>
      <sheetName val="반포2차"/>
      <sheetName val="자료입력"/>
      <sheetName val="송라터널총괄"/>
      <sheetName val="청주(철골발주의뢰서)"/>
      <sheetName val="당진1,2호기전선관설치및접지4차공사내역서-을지"/>
      <sheetName val="경비"/>
      <sheetName val="수목데이타 "/>
      <sheetName val="플랜트 설치"/>
      <sheetName val="DATA"/>
      <sheetName val="현장관리비"/>
      <sheetName val="견적내역"/>
      <sheetName val="도급철콘내역"/>
      <sheetName val="천방교접속"/>
      <sheetName val="대포2교접속"/>
      <sheetName val="FAX"/>
      <sheetName val="관급자재"/>
      <sheetName val="도담구내 개소별 명세"/>
      <sheetName val="을부담운반비"/>
      <sheetName val="NEWDRAW"/>
      <sheetName val="code"/>
      <sheetName val="dtxl"/>
      <sheetName val="자판실행"/>
      <sheetName val="BOJUNGGM"/>
      <sheetName val=" 냉각수펌프"/>
      <sheetName val="BOQ-1"/>
      <sheetName val="BANG TONG HOP (2)"/>
      <sheetName val="단위중량"/>
      <sheetName val="직공비"/>
      <sheetName val="Y-WORK"/>
      <sheetName val="산업"/>
      <sheetName val="분석가정"/>
      <sheetName val="자재단가"/>
      <sheetName val="표  지"/>
      <sheetName val="항목등록"/>
      <sheetName val="자재테이블"/>
      <sheetName val="금액내역서"/>
      <sheetName val=" 내역"/>
      <sheetName val="급여(현지화)"/>
      <sheetName val="품의서"/>
      <sheetName val="토목"/>
      <sheetName val="상반기손익차2총괄"/>
      <sheetName val="시화점실행"/>
      <sheetName val="SHEET"/>
      <sheetName val="접지수량"/>
      <sheetName val="위치조서"/>
      <sheetName val="옥외외등집계표"/>
      <sheetName val="C3"/>
      <sheetName val="설직재-1"/>
      <sheetName val="참고1.분류"/>
      <sheetName val="6PILE  (돌출)"/>
      <sheetName val="자동세륜기"/>
      <sheetName val="자금운용표"/>
    </sheetNames>
    <sheetDataSet>
      <sheetData sheetId="0"/>
      <sheetData sheetId="1"/>
      <sheetData sheetId="2"/>
      <sheetData sheetId="3"/>
      <sheetData sheetId="4"/>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단 box"/>
      <sheetName val="노임"/>
      <sheetName val="노임단가"/>
      <sheetName val="일위목록"/>
      <sheetName val="요율"/>
      <sheetName val="경산"/>
      <sheetName val="G.R300경비"/>
      <sheetName val="ILLU"/>
      <sheetName val="터널조도"/>
      <sheetName val="단가조사"/>
      <sheetName val="코드표"/>
      <sheetName val="증감대비"/>
      <sheetName val="일위대가"/>
      <sheetName val="7단가"/>
      <sheetName val="COVER"/>
      <sheetName val="NEGO"/>
      <sheetName val="DATE"/>
      <sheetName val="BID"/>
      <sheetName val="A갑지"/>
      <sheetName val="수목표준대가"/>
      <sheetName val="내역서"/>
      <sheetName val="비탈면보호공수량산출"/>
      <sheetName val="건축"/>
      <sheetName val="식재가격"/>
      <sheetName val="식재총괄"/>
      <sheetName val="#REF"/>
      <sheetName val="9509"/>
      <sheetName val="MOTOR"/>
      <sheetName val="CABdata"/>
      <sheetName val="냉천부속동"/>
      <sheetName val="전기일위대가"/>
      <sheetName val="단가산출2"/>
      <sheetName val="단가 및 재료비"/>
      <sheetName val="단가산출1"/>
      <sheetName val="4-7.중앙전기실(노임단가)"/>
      <sheetName val="일위대가목차"/>
      <sheetName val="토사(PE)"/>
      <sheetName val="노무비"/>
      <sheetName val="Y-WORK"/>
      <sheetName val="기성내역서표지"/>
      <sheetName val="단위일위"/>
      <sheetName val="소비자가"/>
      <sheetName val="건축내역"/>
      <sheetName val="전기"/>
      <sheetName val="???"/>
      <sheetName val="BQ(실행)"/>
      <sheetName val="담장산출"/>
      <sheetName val="점수계산1-2"/>
      <sheetName val="설계조건"/>
      <sheetName val="안정계산"/>
      <sheetName val="단면검토"/>
      <sheetName val="인건비 "/>
      <sheetName val="내역"/>
      <sheetName val="COST"/>
      <sheetName val="기계경비(시간당)"/>
      <sheetName val="램머"/>
      <sheetName val="TEL"/>
      <sheetName val="입찰안"/>
      <sheetName val="I一般比"/>
      <sheetName val="N賃率-職"/>
      <sheetName val="Sheet3"/>
      <sheetName val="직노"/>
      <sheetName val="Customer Databas"/>
      <sheetName val="종배수관면벽신"/>
      <sheetName val="적용단위길이"/>
      <sheetName val="금융비용"/>
      <sheetName val="File_관급"/>
      <sheetName val="공정집계"/>
      <sheetName val="일위집계(기존)"/>
      <sheetName val="대비"/>
      <sheetName val="전산망"/>
      <sheetName val="2000년1차"/>
      <sheetName val="6공구(당초)"/>
      <sheetName val="개요"/>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COPING"/>
      <sheetName val="포장복구집계"/>
      <sheetName val="내역서(기계)"/>
      <sheetName val="수량산출서"/>
      <sheetName val="ⴭⴭⴭⴭⴭ"/>
      <sheetName val="설비"/>
      <sheetName val="터파기및재료"/>
      <sheetName val="01상노임"/>
      <sheetName val="인건비"/>
      <sheetName val="자료"/>
      <sheetName val="공주-교대(A1)"/>
      <sheetName val="노임9월"/>
      <sheetName val="무산소조"/>
      <sheetName val="11.1 단면hwp"/>
      <sheetName val="진주방향"/>
      <sheetName val="기계경비"/>
      <sheetName val="일반자재"/>
      <sheetName val="배수공"/>
      <sheetName val="단락전류-A"/>
      <sheetName val="데리네이타현황"/>
      <sheetName val="EQ-R1"/>
      <sheetName val="수량명세서"/>
      <sheetName val="자재단가"/>
      <sheetName val="토목"/>
      <sheetName val="INFO"/>
      <sheetName val="2.냉난방설비공사"/>
      <sheetName val="7.자동제어공사"/>
      <sheetName val="calculation"/>
      <sheetName val="공통가설"/>
      <sheetName val="단가비교"/>
      <sheetName val="b_balju_cho"/>
      <sheetName val="경비_원본"/>
      <sheetName val="수량-가로등"/>
      <sheetName val="노무"/>
      <sheetName val="시중노임(공사)"/>
      <sheetName val="도급"/>
      <sheetName val="간선계산"/>
      <sheetName val="수안보-MBR1"/>
      <sheetName val="단가 "/>
      <sheetName val="일위총괄표"/>
      <sheetName val="비교1"/>
      <sheetName val="첨부1"/>
      <sheetName val="을"/>
      <sheetName val="DATA 입력부"/>
      <sheetName val="1단계"/>
      <sheetName val="단가"/>
      <sheetName val="변압기 및 발전기 용량"/>
      <sheetName val="비용display"/>
      <sheetName val="토공계산서(부체도로)"/>
      <sheetName val="1.설계조건"/>
      <sheetName val="wall"/>
      <sheetName val="일위대가(가설)"/>
      <sheetName val="집계표"/>
      <sheetName val="설비내역서"/>
      <sheetName val="건축내역서"/>
      <sheetName val="전기내역서"/>
      <sheetName val="남양주부대"/>
      <sheetName val="내역서(총)"/>
      <sheetName val="자재"/>
      <sheetName val="제잡비 산출내역(실적공사비)"/>
      <sheetName val="손익분석"/>
      <sheetName val="1-1"/>
      <sheetName val="산출근거"/>
      <sheetName val="산업"/>
      <sheetName val="AS복구"/>
      <sheetName val="중기터파기"/>
      <sheetName val="변수값"/>
      <sheetName val="중기상차"/>
      <sheetName val="날개벽"/>
      <sheetName val="단가산출"/>
      <sheetName val="°æ»ê"/>
      <sheetName val="CODE"/>
      <sheetName val="옹벽"/>
      <sheetName val="말고개터널조명전압강하"/>
      <sheetName val="설계산출기초"/>
      <sheetName val="설계산출표지"/>
      <sheetName val="도급예산내역서총괄표"/>
      <sheetName val="을부담운반비"/>
      <sheetName val="운반비산출"/>
      <sheetName val="직공비"/>
      <sheetName val="LIST"/>
      <sheetName val="WORK"/>
      <sheetName val="장비"/>
      <sheetName val="SLAB&quot;1&quot;"/>
      <sheetName val="CATCH BASIN"/>
      <sheetName val="EACT10"/>
      <sheetName val="단가코드"/>
      <sheetName val="CIVIL"/>
      <sheetName val="노단"/>
      <sheetName val="수량인공"/>
      <sheetName val="공종구간"/>
      <sheetName val="조도계산"/>
      <sheetName val="Front"/>
      <sheetName val="6호기"/>
      <sheetName val="사급자재"/>
      <sheetName val="일위대가 (100%)"/>
      <sheetName val="XL4Poppy"/>
      <sheetName val="세부내역"/>
      <sheetName val="협조전"/>
      <sheetName val="Sheet5"/>
      <sheetName val="설변물량"/>
      <sheetName val="2001년 건설노임"/>
      <sheetName val="1차 내역서"/>
      <sheetName val="예산명세서"/>
      <sheetName val="설계명세서"/>
      <sheetName val="자료입력"/>
      <sheetName val="일위집계"/>
      <sheetName val="NEYOK"/>
      <sheetName val="전기산출"/>
      <sheetName val="b_balju"/>
      <sheetName val="중간부"/>
      <sheetName val="산수배수"/>
      <sheetName val="공통가설비"/>
      <sheetName val="조건표"/>
      <sheetName val="본부소개"/>
      <sheetName val="자동차폐수처리장"/>
      <sheetName val="수목데이타 "/>
      <sheetName val="제품"/>
      <sheetName val="맨홀수량산출"/>
      <sheetName val="기둥(원형)"/>
      <sheetName val="단면 (2)"/>
      <sheetName val="교각1"/>
      <sheetName val="MATERIAL"/>
      <sheetName val="배선DATA"/>
      <sheetName val="전동기DATA"/>
      <sheetName val="갑지"/>
      <sheetName val="기본일위"/>
      <sheetName val="수량산출"/>
      <sheetName val="노임이"/>
      <sheetName val="부표총괄"/>
      <sheetName val="TRE TABLE"/>
      <sheetName val="Macro(전선)"/>
      <sheetName val="내역서(갑)"/>
      <sheetName val="단위중량"/>
      <sheetName val="조명율표"/>
      <sheetName val="노원열병합  건축공사기성내역서"/>
      <sheetName val="부대대비"/>
      <sheetName val="냉연집계"/>
      <sheetName val="교통대책내역"/>
      <sheetName val="ASEM내역"/>
      <sheetName val="2경간"/>
      <sheetName val="96노임기준"/>
      <sheetName val="인부노임"/>
      <sheetName val="원가계산서"/>
      <sheetName val="하수급견적대비"/>
      <sheetName val="건축집계표"/>
      <sheetName val="주공기준"/>
      <sheetName val="9811"/>
      <sheetName val="원형1호맨홀토공수량"/>
      <sheetName val="2.가정단면"/>
      <sheetName val="사용성검토"/>
      <sheetName val="실행내역"/>
      <sheetName val="출력-내역서"/>
      <sheetName val="견적서세부내용"/>
      <sheetName val="견적내용입력"/>
      <sheetName val="발신정보"/>
      <sheetName val="토 적 표"/>
      <sheetName val="2009노임(공사)"/>
      <sheetName val="공문"/>
      <sheetName val="(A)내역서"/>
      <sheetName val="유류사용"/>
      <sheetName val="제잡비1"/>
      <sheetName val="횡배수관"/>
      <sheetName val="대로근거"/>
      <sheetName val="Sheet1 (2)"/>
      <sheetName val="내역분기"/>
      <sheetName val="견적서"/>
      <sheetName val="실행대비"/>
      <sheetName val="가격조사"/>
      <sheetName val="Imp-Data"/>
      <sheetName val="DESIGN CRITERIA"/>
      <sheetName val="노무비 "/>
      <sheetName val="부하계산"/>
      <sheetName val="계산근거"/>
      <sheetName val="건축(충일분)"/>
      <sheetName val="일위목차"/>
      <sheetName val="KMT물량"/>
      <sheetName val="공종목록표"/>
      <sheetName val="실적원가"/>
      <sheetName val="신규 수주분(사용자 정의)"/>
      <sheetName val="비용"/>
      <sheetName val="차수"/>
      <sheetName val="시설물"/>
      <sheetName val="식재출력용"/>
      <sheetName val="식재"/>
      <sheetName val="유지관리"/>
      <sheetName val="월별손익"/>
      <sheetName val="금액집계"/>
      <sheetName val="갑지(추정)"/>
      <sheetName val="내부부하"/>
      <sheetName val="플랜트 설치"/>
      <sheetName val="재집"/>
      <sheetName val="직재"/>
      <sheetName val="견적을지"/>
      <sheetName val="개소별수량산출"/>
      <sheetName val="기계경비산출기준"/>
      <sheetName val="102역사"/>
      <sheetName val="실행내역 "/>
      <sheetName val="성곽내역서"/>
      <sheetName val="을지"/>
      <sheetName val="일위대가표"/>
      <sheetName val="건축내역(도급)"/>
      <sheetName val="우수토적(진입도로)"/>
      <sheetName val="3.하중산정4.지지력"/>
      <sheetName val="관로내역원"/>
      <sheetName val="부하계산서"/>
      <sheetName val="재료비"/>
      <sheetName val="예정(3)"/>
      <sheetName val="동원(3)"/>
      <sheetName val="예산변경사항"/>
      <sheetName val="현장관리비"/>
      <sheetName val="옹벽기초자료"/>
      <sheetName val="현황산출서"/>
      <sheetName val="전장품(관리용)"/>
      <sheetName val="자재단가-1"/>
      <sheetName val="단가대비"/>
      <sheetName val="일위대가(건축)"/>
      <sheetName val="도급정산"/>
      <sheetName val="관급"/>
      <sheetName val="토공1"/>
      <sheetName val="6PILE  (돌출)"/>
      <sheetName val="토목주소"/>
      <sheetName val="TB-내역서"/>
      <sheetName val="전체현황"/>
      <sheetName val="첨부파일"/>
      <sheetName val="총괄표"/>
      <sheetName val="인공산출"/>
      <sheetName val="부대내역"/>
      <sheetName val="WEIGHT LIST"/>
      <sheetName val="POL6차-PIPING"/>
      <sheetName val="산#2-1 (2)"/>
      <sheetName val="산#3-1"/>
      <sheetName val="단가비교표"/>
      <sheetName val="말뚝지지력산정"/>
      <sheetName val="공통가설공사"/>
      <sheetName val="정부노임단가"/>
      <sheetName val="기초일위"/>
      <sheetName val="시설일위"/>
      <sheetName val="조명일위"/>
      <sheetName val="소총괄표1"/>
      <sheetName val="견적업체"/>
      <sheetName val="제출내역 (2)"/>
      <sheetName val="과천MAIN"/>
      <sheetName val="교대시점"/>
      <sheetName val="중기조종사 단위단가"/>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경  비 "/>
      <sheetName val="4동급수"/>
      <sheetName val="방송일위대가"/>
      <sheetName val="3련 BOX"/>
      <sheetName val="남대문빌딩"/>
      <sheetName val="적용률"/>
      <sheetName val="관기성공.내"/>
      <sheetName val="토공수량산출"/>
      <sheetName val="토적계산서"/>
      <sheetName val="전선 및 전선관"/>
      <sheetName val="관리비"/>
      <sheetName val="sheets"/>
      <sheetName val="Mc1"/>
      <sheetName val="일위_파일"/>
      <sheetName val="공조기"/>
      <sheetName val="계수시트"/>
      <sheetName val="2004,상노임"/>
      <sheetName val="자단"/>
      <sheetName val="Manual Valve List"/>
      <sheetName val="각종장비전압강하계산"/>
      <sheetName val="DATA(광속)"/>
      <sheetName val="대운반(신설-관급)"/>
      <sheetName val="960318-1"/>
      <sheetName val="AC포장수량"/>
      <sheetName val="난간벽단위"/>
      <sheetName val="교각별수량"/>
      <sheetName val="Sheet15"/>
      <sheetName val="노임단가표"/>
      <sheetName val="단가조사서"/>
      <sheetName val="2. 공원조도(전통공원)"/>
      <sheetName val="자재단가표"/>
      <sheetName val="NEWDRAW"/>
      <sheetName val="물가"/>
      <sheetName val="1"/>
      <sheetName val="일위"/>
      <sheetName val="h-013211-2"/>
      <sheetName val="상반기손익차2총괄"/>
      <sheetName val="고창터널(고창방향)"/>
      <sheetName val="경비2내역"/>
      <sheetName val="배수장토목공사비"/>
      <sheetName val="공내역"/>
      <sheetName val="투찰(하수)"/>
      <sheetName val="공내역서"/>
      <sheetName val="목록1"/>
      <sheetName val="목록2"/>
      <sheetName val="중기"/>
      <sheetName val="공사원가계산서"/>
      <sheetName val="일위대가표(무)"/>
      <sheetName val="일위대가산출기초"/>
      <sheetName val="노임단"/>
      <sheetName val="부대공"/>
      <sheetName val="운반공"/>
      <sheetName val="자재단"/>
      <sheetName val="장비단"/>
      <sheetName val="dt0301"/>
      <sheetName val="dtt0301"/>
      <sheetName val="품셈표"/>
      <sheetName val="기초자료입력"/>
      <sheetName val="Macro1"/>
      <sheetName val="Macro3"/>
      <sheetName val="Macro2"/>
      <sheetName val="중기사용료산출근거"/>
      <sheetName val="다심-cable"/>
      <sheetName val="1C-cable"/>
      <sheetName val="INPUT(덕도방향-시점)"/>
      <sheetName val="내역(2000년)"/>
      <sheetName val="기둥"/>
      <sheetName val="저판(버림100)"/>
      <sheetName val="수도일위대가"/>
      <sheetName val="노임목록"/>
      <sheetName val="자재목록"/>
      <sheetName val="중기목록"/>
      <sheetName val="내역서2안"/>
      <sheetName val="총괄"/>
      <sheetName val="감액총괄표"/>
      <sheetName val="통합"/>
      <sheetName val="일위노임단가"/>
      <sheetName val="본사업"/>
      <sheetName val="가시설단위수량"/>
      <sheetName val="기자재대비표"/>
      <sheetName val="수량집계"/>
      <sheetName val="총괄집계표"/>
      <sheetName val="6. 직접경비"/>
      <sheetName val="__MAIN"/>
      <sheetName val="danga"/>
      <sheetName val="ilch"/>
      <sheetName val="2010노임(공사)"/>
      <sheetName val="DATA1"/>
      <sheetName val="비목군단가비교표"/>
      <sheetName val="시설물일위"/>
      <sheetName val="input"/>
      <sheetName val="교각계산"/>
      <sheetName val="G_R300경비"/>
      <sheetName val="단가_"/>
      <sheetName val="4-7_중앙전기실(노임단가)"/>
      <sheetName val="지급자재"/>
      <sheetName val="안정검토"/>
      <sheetName val="아스.노면절삭"/>
      <sheetName val="평가데이터"/>
      <sheetName val="토공유동표"/>
      <sheetName val="발주설계서(당초)"/>
      <sheetName val="기초자료"/>
      <sheetName val="type-F"/>
      <sheetName val="문산방향-교대(A2)"/>
      <sheetName val="연결임시"/>
      <sheetName val="2000,9월 일위"/>
      <sheetName val="쌍송교"/>
      <sheetName val="Total"/>
      <sheetName val="guard(mac)"/>
      <sheetName val="실행내역서 "/>
      <sheetName val="차도조도계산"/>
      <sheetName val="철근단면적"/>
      <sheetName val="말뚝기초"/>
      <sheetName val="진접"/>
      <sheetName val="TOTAL3"/>
      <sheetName val="SG"/>
      <sheetName val="TYPE-A"/>
      <sheetName val="기본"/>
      <sheetName val="2_냉난방설비공사"/>
      <sheetName val="01_ 원가계산서"/>
      <sheetName val="000000"/>
      <sheetName val="내역표지"/>
      <sheetName val="Macro(전기)"/>
      <sheetName val="집계장(대목_실행)"/>
      <sheetName val="소업1교"/>
      <sheetName val="효성CB 1P기초"/>
      <sheetName val="WO"/>
      <sheetName val="참고자료"/>
      <sheetName val="NAI"/>
      <sheetName val="5지구단위"/>
      <sheetName val="02하반기노임"/>
      <sheetName val="원가계산서 "/>
      <sheetName val="견적990322"/>
      <sheetName val="예산M12A"/>
      <sheetName val="동해title"/>
      <sheetName val="공정코드"/>
      <sheetName val="견"/>
      <sheetName val="8.2TON"/>
      <sheetName val="콘크리트타설입력"/>
      <sheetName val="레미콘입고현황"/>
      <sheetName val="예산M2"/>
      <sheetName val="_x0000_pY&lt;u_x0000__x0000__x0000__x0000__x0000__x0000__x0000__x0000_ô+_x001f__x0000_I}0_x0012__x0004__x0000__x0000__x0001_"/>
      <sheetName val="Sheet9"/>
      <sheetName val="발전기"/>
      <sheetName val="자재단가비교표"/>
      <sheetName val="공량산출서"/>
      <sheetName val="일위산출"/>
      <sheetName val="지주토목내역서"/>
      <sheetName val="22-2M단"/>
      <sheetName val="22-1소단"/>
      <sheetName val="실행철강하도"/>
      <sheetName val="당초"/>
      <sheetName val="36신설수량"/>
      <sheetName val="11.자재단가"/>
      <sheetName val="예산M5A"/>
      <sheetName val="견적"/>
      <sheetName val="돈암사업"/>
      <sheetName val="주방동력"/>
      <sheetName val="공량예산"/>
      <sheetName val="간선"/>
      <sheetName val="부하"/>
      <sheetName val="재료단가"/>
      <sheetName val="95WBS"/>
      <sheetName val="철콘공사"/>
      <sheetName val="SIL98"/>
      <sheetName val="ABUT수량-A1"/>
      <sheetName val="ITEM"/>
      <sheetName val="토공"/>
      <sheetName val="ZONE.1"/>
      <sheetName val="총괄갑 "/>
      <sheetName val="8.수량산출 (2)"/>
      <sheetName val="품목"/>
      <sheetName val="11"/>
      <sheetName val="工완성공사율"/>
      <sheetName val="가로등기초"/>
      <sheetName val="22수량"/>
      <sheetName val="48신설수량"/>
      <sheetName val="단가대비표"/>
      <sheetName val="단면가정"/>
      <sheetName val="역T형"/>
      <sheetName val="총괄내역서"/>
      <sheetName val="관접합및부설"/>
      <sheetName val="기본단가"/>
      <sheetName val="말뚝물량"/>
      <sheetName val="횡배수관재료-"/>
      <sheetName val="계산서(직선부)"/>
      <sheetName val="포장재료집계표"/>
      <sheetName val="콘크리트측구연장"/>
      <sheetName val="포장공"/>
      <sheetName val="-몰탈콘크리트"/>
      <sheetName val="-배수구조물공토공"/>
      <sheetName val="TOTAL_BOQ"/>
      <sheetName val="BSD (2)"/>
      <sheetName val="일위대가(1)"/>
      <sheetName val="eq_data"/>
      <sheetName val="Noname 1"/>
      <sheetName val="원가"/>
      <sheetName val="SP"/>
      <sheetName val="IN"/>
      <sheetName val="Macro(차단기)"/>
      <sheetName val="1.설계기준"/>
      <sheetName val="공사내역"/>
      <sheetName val="토공(우물통,기타) "/>
      <sheetName val="70%"/>
      <sheetName val="조명시설"/>
      <sheetName val="SUMMARYMCA"/>
      <sheetName val="10.공통-노임단가"/>
      <sheetName val="산출2-기기동력"/>
      <sheetName val="설변내역서"/>
      <sheetName val="소운반"/>
      <sheetName val="7.단가조사서"/>
      <sheetName val="5.일위대가목록"/>
      <sheetName val="산출내역서집계표"/>
      <sheetName val="건축2"/>
      <sheetName val="sw1"/>
      <sheetName val="NOMUBI"/>
      <sheetName val="Sheet10"/>
      <sheetName val="첨부1-1"/>
      <sheetName val="기둥(하중)"/>
      <sheetName val="노임표"/>
      <sheetName val="CAT_5"/>
      <sheetName val="순공사비"/>
      <sheetName val="참조"/>
      <sheetName val="건축원가계산서"/>
      <sheetName val="설계내역(2001)"/>
      <sheetName val="1.동력공사"/>
      <sheetName val="송라터널총괄"/>
      <sheetName val="36단가"/>
      <sheetName val="36수량"/>
      <sheetName val="입력"/>
      <sheetName val="백암비스타내역"/>
      <sheetName val="공조기휀"/>
      <sheetName val="AHU집계"/>
      <sheetName val="재무가정"/>
      <sheetName val="바닥판"/>
      <sheetName val="입력DATA"/>
      <sheetName val="대치판정"/>
      <sheetName val="공종"/>
      <sheetName val="단가일람"/>
      <sheetName val="조경일람"/>
      <sheetName val="계약내력"/>
      <sheetName val="2000전체분"/>
      <sheetName val="인건비_"/>
      <sheetName val="11_1_단면hwp"/>
      <sheetName val="G_R300°æºñ"/>
      <sheetName val="Customer_Databas"/>
      <sheetName val="신우"/>
      <sheetName val="견적집계표"/>
      <sheetName val="국별인원"/>
      <sheetName val="인건-측정"/>
      <sheetName val="산출"/>
      <sheetName val="CRUDE RE-bar"/>
      <sheetName val="회로내역(승인)"/>
      <sheetName val="납부서"/>
      <sheetName val="금광1터널"/>
      <sheetName val="현장경비"/>
      <sheetName val="IMPEADENCE MAP 취수장"/>
      <sheetName val="수원역(전체분)설계서"/>
      <sheetName val="정산노무"/>
      <sheetName val="정산재료"/>
      <sheetName val="상부공"/>
      <sheetName val="가도공"/>
      <sheetName val="11.우각부 보강"/>
      <sheetName val="기별명세"/>
      <sheetName val="총2000실2000연"/>
      <sheetName val="가압장구체수량산출서"/>
      <sheetName val="노무비단가"/>
      <sheetName val="밸브설치"/>
      <sheetName val="파일의이용"/>
      <sheetName val="plan&amp;section of foundation"/>
      <sheetName val="낙찰표"/>
      <sheetName val="전직종(노임단가)"/>
      <sheetName val="단가표"/>
      <sheetName val="단가산출서(기계)"/>
      <sheetName val="공문(신)"/>
      <sheetName val="배수장공사비명세서"/>
      <sheetName val="식재인부"/>
      <sheetName val="MOTOR3"/>
      <sheetName val="기계내역"/>
      <sheetName val="기타경비"/>
      <sheetName val="복구경비"/>
      <sheetName val=" 내역"/>
      <sheetName val="금액내역서"/>
      <sheetName val="목차"/>
      <sheetName val="중로근거"/>
      <sheetName val="가감수량"/>
      <sheetName val="단가조건(02년)"/>
      <sheetName val="기준액"/>
      <sheetName val="품셈(기초)"/>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물가대비표"/>
      <sheetName val="소일위대가코드표"/>
      <sheetName val="XXXXXX"/>
      <sheetName val="기술자료 (광화문)"/>
      <sheetName val="전등"/>
      <sheetName val="기초공"/>
      <sheetName val="총 괄 표"/>
      <sheetName val="산근1"/>
      <sheetName val="참고 1"/>
      <sheetName val="토공(완충)"/>
      <sheetName val="___"/>
      <sheetName val="남양시작동자105노65기1.3화1.2"/>
      <sheetName val="2"/>
      <sheetName val="배관"/>
      <sheetName val="BUS제원1"/>
      <sheetName val="00000"/>
      <sheetName val="G_R300경비1"/>
      <sheetName val="4-7_중앙전기실(노임단가)1"/>
      <sheetName val="내역서(교량)전체"/>
      <sheetName val="노무단가"/>
      <sheetName val="도급전체"/>
      <sheetName val="남양구조시험동"/>
      <sheetName val="JUCKEYK"/>
      <sheetName val="단"/>
      <sheetName val="토공2"/>
      <sheetName val="구조물토공1"/>
      <sheetName val="토공3"/>
      <sheetName val="내2"/>
      <sheetName val="1안"/>
      <sheetName val="2공구산출내역"/>
      <sheetName val="전체"/>
      <sheetName val="전기자료"/>
      <sheetName val="Sheet14"/>
      <sheetName val="Sheet13"/>
      <sheetName val="YM-IL1"/>
      <sheetName val="제경비율"/>
      <sheetName val="공사설명서"/>
      <sheetName val="공사계획서"/>
      <sheetName val="철콘-부대"/>
      <sheetName val="원형맨홀수량"/>
      <sheetName val="총투입계"/>
      <sheetName val="C3"/>
      <sheetName val="일위대가목록"/>
      <sheetName val="빌딩 안내"/>
      <sheetName val="I.설계조건"/>
      <sheetName val="경비"/>
      <sheetName val="ECOD10"/>
      <sheetName val="작성"/>
      <sheetName val="갈현동"/>
      <sheetName val="패널"/>
      <sheetName val="원가계산서(공사)"/>
      <sheetName val="Config"/>
      <sheetName val="출력X"/>
      <sheetName val="원가입력"/>
      <sheetName val="제경비적용기준"/>
      <sheetName val="sub"/>
      <sheetName val="pile bearing capa &amp; arrenge"/>
      <sheetName val="design load"/>
      <sheetName val="working load at the btm ft."/>
      <sheetName val="stability check"/>
      <sheetName val="철거산출근거"/>
      <sheetName val="토공사"/>
      <sheetName val="역T형옹벽단위수량"/>
      <sheetName val="부하LOAD"/>
      <sheetName val="1호인버트수량"/>
      <sheetName val="9GNG운반"/>
      <sheetName val="제수"/>
      <sheetName val="공기"/>
      <sheetName val="table"/>
      <sheetName val="archi(본사)"/>
      <sheetName val="견적대비"/>
      <sheetName val="표지 (2)"/>
      <sheetName val="T6-6(2)"/>
      <sheetName val="차액보증"/>
      <sheetName val="4)유동표"/>
      <sheetName val="구조물공"/>
      <sheetName val="원가기준정보"/>
      <sheetName val="원가배부작업시간"/>
      <sheetName val="9902"/>
      <sheetName val="변경현황"/>
      <sheetName val="품셈집계표"/>
      <sheetName val="1련박스"/>
      <sheetName val="AV시스템"/>
      <sheetName val="원가 계산서"/>
      <sheetName val="슬래브(유곡)"/>
      <sheetName val="외주가공"/>
      <sheetName val="기자재단가조사서"/>
      <sheetName val="재료"/>
      <sheetName val="건축공사 집계표"/>
      <sheetName val="골조"/>
      <sheetName val="측량노임단가"/>
      <sheetName val="ELECTRIC"/>
      <sheetName val="SHEET PILE단가"/>
      <sheetName val="약품공급2"/>
      <sheetName val="전기설계변경"/>
      <sheetName val="PAD TR보호대기초"/>
      <sheetName val="노임데이터"/>
      <sheetName val="방음벽 기초 일반수량"/>
      <sheetName val="단 부"/>
      <sheetName val="hvac(제어동)"/>
      <sheetName val="간접비내역-1"/>
      <sheetName val="내역1"/>
      <sheetName val="VXXXXXXX"/>
      <sheetName val="건축원가"/>
      <sheetName val="YOEMAGUM"/>
      <sheetName val="부대tu"/>
      <sheetName val="crude.SLAB RE-bar"/>
      <sheetName val="SORCE1"/>
      <sheetName val="단위수량"/>
      <sheetName val="중갑지"/>
      <sheetName val="예산작성기준(전기)"/>
      <sheetName val="예산서"/>
      <sheetName val="Main"/>
      <sheetName val="대전21토목내역서"/>
      <sheetName val="도"/>
      <sheetName val="기존단가 (2)"/>
      <sheetName val="CON'C"/>
      <sheetName val="구역화물"/>
      <sheetName val="골조시행"/>
      <sheetName val="토공집계"/>
      <sheetName val="견적내역"/>
      <sheetName val="여과지동"/>
      <sheetName val="표지"/>
      <sheetName val="철탑"/>
      <sheetName val="제철"/>
      <sheetName val="옹벽1"/>
      <sheetName val="Summary Sheets"/>
      <sheetName val="단면설계"/>
      <sheetName val="총공사내역서"/>
      <sheetName val="배수내역"/>
      <sheetName val="Inputs"/>
      <sheetName val="Cost Inputs"/>
      <sheetName val="5차설계"/>
      <sheetName val="E01-02(EV-1-LBS)"/>
      <sheetName val="7.단가비교표"/>
      <sheetName val="시설C"/>
      <sheetName val="총요약서"/>
      <sheetName val="Sheet6"/>
      <sheetName val="신리"/>
      <sheetName val="G2설비도급"/>
      <sheetName val="자판실행"/>
      <sheetName val="도장수량(하1)"/>
      <sheetName val="주형"/>
      <sheetName val="ITB COST"/>
      <sheetName val="양산물금"/>
      <sheetName val="시추주상도"/>
      <sheetName val="예산내역서"/>
      <sheetName val="기기리스트"/>
      <sheetName val="H-PILE수량집계"/>
      <sheetName val="일일근태현황"/>
      <sheetName val="1.우편집중내역서"/>
      <sheetName val="7.노임단가"/>
      <sheetName val="8.PILE  (돌출)"/>
      <sheetName val="마산방향철근집계"/>
      <sheetName val="마산방향"/>
      <sheetName val="내역집계표_소방"/>
      <sheetName val="MCC제원"/>
      <sheetName val="하부철근수량"/>
      <sheetName val="LOPCALC"/>
      <sheetName val="허용전류-IEC DATA"/>
      <sheetName val="제경비율조정계수"/>
      <sheetName val="6.콘덴서"/>
      <sheetName val="DATA (2)"/>
      <sheetName val="2. 공원조도"/>
      <sheetName val="물가시세"/>
      <sheetName val="Sheet1(X)"/>
      <sheetName val="설계"/>
      <sheetName val="포장면적산출"/>
      <sheetName val="예산M11A"/>
      <sheetName val="2호맨홀공제수량"/>
      <sheetName val="기준단가"/>
      <sheetName val="산출단가"/>
      <sheetName val="98태백"/>
      <sheetName val="부안일위"/>
      <sheetName val="견적서-골조공사"/>
      <sheetName val="견적조건"/>
      <sheetName val="전기집계표"/>
      <sheetName val="산출서"/>
      <sheetName val="2008년상반기"/>
      <sheetName val="GAEYO"/>
      <sheetName val="준공사진"/>
      <sheetName val="유효폭의 계산"/>
      <sheetName val="품의서"/>
      <sheetName val="횡배수관토공수량"/>
      <sheetName val="FND3"/>
      <sheetName val="UG1"/>
      <sheetName val="TRENCH"/>
      <sheetName val="버스운행안내"/>
      <sheetName val="예방접종계획"/>
      <sheetName val="근태계획서"/>
      <sheetName val="유림골조"/>
      <sheetName val="소방"/>
      <sheetName val="설계서을"/>
      <sheetName val="Tables"/>
      <sheetName val="직접경비호표"/>
      <sheetName val="공사비증감"/>
      <sheetName val="산출근거1"/>
      <sheetName val="각종양식"/>
      <sheetName val="시행예산"/>
      <sheetName val="아스_노면절삭"/>
      <sheetName val="단_box"/>
      <sheetName val="3련_BOX"/>
      <sheetName val="CPM챠트"/>
      <sheetName val="현북"/>
      <sheetName val="조작대(1연)"/>
      <sheetName val="3CHBDC"/>
      <sheetName val="2010공임"/>
      <sheetName val="기중"/>
      <sheetName val="1. 설계조건 2.단면가정 3. 하중계산"/>
      <sheetName val="DATA 입력란"/>
      <sheetName val="출입구총집계"/>
      <sheetName val="내역서을지"/>
      <sheetName val="성남여성복지내역"/>
      <sheetName val="이토변실(A3-LINE)"/>
      <sheetName val="DHEQSUPT"/>
      <sheetName val="품셈1-17"/>
      <sheetName val="노임단가(2006하)"/>
      <sheetName val="VXXXXX"/>
      <sheetName val="FD"/>
      <sheetName val="단위단가"/>
      <sheetName val="교대(A1)"/>
      <sheetName val="감가상각"/>
      <sheetName val="LD"/>
      <sheetName val="98수문일위"/>
      <sheetName val="네고율"/>
      <sheetName val="공사비명세서"/>
      <sheetName val="수로단위수량"/>
      <sheetName val="공사요율"/>
      <sheetName val="RAHMEN"/>
      <sheetName val="장비비"/>
      <sheetName val="TEST1"/>
      <sheetName val="표준차도부연장집계-ASP"/>
      <sheetName val="보도포장연장조서-표준차도부"/>
      <sheetName val="표준차도부연장조서-ASP"/>
      <sheetName val="장부(05상)"/>
      <sheetName val="정렬"/>
      <sheetName val="ET2TOT"/>
      <sheetName val="내역(전체)"/>
      <sheetName val="기계경비일람"/>
      <sheetName val="자 110% &amp; 노 70%"/>
      <sheetName val="G_R300경비2"/>
      <sheetName val="4-7_중앙전기실(노임단가)2"/>
      <sheetName val="인건비_1"/>
      <sheetName val="11_1_단면hwp1"/>
      <sheetName val="Customer_Databas1"/>
      <sheetName val="노원열병합__건축공사기성내역서1"/>
      <sheetName val="G_R300°æºñ1"/>
      <sheetName val="단가_1"/>
      <sheetName val="DATA_입력부1"/>
      <sheetName val="1차_내역서"/>
      <sheetName val="TRE_TABLE1"/>
      <sheetName val="2_냉난방설비공사1"/>
      <sheetName val="7_자동제어공사1"/>
      <sheetName val="신규_수주분(사용자_정의)"/>
      <sheetName val="단가_및_재료비1"/>
      <sheetName val="1_설계조건1"/>
      <sheetName val="제잡비_산출내역(실적공사비)1"/>
      <sheetName val="4-7_Áß¾ÓÀü±â½Ç(³ëÀÓ´Ü°¡)"/>
      <sheetName val="11_1_´Ü¸éhwp"/>
      <sheetName val="ÀÎ°Çºñ_"/>
      <sheetName val="1Â÷_³»¿ª¼­"/>
      <sheetName val="´Ü°¡_"/>
      <sheetName val="변압기_및_발전기_용량1"/>
      <sheetName val="CATCH_BASIN"/>
      <sheetName val="2_가정단면"/>
      <sheetName val="플랜트_설치"/>
      <sheetName val="Sheet1_(2)1"/>
      <sheetName val="단면_(2)"/>
      <sheetName val="3_하중산정4_지지력"/>
      <sheetName val="토_적_표1"/>
      <sheetName val="제출내역_(2)"/>
      <sheetName val="중기조종사_단위단가"/>
      <sheetName val="관기성공_내"/>
      <sheetName val="2000,9월_일위"/>
      <sheetName val="실행내역서_"/>
      <sheetName val="BSD_(2)"/>
      <sheetName val="일위대가_(100%)"/>
      <sheetName val="WEIGHT_LIST"/>
      <sheetName val="산#2-1_(2)"/>
      <sheetName val="8_2TON"/>
      <sheetName val="6PILE__(돌출)"/>
      <sheetName val="경__비_"/>
      <sheetName val="실행내역_"/>
      <sheetName val="전선_및_전선관"/>
      <sheetName val="2001년_건설노임"/>
      <sheetName val="수목데이타_"/>
      <sheetName val="효성CB_1P기초"/>
      <sheetName val="DESIGN_CRITERIA"/>
      <sheetName val="토공(우물통,기타)_"/>
      <sheetName val="노무비_"/>
      <sheetName val="2__공원조도(전통공원)"/>
      <sheetName val="10_공통-노임단가"/>
      <sheetName val="원가계산서_"/>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매매"/>
      <sheetName val="내역(입찰)"/>
      <sheetName val="설계내역2"/>
      <sheetName val="bearing"/>
      <sheetName val="보도공제면적"/>
      <sheetName val="TB_내역서"/>
      <sheetName val="마감"/>
      <sheetName val="2002상반기노임기준"/>
      <sheetName val="설계예산서"/>
      <sheetName val="90.03실행 "/>
      <sheetName val="UNIT"/>
      <sheetName val="열린교실"/>
      <sheetName val="FACTOR"/>
      <sheetName val="gr_val"/>
      <sheetName val="gr_sum"/>
      <sheetName val="삼성전기"/>
      <sheetName val="토목공종세부집계"/>
      <sheetName val="S0"/>
      <sheetName val="기술자료 (연수)"/>
      <sheetName val="동원인원"/>
      <sheetName val="원가계산서(남측)"/>
      <sheetName val="물량산출근거"/>
      <sheetName val="FANDBS"/>
      <sheetName val="GRDATA"/>
      <sheetName val="SHAFTDBSE"/>
      <sheetName val="Eq. Mobilization"/>
      <sheetName val="공무2과"/>
      <sheetName val="나뚜루"/>
      <sheetName val="9,10월신제품 (2)"/>
      <sheetName val="우수공"/>
      <sheetName val="설계가"/>
      <sheetName val="참조(X)"/>
      <sheetName val="가설공사내역"/>
      <sheetName val="401"/>
      <sheetName val="가정조건"/>
      <sheetName val="5"/>
      <sheetName val="KPI sheet"/>
      <sheetName val="FREIGHT DE COPACKERS"/>
      <sheetName val="DVS-1"/>
      <sheetName val="Sch7a (토요일)"/>
      <sheetName val="stdd costBPCS"/>
      <sheetName val="Movement of TB"/>
      <sheetName val="BS Export"/>
      <sheetName val=" new Codes used"/>
      <sheetName val="Code Tables"/>
      <sheetName val="갑지1"/>
      <sheetName val="연부97-1"/>
      <sheetName val="VENDOR LIST"/>
      <sheetName val="공통비"/>
      <sheetName val="단가현황"/>
      <sheetName val="총괄내역단가"/>
      <sheetName val=" 냉각수펌프"/>
      <sheetName val="배수통관(좌)"/>
      <sheetName val="산출내역서"/>
      <sheetName val="계정"/>
      <sheetName val="가로등내역서"/>
      <sheetName val="목록"/>
      <sheetName val="기계실냉난방"/>
      <sheetName val="21301동"/>
      <sheetName val="BOX규격및 설계조건입력"/>
      <sheetName val="내촌육교방음벽수량집계표"/>
      <sheetName val="견적대비 견적서"/>
      <sheetName val="공사비집계"/>
      <sheetName val="산출근거 (세도)"/>
      <sheetName val="전체공사"/>
      <sheetName val="노임기준"/>
      <sheetName val="장비집계"/>
      <sheetName val="LANGUAGE"/>
      <sheetName val="공통단가"/>
      <sheetName val="운반비"/>
      <sheetName val="계장 집계"/>
      <sheetName val="EQUIP-H"/>
      <sheetName val="스포회원매출"/>
      <sheetName val="LEGEND"/>
      <sheetName val="기본단가표"/>
      <sheetName val="화전내"/>
      <sheetName val="적현로"/>
      <sheetName val="총괄변경내역서"/>
      <sheetName val="tggwan(mac)"/>
      <sheetName val="단가표 (2)"/>
      <sheetName val="전차선로 물량표"/>
      <sheetName val="BLOCK(1)"/>
      <sheetName val="기초단가"/>
      <sheetName val="노임조서"/>
      <sheetName val="법면"/>
      <sheetName val="중기일위대가"/>
      <sheetName val="배수공1"/>
      <sheetName val="기본입력"/>
      <sheetName val="수리계산(2016)"/>
      <sheetName val="용량(1-2)"/>
      <sheetName val="포장_x0000_"/>
      <sheetName val="3.현장배치"/>
      <sheetName val="FCU (2)"/>
      <sheetName val="10월장비가동월보"/>
      <sheetName val="A"/>
      <sheetName val="투찰판"/>
      <sheetName val="허용전류-IEC"/>
      <sheetName val="선로정수"/>
      <sheetName val="일집"/>
      <sheetName val="제잡비(본선)"/>
      <sheetName val="단면치수"/>
      <sheetName val="SILICATE"/>
      <sheetName val="소상 &quot;1&quot;"/>
      <sheetName val="CTEMCOST"/>
      <sheetName val="SCHEDULE"/>
      <sheetName val="PART_DISCOUNT"/>
      <sheetName val="공감비"/>
      <sheetName val="증감내역서"/>
      <sheetName val="투찰추정"/>
      <sheetName val="단가산출서"/>
      <sheetName val="견적을Ԁ"/>
      <sheetName val="견적을_x0000_"/>
      <sheetName val="전직종(노임က_x0000_䠀"/>
      <sheetName val="연습"/>
      <sheetName val="전직종(노임딈㩧0"/>
      <sheetName val="전직종(노임딊㩧0"/>
      <sheetName val="전직종(노임堌᬴怀"/>
      <sheetName val="전직종(노임堌᬴堀"/>
      <sheetName val="단가(1)"/>
      <sheetName val="삭제금지단가"/>
      <sheetName val="고압허용전류(KS)"/>
      <sheetName val="전선관굵기산정"/>
      <sheetName val="접지선의정의"/>
      <sheetName val="저압허용전류(IEC)"/>
      <sheetName val="케이블(6)"/>
      <sheetName val="PI"/>
      <sheetName val="설계서"/>
      <sheetName val="CAB_OD"/>
      <sheetName val="구의33고"/>
      <sheetName val="금액결정"/>
      <sheetName val="R&amp;D"/>
      <sheetName val="2000상반기노임"/>
      <sheetName val="001"/>
      <sheetName val="기계경비_시간당_"/>
      <sheetName val="C1"/>
      <sheetName val="실행비교"/>
      <sheetName val="산출기준자료"/>
      <sheetName val="출력표"/>
      <sheetName val="대림경상68억"/>
      <sheetName val="1.취수장"/>
      <sheetName val="건설기계_목록"/>
      <sheetName val="단가산출_목록"/>
      <sheetName val="실적공사 단가"/>
      <sheetName val="일위대가_목록"/>
      <sheetName val="b_yesan"/>
      <sheetName val="Macro"/>
      <sheetName val="대비2"/>
      <sheetName val="화산경계"/>
      <sheetName val="준검 내역서"/>
      <sheetName val="계약내역서"/>
      <sheetName val="견적 세부내역서"/>
      <sheetName val="99노임기준"/>
      <sheetName val="인제내역"/>
      <sheetName val="간접"/>
      <sheetName val="REACTION(USE평시)"/>
      <sheetName val="REACTION(USD지진시)"/>
      <sheetName val="1.2.1 마루높이결정"/>
      <sheetName val="견적단가"/>
      <sheetName val="화재 탐지 설비"/>
      <sheetName val="토공집계표"/>
      <sheetName val="최종총괄"/>
      <sheetName val="세부산출내역서"/>
      <sheetName val="민감도"/>
      <sheetName val="제직재"/>
      <sheetName val="날개벽(시점좌측)"/>
      <sheetName val="DS기성최종"/>
      <sheetName val="DS설변내역서"/>
      <sheetName val="전기내역"/>
      <sheetName val="36+45-113-18+19+20I"/>
      <sheetName val="단가_및__x0000__x0000_Ԁ"/>
      <sheetName val="FOB발"/>
      <sheetName val="FAB별"/>
      <sheetName val="자  재"/>
      <sheetName val="건축외주"/>
      <sheetName val="기계경비산출기_x0000_"/>
      <sheetName val="-배수구조_x0005__x0000__x0000_"/>
      <sheetName val="wing"/>
      <sheetName val="건설산출"/>
      <sheetName val="공사비 내역 (가)"/>
      <sheetName val="설계명세"/>
      <sheetName val="154TW"/>
      <sheetName val="인원"/>
      <sheetName val="c_balju"/>
      <sheetName val="명곡교 강교"/>
      <sheetName val="평당원가"/>
      <sheetName val="총괄집계(2차)"/>
      <sheetName val="03년상반기장비부표"/>
      <sheetName val="자재대"/>
      <sheetName val="측량요율"/>
      <sheetName val="자재테이블"/>
      <sheetName val="가BM"/>
      <sheetName val="CAL(1)."/>
      <sheetName val="APT내역"/>
      <sheetName val="공사원가계산서(8공구)"/>
      <sheetName val="전제"/>
      <sheetName val="용수량(생활용수)"/>
      <sheetName val="2@ BOX"/>
      <sheetName val="통신물량"/>
      <sheetName val="제경비"/>
      <sheetName val="집계"/>
      <sheetName val="발전嚰"/>
      <sheetName val="발전多"/>
      <sheetName val="발전멫"/>
      <sheetName val="매크로"/>
      <sheetName val="방음벽기초"/>
      <sheetName val="공사비 증감 내역서"/>
      <sheetName val="물가자료"/>
      <sheetName val="부표총괄표"/>
      <sheetName val="심사계산"/>
      <sheetName val="심사물량"/>
      <sheetName val="중기(목록)"/>
      <sheetName val="일위대가(목록)"/>
      <sheetName val="산근(목록)"/>
      <sheetName val="동원인원계획표"/>
      <sheetName val="계산서(곡선부)"/>
      <sheetName val="-치수표(곡선부)"/>
      <sheetName val="도체종-상수표"/>
      <sheetName val="토공A"/>
      <sheetName val="전㑈ď鎀"/>
      <sheetName val="CAL."/>
      <sheetName val="FxExchangeRatesBudget"/>
      <sheetName val="기본사항"/>
      <sheetName val="PumpSpec"/>
      <sheetName val="조경"/>
      <sheetName val="고상실행"/>
      <sheetName val="JUCK"/>
      <sheetName val="품셈TABLE"/>
      <sheetName val="FRP배관단가(만수)"/>
      <sheetName val="만수배관단가"/>
      <sheetName val="인구"/>
      <sheetName val="SLAB"/>
      <sheetName val="HVAC"/>
      <sheetName val="COA-17"/>
      <sheetName val="C-18"/>
      <sheetName val="기본DATA"/>
      <sheetName val="Paint,Fire-Proof,Insul(48)"/>
      <sheetName val="시중노임단가"/>
      <sheetName val="대가호표"/>
      <sheetName val="부하(반월)"/>
      <sheetName val="시공계획"/>
      <sheetName val="견적정보"/>
      <sheetName val="재료비노무비"/>
      <sheetName val="Tender Summary"/>
      <sheetName val="건축공사"/>
      <sheetName val="6.입력자료"/>
      <sheetName val="기안"/>
      <sheetName val="10.공통-노ԯ_x0000_缀"/>
      <sheetName val="10.공통-노頀亁_xdc00_"/>
      <sheetName val="노집"/>
      <sheetName val="일위대가목록표"/>
      <sheetName val="단가조사표"/>
      <sheetName val="PANEL가격"/>
      <sheetName val="기숙사본건물도급내역"/>
      <sheetName val="CAP"/>
      <sheetName val="dV&amp;Cl"/>
      <sheetName val="Var."/>
      <sheetName val="R"/>
      <sheetName val="수입"/>
      <sheetName val="2.1중기사용목차"/>
      <sheetName val="sc0314 Index"/>
      <sheetName val="건축집계"/>
      <sheetName val="cable-data"/>
      <sheetName val="잡철물"/>
      <sheetName val="실행(ALT1)"/>
      <sheetName val="견적대비표"/>
      <sheetName val="00내역서"/>
      <sheetName val="Baby일위대가"/>
      <sheetName val="주방"/>
      <sheetName val="노임대장"/>
      <sheetName val="작업시작"/>
      <sheetName val="본선부단위수량"/>
      <sheetName val="중간_____기착지"/>
      <sheetName val="횡배수관㦬⊄㰀"/>
      <sheetName val="모래기초"/>
      <sheetName val="2.대외공문"/>
      <sheetName val="시중96"/>
      <sheetName val="기계경_x0000__x0000_Ԁ_x0000_退"/>
      <sheetName val="단위수량-2"/>
      <sheetName val="공사별 가중치 산출근거(건축)"/>
      <sheetName val="공사별 가중치 산출근거(토목)"/>
      <sheetName val="가중치근거(조경)"/>
      <sheetName val="낙석방지책"/>
      <sheetName val="집계장(대목_실º"/>
      <sheetName val="AS포장복구 "/>
      <sheetName val="공종집계"/>
      <sheetName val="1.2 동력설비 부하계산서"/>
      <sheetName val="1.1 부하집계표"/>
      <sheetName val="Data&amp;Result"/>
      <sheetName val="Data &amp; Result"/>
      <sheetName val="흄관수량D600"/>
      <sheetName val="맨홀수량산출(1.0×1.0×2.5)"/>
      <sheetName val="96보완계획7.12"/>
      <sheetName val="수지예산"/>
      <sheetName val="예산내역"/>
      <sheetName val="총괄수지표"/>
      <sheetName val="민감도분석"/>
      <sheetName val="ROI"/>
      <sheetName val="보험료산출"/>
      <sheetName val="J"/>
      <sheetName val="산출내역(4월)"/>
      <sheetName val="산출내역(5월) (2)"/>
      <sheetName val="UR2-Calculation"/>
      <sheetName val="실행간접비용"/>
      <sheetName val="기계설비"/>
      <sheetName val="건축공사실행"/>
      <sheetName val="J直材4"/>
      <sheetName val="기준단가현황"/>
      <sheetName val="공사개요(입력)"/>
      <sheetName val="OCT"/>
      <sheetName val="#2_일위대가목록"/>
      <sheetName val="3.공통공사대비"/>
      <sheetName val="일위대가집계표"/>
      <sheetName val="단위량당중기"/>
      <sheetName val="6차실행(승인)"/>
      <sheetName val="명세서"/>
      <sheetName val="CABLE SIZE-3"/>
      <sheetName val="Carepack"/>
      <sheetName val="OPT"/>
      <sheetName val="SV"/>
      <sheetName val="A-4"/>
      <sheetName val="도장"/>
      <sheetName val="보차도경계석"/>
      <sheetName val="_x0000_pY&lt;u_x0000__x0000__x0000__x0000__x0000__x0000__x0000__x0000_ô+_x001f__x0000_IŒ}0_x0012__x0004__x0000__x0000__x0001_"/>
      <sheetName val="단가_및_"/>
      <sheetName val="-배수구조_x0005_"/>
      <sheetName val="전직종(노임က"/>
      <sheetName val="10.공통-노ԯ"/>
      <sheetName val="10.공통-노頀亁?"/>
      <sheetName val="기계경"/>
      <sheetName val="XZLC003_PART1"/>
      <sheetName val="인사자료총집계"/>
      <sheetName val="수문일1"/>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총계"/>
      <sheetName val="_x005f_x0000_pY_u_x005f_x0000__x005f_x0000__x00_2"/>
      <sheetName val="정산노魘"/>
      <sheetName val="TOEC"/>
      <sheetName val="2차분공정표"/>
      <sheetName val="FB25JN"/>
      <sheetName val="물량산출"/>
      <sheetName val="암거단위-1련"/>
      <sheetName val="암거단위"/>
      <sheetName val="횡 연장"/>
      <sheetName val="공조沈4"/>
      <sheetName val="공조軰_x0014_"/>
      <sheetName val="공조鉐_x001e_"/>
      <sheetName val="공조_x001e_"/>
      <sheetName val="공조議_x001e_"/>
      <sheetName val="공조滘C"/>
      <sheetName val="공조_x0005__x0000_"/>
      <sheetName val="공조焸F"/>
      <sheetName val="공조닑⿱"/>
      <sheetName val="날개벽(TYPE3)"/>
      <sheetName val="공조滘0"/>
      <sheetName val="설명서"/>
      <sheetName val="공예율"/>
      <sheetName val="DIAPHRAGM"/>
      <sheetName val="sum"/>
      <sheetName val="CABLE"/>
      <sheetName val="공사원가계산서(총괄)"/>
      <sheetName val="2003상반기노임기준"/>
      <sheetName val="계화배수"/>
      <sheetName val="가설개략"/>
      <sheetName val="기계"/>
      <sheetName val="소요자재"/>
      <sheetName val="단가조정"/>
      <sheetName val="CAL"/>
      <sheetName val="선정요령"/>
      <sheetName val="관급자재"/>
      <sheetName val="변경관급자재"/>
      <sheetName val="재1"/>
      <sheetName val="단면A-A(TR)"/>
      <sheetName val="가설공사"/>
      <sheetName val="수도连Ｊ_x0000_"/>
      <sheetName val="수도킳辌Ｊ_x0000_"/>
      <sheetName val="수도킳쿣锼_x0000_"/>
      <sheetName val="수도삳맥꣠_x0000_"/>
      <sheetName val="첨부킳馌㍭"/>
      <sheetName val="3BL공동구 수량"/>
      <sheetName val="6차2회변경내역서"/>
      <sheetName val="견적-내역"/>
      <sheetName val="G_R300경비3"/>
      <sheetName val="4-7_중앙전기실(노임단가)3"/>
      <sheetName val="인건비_2"/>
      <sheetName val="1차_내역서1"/>
      <sheetName val="11_1_단면hwp2"/>
      <sheetName val="G_R300°æºñ2"/>
      <sheetName val="Customer_Databas2"/>
      <sheetName val="단가_2"/>
      <sheetName val="4-7_Áß¾ÓÀü±â½Ç(³ëÀÓ´Ü°¡)1"/>
      <sheetName val="11_1_´Ü¸éhwp1"/>
      <sheetName val="ÀÎ°Çºñ_1"/>
      <sheetName val="1Â÷_³»¿ª¼­1"/>
      <sheetName val="´Ü°¡_1"/>
      <sheetName val="DATA_입력부2"/>
      <sheetName val="단면_(2)1"/>
      <sheetName val="경__비_1"/>
      <sheetName val="단가_및_재료비2"/>
      <sheetName val="1_설계조건2"/>
      <sheetName val="제잡비_산출내역(실적공사비)2"/>
      <sheetName val="신규_수주분(사용자_정의)1"/>
      <sheetName val="CATCH_BASIN1"/>
      <sheetName val="노원열병합__건축공사기성내역서2"/>
      <sheetName val="TRE_TABLE2"/>
      <sheetName val="변압기_및_발전기_용량2"/>
      <sheetName val="3련_BOX1"/>
      <sheetName val="2_가정단면1"/>
      <sheetName val="토_적_표2"/>
      <sheetName val="Sheet1_(2)2"/>
      <sheetName val="2_냉난방설비공사2"/>
      <sheetName val="7_자동제어공사2"/>
      <sheetName val="단_box1"/>
      <sheetName val="플랜트_설치1"/>
      <sheetName val="관기성공_내1"/>
      <sheetName val="전선_및_전선관1"/>
      <sheetName val="수목데이타_1"/>
      <sheetName val="2001년_건설노임1"/>
      <sheetName val="실행내역_1"/>
      <sheetName val="3_하중산정4_지지력1"/>
      <sheetName val="6PILE__(돌출)1"/>
      <sheetName val="노무비_1"/>
      <sheetName val="DESIGN_CRITERIA1"/>
      <sheetName val="제출내역_(2)1"/>
      <sheetName val="중기조종사_단위단가1"/>
      <sheetName val="Manual_Valve_List1"/>
      <sheetName val="효성CB_1P기초1"/>
      <sheetName val="2000,9월_일위1"/>
      <sheetName val="WEIGHT_LIST1"/>
      <sheetName val="산#2-1_(2)1"/>
      <sheetName val="아스_노면절삭1"/>
      <sheetName val="실행내역서_1"/>
      <sheetName val="BSD_(2)1"/>
      <sheetName val="일위대가_(100%)1"/>
      <sheetName val="8_2TON1"/>
      <sheetName val="2__공원조도(전통공원)1"/>
      <sheetName val="ZONE_11"/>
      <sheetName val="원가계산서_1"/>
      <sheetName val="I_설계조건"/>
      <sheetName val="6__직접경비1"/>
      <sheetName val="총_괄_표1"/>
      <sheetName val="참고_11"/>
      <sheetName val="건축공사_집계표"/>
      <sheetName val="10_공통-노임단가1"/>
      <sheetName val="남양시작동자105노65기1_3화1_21"/>
      <sheetName val="1_설계기준"/>
      <sheetName val="Noname_11"/>
      <sheetName val="토공(우물통,기타)_1"/>
      <sheetName val="PAD_TR보호대기초"/>
      <sheetName val="기술자료_(연수)"/>
      <sheetName val="기존단가_(2)1"/>
      <sheetName val="빌딩_안내1"/>
      <sheetName val="방음벽_기초_일반수량"/>
      <sheetName val="ITB_COST"/>
      <sheetName val="총괄갑_"/>
      <sheetName val="11_자재단가1"/>
      <sheetName val="7_노임단가"/>
      <sheetName val="pY&lt;uô+I}0"/>
      <sheetName val="Eq__Mobilization"/>
      <sheetName val="1_우편집중내역서"/>
      <sheetName val="11_우각부_보강"/>
      <sheetName val="1_동력공사"/>
      <sheetName val="9,10월신제품_(2)"/>
      <sheetName val="01__원가계산서"/>
      <sheetName val="VENDOR_LIST"/>
      <sheetName val="8_PILE__(돌출)"/>
      <sheetName val="자_110%_&amp;_노_70%"/>
      <sheetName val="단_부"/>
      <sheetName val="Cost_Inputs"/>
      <sheetName val="IMPEADENCE_MAP_취수장"/>
      <sheetName val="90_03실행_"/>
      <sheetName val="Summary_Sheets"/>
      <sheetName val="기술자료_(광화문)"/>
      <sheetName val="CRUDE_RE-bar"/>
      <sheetName val="plan&amp;section_of_foundation"/>
      <sheetName val="pile_bearing_capa_&amp;_arrenge"/>
      <sheetName val="design_load"/>
      <sheetName val="working_load_at_the_btm_ft_"/>
      <sheetName val="stability_check"/>
      <sheetName val="소상_&quot;1&quot;"/>
      <sheetName val="_냉각수펌프"/>
      <sheetName val="crude_SLAB_RE-bar"/>
      <sheetName val="허용전류-IEC_DATA"/>
      <sheetName val="KPI_sheet"/>
      <sheetName val="FREIGHT_DE_COPACKERS"/>
      <sheetName val="Sch7a_(토요일)"/>
      <sheetName val="stdd_costBPCS"/>
      <sheetName val="Movement_of_TB"/>
      <sheetName val="BS_Export"/>
      <sheetName val="_new_Codes_used"/>
      <sheetName val="Code_Tables"/>
      <sheetName val="단가표_(2)"/>
      <sheetName val="1__설계조건_2_단면가정_3__하중계산"/>
      <sheetName val="DATA_입력란"/>
      <sheetName val="전차선로_물량표"/>
      <sheetName val="원가_계산서"/>
      <sheetName val="계장_집계"/>
      <sheetName val="7_단가조사서"/>
      <sheetName val="5_일위대가목록"/>
      <sheetName val="BOX규격및_설계조건입력"/>
      <sheetName val="견적대비_견적서"/>
      <sheetName val="산출근거_(세도)"/>
      <sheetName val="SHEET_PILE단가"/>
      <sheetName val="견적_세부내역서"/>
      <sheetName val="DATA_(2)"/>
      <sheetName val="7_단가비교표"/>
      <sheetName val="2__공원조도"/>
      <sheetName val="1_취수장"/>
      <sheetName val="실적공사_단가"/>
      <sheetName val="준검_내역서"/>
      <sheetName val="1_2_1_마루높이결정"/>
      <sheetName val="화재_탐지_설비"/>
      <sheetName val="sc0314_Index"/>
      <sheetName val="-배수구조"/>
      <sheetName val="자__재"/>
      <sheetName val="2_1중기사용목차"/>
      <sheetName val="3_현장배치"/>
      <sheetName val="FCU_(2)"/>
      <sheetName val="표지_(2)"/>
      <sheetName val="_내역"/>
      <sheetName val="8_수량산출_(2)"/>
      <sheetName val="공사비_내역_(가)"/>
      <sheetName val="명곡교_강교"/>
      <sheetName val="유효폭의_계산"/>
      <sheetName val="10_공통-노ԯ缀"/>
      <sheetName val="10_공통-노頀亁"/>
      <sheetName val="3_공통공사대비"/>
      <sheetName val="간접비"/>
      <sheetName val="dtxl"/>
    </sheetNames>
    <sheetDataSet>
      <sheetData sheetId="0" refreshError="1"/>
      <sheetData sheetId="1" refreshError="1">
        <row r="6">
          <cell r="E6" t="str">
            <v>A</v>
          </cell>
        </row>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refreshError="1"/>
      <sheetData sheetId="944"/>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refreshError="1"/>
      <sheetData sheetId="1194" refreshError="1"/>
      <sheetData sheetId="1195"/>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sheetData sheetId="1297"/>
      <sheetData sheetId="1298"/>
      <sheetData sheetId="1299"/>
      <sheetData sheetId="1300"/>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sheetData sheetId="1371" refreshError="1"/>
      <sheetData sheetId="1372" refreshError="1"/>
      <sheetData sheetId="1373" refreshError="1"/>
      <sheetData sheetId="1374"/>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sheetData sheetId="1400" refreshError="1"/>
      <sheetData sheetId="1401" refreshError="1"/>
      <sheetData sheetId="1402" refreshError="1"/>
      <sheetData sheetId="1403" refreshError="1"/>
      <sheetData sheetId="1404" refreshError="1"/>
      <sheetData sheetId="1405"/>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refreshError="1"/>
      <sheetData sheetId="156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 본체"/>
      <sheetName val="날개벽(좌,우=45도,75도)"/>
      <sheetName val="수량집계표"/>
      <sheetName val="배수유공블럭"/>
      <sheetName val="Sheet5"/>
      <sheetName val="Sheet6"/>
      <sheetName val="Sheet7"/>
      <sheetName val="Sheet8"/>
      <sheetName val="Sheet9"/>
      <sheetName val="Sheet10"/>
      <sheetName val="Sheet11"/>
      <sheetName val="Sheet12"/>
      <sheetName val="Sheet13"/>
      <sheetName val="Sheet14"/>
      <sheetName val="Sheet15"/>
      <sheetName val="Sheet16"/>
      <sheetName val="총체자재"/>
      <sheetName val="시멘트골재"/>
      <sheetName val="토공"/>
      <sheetName val="토공총괄"/>
      <sheetName val="2.일반구간"/>
      <sheetName val="토공총괄(이설구간)"/>
      <sheetName val="2-1옹벽"/>
      <sheetName val="옹벽수량집계"/>
      <sheetName val="옹벽수량집계(개소별)"/>
      <sheetName val="총체자재1"/>
      <sheetName val="시멘트골재 (2)"/>
      <sheetName val="철근집계"/>
      <sheetName val="방음벽"/>
      <sheetName val="3.인접구간(구교공)"/>
      <sheetName val="토공총괄 (2)"/>
      <sheetName val="3-1구교"/>
      <sheetName val="자재개소별"/>
      <sheetName val="시멘트골재 (3)"/>
      <sheetName val="수량집계(개소별)"/>
      <sheetName val="수량집계(상지천)"/>
      <sheetName val="상지천"/>
      <sheetName val="상지천관련도면"/>
      <sheetName val="옹벽수량집계(상지천)"/>
      <sheetName val="상지천날개벽"/>
      <sheetName val="상지천가시설"/>
      <sheetName val="수량집계(하곡제2)"/>
      <sheetName val="수량집계(하곡제1)"/>
      <sheetName val="하곡"/>
      <sheetName val="옹벽수량집계(하곡제1)"/>
      <sheetName val="날개벽(좌,우=60도-4개)"/>
      <sheetName val="일위대가목차"/>
      <sheetName val="PUMP"/>
      <sheetName val="차수"/>
      <sheetName val="SUMMARY(S)"/>
      <sheetName val="물량표"/>
      <sheetName val="내역서"/>
      <sheetName val="54K596-B"/>
      <sheetName val="단면가정"/>
      <sheetName val="Customer Databas"/>
      <sheetName val="보도경계블럭"/>
      <sheetName val="건축내역"/>
      <sheetName val="외주가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RAHMEN"/>
      <sheetName val="내역서"/>
      <sheetName val="BID"/>
      <sheetName val="기초공"/>
      <sheetName val="기둥(원형)"/>
      <sheetName val="hvac내역서(제어동)"/>
      <sheetName val="공사개요"/>
      <sheetName val="입출재고현황 (2)"/>
      <sheetName val="TEL"/>
      <sheetName val="대비"/>
      <sheetName val="견적서"/>
      <sheetName val="내역"/>
      <sheetName val="공사내역"/>
      <sheetName val="설계명세서"/>
      <sheetName val="1단계"/>
      <sheetName val="Total"/>
      <sheetName val="부대대비"/>
      <sheetName val="냉연집계"/>
      <sheetName val="경비2내역"/>
      <sheetName val="조명시설"/>
      <sheetName val="터파기및재료"/>
      <sheetName val="일위대가목차"/>
      <sheetName val="단가조건"/>
      <sheetName val="공사비집계"/>
      <sheetName val="전기일위대가"/>
      <sheetName val="말뚝지지력산정"/>
      <sheetName val="계약내역서"/>
      <sheetName val="코드표"/>
      <sheetName val="출력표"/>
      <sheetName val="공사비예산서(토목분)"/>
      <sheetName val="설 계"/>
      <sheetName val="1.우편집중내역서"/>
      <sheetName val="부대내역"/>
      <sheetName val="일위대가"/>
      <sheetName val="1.설계조건"/>
      <sheetName val="Macro1"/>
      <sheetName val="수량산출서"/>
      <sheetName val="Y-WORK"/>
      <sheetName val="을"/>
      <sheetName val="DATA"/>
      <sheetName val="데이타"/>
      <sheetName val="type-F"/>
      <sheetName val="98지급계획"/>
      <sheetName val="design criteria"/>
      <sheetName val="working load at the btm ft."/>
      <sheetName val="plan&amp;section of foundation"/>
      <sheetName val="member design"/>
      <sheetName val="8공구투찰내역서"/>
      <sheetName val="Sheet2"/>
      <sheetName val="Customer Databas"/>
      <sheetName val="노원열병합  건축공사기성내역서"/>
      <sheetName val="영업.일"/>
      <sheetName val="말뚝물량"/>
      <sheetName val="협조전"/>
      <sheetName val="BSD (2)"/>
      <sheetName val="정보매체A동"/>
      <sheetName val="ITB COST"/>
      <sheetName val="총괄"/>
      <sheetName val="EKOG10건축"/>
      <sheetName val="인사자료총집계"/>
      <sheetName val="수량산출"/>
      <sheetName val="시멘트"/>
      <sheetName val="전체"/>
      <sheetName val="조명율표"/>
      <sheetName val="예산변경사항"/>
      <sheetName val="산출기준(파견전산실)"/>
      <sheetName val="본부소개"/>
      <sheetName val="지급자재"/>
      <sheetName val="DATE"/>
      <sheetName val="청천내"/>
      <sheetName val="2000.05"/>
      <sheetName val="단위중기"/>
      <sheetName val="2.대외공문"/>
      <sheetName val="BSD _2_"/>
      <sheetName val="M1"/>
      <sheetName val="실행철강하도"/>
      <sheetName val="BOQ건축"/>
      <sheetName val="Sheet3"/>
      <sheetName val="토목주소"/>
      <sheetName val="프랜트면허"/>
      <sheetName val="Sheet1"/>
      <sheetName val="품종별-이름"/>
      <sheetName val="설계조건"/>
      <sheetName val="단면검토"/>
      <sheetName val="soil bearing check"/>
      <sheetName val="기계내역"/>
      <sheetName val="첨부파일"/>
      <sheetName val="가격조사서"/>
      <sheetName val="정렬"/>
      <sheetName val="투찰금액"/>
      <sheetName val="구미4단2"/>
      <sheetName val="배수통관(좌)"/>
      <sheetName val="보도경계블럭"/>
      <sheetName val="기성내역서표지"/>
      <sheetName val="6.OUTPUT"/>
      <sheetName val="표지"/>
      <sheetName val="예산M12A"/>
      <sheetName val="EACT10"/>
      <sheetName val="전기"/>
      <sheetName val="6호기"/>
      <sheetName val="단면가정"/>
      <sheetName val="#REF"/>
      <sheetName val="ABUT수량-A1"/>
      <sheetName val="노임단가"/>
      <sheetName val="유출부"/>
      <sheetName val="물가"/>
      <sheetName val="가정급수관"/>
      <sheetName val="현장"/>
      <sheetName val="I.설계조건"/>
      <sheetName val="CAPVC"/>
      <sheetName val="세부내역"/>
      <sheetName val="안정계산"/>
      <sheetName val="깨기"/>
      <sheetName val="골조시행"/>
      <sheetName val="COVER"/>
      <sheetName val="도"/>
      <sheetName val="FRT_O"/>
      <sheetName val="FAB_I"/>
      <sheetName val="6PILE  (돌출)"/>
      <sheetName val="Proposal"/>
      <sheetName val="대대터널 설계서"/>
      <sheetName val="연결임시"/>
      <sheetName val="2002상반기노임기준"/>
      <sheetName val="포장공"/>
      <sheetName val="토공"/>
      <sheetName val="집계표"/>
      <sheetName val="설비내역서"/>
      <sheetName val="건축내역서"/>
      <sheetName val="전기내역서"/>
      <sheetName val="Budget 2004(DW)"/>
      <sheetName val="첨"/>
      <sheetName val="9-1차이내역"/>
      <sheetName val="PROJECT BRIEF(EX.NEW)"/>
      <sheetName val="토공(완충)"/>
      <sheetName val="danga"/>
      <sheetName val="ilch"/>
      <sheetName val="내역(입찰)"/>
      <sheetName val="날개벽(좌,우=45도,75도)"/>
      <sheetName val="요율"/>
      <sheetName val="소방"/>
      <sheetName val="산출"/>
      <sheetName val="기초일위"/>
      <sheetName val="시설일위"/>
      <sheetName val="조명일위"/>
      <sheetName val="A"/>
      <sheetName val="단가표"/>
      <sheetName val="노무비단가"/>
      <sheetName val="3차토목내역"/>
      <sheetName val="담장산출"/>
      <sheetName val="Sheet4"/>
      <sheetName val="재무가정"/>
      <sheetName val="노임이"/>
      <sheetName val="hvac(제어동)"/>
      <sheetName val="견적조건"/>
      <sheetName val="음료실행"/>
      <sheetName val="결과조달"/>
      <sheetName val="Budget 2005(DW)"/>
      <sheetName val="보일러"/>
      <sheetName val="포장복구집계"/>
      <sheetName val="적용환율"/>
      <sheetName val="PUMP"/>
      <sheetName val="접속 SLAB,BRACKET 설계"/>
      <sheetName val="안정검토"/>
      <sheetName val="1련박스"/>
      <sheetName val="11"/>
      <sheetName val="정부노임단가"/>
      <sheetName val="토공계산서(부체도로)"/>
      <sheetName val="1호맨홀토공"/>
      <sheetName val="날개벽"/>
      <sheetName val="MOTOR"/>
      <sheetName val="일위목록"/>
      <sheetName val="TB-내역서"/>
      <sheetName val="교각1"/>
      <sheetName val="기계"/>
      <sheetName val="UNIT"/>
      <sheetName val="공통가설"/>
      <sheetName val="산출근거"/>
      <sheetName val="내역서(총)"/>
      <sheetName val="Discount Group"/>
      <sheetName val="소업1교"/>
      <sheetName val="CODE"/>
      <sheetName val="토사(PE)"/>
      <sheetName val="단면치수"/>
      <sheetName val="개요"/>
      <sheetName val=" 견적서"/>
      <sheetName val="교량전기"/>
      <sheetName val="직노"/>
      <sheetName val="산출내역서집계표"/>
      <sheetName val="일위대가표"/>
      <sheetName val="바닥판"/>
      <sheetName val="입력DATA"/>
      <sheetName val="방송(체육관)"/>
      <sheetName val="사용성검토"/>
      <sheetName val="토목내역"/>
      <sheetName val="2000년1차"/>
      <sheetName val="현금"/>
      <sheetName val="건축원가계산서"/>
      <sheetName val="공사개요설명서"/>
      <sheetName val="건축공사"/>
      <sheetName val="공통(20-91)"/>
      <sheetName val="실행"/>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대로근거"/>
      <sheetName val="중로근거"/>
      <sheetName val="간접경상비"/>
      <sheetName val="토목"/>
      <sheetName val="옹벽"/>
      <sheetName val="8.PILE  (돌출)"/>
      <sheetName val="입력값"/>
      <sheetName val="간선계산"/>
      <sheetName val="WORK"/>
      <sheetName val="재1"/>
      <sheetName val="가공비"/>
      <sheetName val="VENDOR LIST"/>
      <sheetName val="공통비"/>
      <sheetName val="예산M5A"/>
      <sheetName val="부재예실"/>
      <sheetName val="SUMMARY(S)"/>
      <sheetName val="내역표지"/>
      <sheetName val="공틀공사"/>
      <sheetName val="퇴비산출근거"/>
      <sheetName val="99노임기준"/>
      <sheetName val="분석"/>
      <sheetName val="첨부1"/>
      <sheetName val="관리비"/>
      <sheetName val="자재단가비교표"/>
      <sheetName val="토적1"/>
      <sheetName val="12용지"/>
      <sheetName val="Main"/>
      <sheetName val="토적"/>
      <sheetName val="인건비 "/>
      <sheetName val="숙소"/>
      <sheetName val="마산월령동골조물량변경"/>
      <sheetName val="근고 블록 유형별 수량"/>
      <sheetName val="당진생산팀"/>
      <sheetName val="대차대조표"/>
      <sheetName val="갑지"/>
      <sheetName val="갑지(추정)"/>
      <sheetName val="설계예산"/>
      <sheetName val="건축"/>
      <sheetName val="공문"/>
      <sheetName val="보온자재단가표"/>
      <sheetName val="조경"/>
      <sheetName val="Front"/>
      <sheetName val="wall"/>
      <sheetName val="DESCRIPTION"/>
      <sheetName val="소비자가"/>
      <sheetName val="내역서 "/>
      <sheetName val="진주방향"/>
      <sheetName val="ERECTION"/>
      <sheetName val="POL설치공정"/>
      <sheetName val="공정양식"/>
      <sheetName val="분류작업"/>
      <sheetName val="단가조사"/>
      <sheetName val="FB25JN"/>
      <sheetName val="DATA1"/>
      <sheetName val="000000"/>
      <sheetName val="통합"/>
      <sheetName val="간접재료비산출표-27-30"/>
      <sheetName val="woo(mac)"/>
      <sheetName val="combi(wall)"/>
      <sheetName val="수량산출서 갑지"/>
      <sheetName val="OD"/>
      <sheetName val="A-4"/>
      <sheetName val="CAL"/>
      <sheetName val="BREAKDOWN(철거설치)"/>
      <sheetName val="1.설계기준"/>
      <sheetName val="재집"/>
      <sheetName val="직재"/>
      <sheetName val="설계"/>
      <sheetName val="UR2-Calculation"/>
      <sheetName val="3본사"/>
      <sheetName val="공종별 집계"/>
      <sheetName val="상가지급현황"/>
      <sheetName val="J直材4"/>
      <sheetName val="갑지1"/>
      <sheetName val="소운반"/>
      <sheetName val="Sheet5"/>
      <sheetName val="1-1"/>
      <sheetName val="전체도급"/>
      <sheetName val="AP1"/>
      <sheetName val="96수출"/>
      <sheetName val="유림골조"/>
      <sheetName val="3차준공"/>
      <sheetName val="토 적 표"/>
      <sheetName val="투찰"/>
      <sheetName val="참조"/>
      <sheetName val="P&amp;L01-02GR"/>
      <sheetName val="건축내역"/>
      <sheetName val="4)유동표"/>
      <sheetName val="1. 설계조건 2.단면가정 3. 하중계산"/>
      <sheetName val="DATA 입력란"/>
      <sheetName val="총괄표"/>
      <sheetName val="금액내역서"/>
      <sheetName val="SLAB근거-1"/>
      <sheetName val="설계내역서"/>
      <sheetName val="INPUT"/>
      <sheetName val="깨기집계"/>
      <sheetName val="3련 BOX"/>
      <sheetName val="일위대가표 (2)"/>
      <sheetName val="기본입력표"/>
      <sheetName val="전신환매도율"/>
      <sheetName val="경비_원본"/>
      <sheetName val="CTEMCOST"/>
      <sheetName val="영업소실적"/>
      <sheetName val="eq_data"/>
      <sheetName val="가시설단위수량"/>
      <sheetName val="45,46"/>
      <sheetName val="날개벽수량표"/>
      <sheetName val="공내역"/>
      <sheetName val="건축(충일분)"/>
      <sheetName val="품셈"/>
      <sheetName val="품셈TABLE"/>
      <sheetName val="직접비"/>
      <sheetName val="현황산출서"/>
      <sheetName val="노임"/>
      <sheetName val="일위(설)"/>
      <sheetName val="인건비"/>
      <sheetName val="예가표"/>
      <sheetName val="중기사용료"/>
      <sheetName val="도대하도변경최종정산조경"/>
      <sheetName val="Piping(Methanol)"/>
      <sheetName val="견적가 검토"/>
      <sheetName val="FUND"/>
      <sheetName val="일집"/>
      <sheetName val="일위"/>
      <sheetName val="자재단가"/>
      <sheetName val="SIL98"/>
      <sheetName val="TEST1"/>
      <sheetName val="일위_파일"/>
      <sheetName val="여과지동"/>
      <sheetName val="기초자료"/>
      <sheetName val="모델링"/>
      <sheetName val="하중계산"/>
      <sheetName val="INPUT(덕도방향-시점)"/>
      <sheetName val="DI1"/>
      <sheetName val="직접재료비"/>
      <sheetName val="6-2차"/>
      <sheetName val="통계연보"/>
      <sheetName val="FAB별"/>
      <sheetName val="기본"/>
      <sheetName val="물가자료"/>
      <sheetName val="Material Specification"/>
      <sheetName val="#34 CIVL_Original"/>
      <sheetName val="TOEC"/>
      <sheetName val="INDIRECT"/>
      <sheetName val="calculation-1"/>
      <sheetName val="품종코드"/>
      <sheetName val="견적집계표"/>
      <sheetName val="손익(10월)"/>
      <sheetName val="항목"/>
      <sheetName val="투자양식"/>
      <sheetName val="96까지"/>
      <sheetName val="97년"/>
      <sheetName val="98이후"/>
      <sheetName val="단면 (2)"/>
      <sheetName val="일위대가목록"/>
      <sheetName val="6공구(당초)"/>
      <sheetName val="J"/>
      <sheetName val="진행 DATA (2)"/>
      <sheetName val="MAT_N048"/>
      <sheetName val="원가계산서구조조정"/>
      <sheetName val="가로등기초"/>
      <sheetName val="계약내력"/>
      <sheetName val="한강운반비"/>
      <sheetName val="5사남"/>
      <sheetName val="맨홀수량산출"/>
      <sheetName val="가감수량"/>
      <sheetName val="설비원가"/>
      <sheetName val="변경내역대비표(2)"/>
      <sheetName val="SLAB&quot;1&quot;"/>
      <sheetName val="COPING"/>
      <sheetName val="단가조사서"/>
      <sheetName val="crude.SLAB RE-bar"/>
      <sheetName val="입력"/>
      <sheetName val="대전21토목내역서"/>
      <sheetName val="원형1호맨홀토공수량"/>
      <sheetName val="바.한일양산"/>
      <sheetName val="차수"/>
      <sheetName val="실행내역"/>
      <sheetName val="방식총괄"/>
      <sheetName val="일위대가(계측기설치)"/>
      <sheetName val="Ⅴ-2.공종별내역"/>
      <sheetName val="기본DATA"/>
      <sheetName val="ITEM"/>
      <sheetName val="SG"/>
      <sheetName val="전기BOX내역서"/>
      <sheetName val="Sheet1 (2)"/>
      <sheetName val="삼성전기"/>
      <sheetName val="F4-F7"/>
      <sheetName val="직접기초설계"/>
      <sheetName val="변화치수"/>
      <sheetName val="케이블및전선관규격표"/>
      <sheetName val="Macro(전선)"/>
      <sheetName val="2000전체분"/>
      <sheetName val="노무단가"/>
      <sheetName val="본장"/>
      <sheetName val="냉천부속동"/>
      <sheetName val="약품설비"/>
      <sheetName val="간접비"/>
      <sheetName val="98수문일위"/>
      <sheetName val="예산내역서"/>
      <sheetName val="설계예산서"/>
      <sheetName val="총계"/>
      <sheetName val="수문일1"/>
      <sheetName val="자단"/>
      <sheetName val="인공산출"/>
      <sheetName val="가로등내역서"/>
      <sheetName val="보고서"/>
      <sheetName val="주관사업"/>
      <sheetName val="20관리비율"/>
      <sheetName val="일위대가표(DEEP)"/>
      <sheetName val="sheets"/>
      <sheetName val="과거교육훈련비"/>
      <sheetName val="물량표"/>
      <sheetName val="회사기본자료"/>
      <sheetName val="TYPE-A"/>
      <sheetName val="PO-BOQ"/>
      <sheetName val="123"/>
      <sheetName val="기기리스트"/>
      <sheetName val="총집계표"/>
      <sheetName val="Ext. Stone-P"/>
      <sheetName val="수목데이타 "/>
      <sheetName val="총 원가계산"/>
      <sheetName val="보통예금"/>
      <sheetName val="Sheet14"/>
      <sheetName val="Sheet13"/>
      <sheetName val="T13(P68~72,78)"/>
      <sheetName val="내역(전체)"/>
      <sheetName val="오억미만"/>
      <sheetName val="전기공사"/>
      <sheetName val="조도계산서 (도서)"/>
      <sheetName val="3BL공동구 수량"/>
      <sheetName val="dtxl"/>
      <sheetName val="기성2"/>
      <sheetName val="설계서"/>
      <sheetName val="9811"/>
      <sheetName val="9509"/>
      <sheetName val="부표총괄"/>
      <sheetName val="품셈1-17"/>
      <sheetName val="배수공 시멘트 및 골재량 산출"/>
      <sheetName val="수량명세서"/>
      <sheetName val="손익분석"/>
      <sheetName val="TABLE"/>
      <sheetName val="soil_bearing_check"/>
      <sheetName val="노원열병합__건축공사기성내역서"/>
      <sheetName val="자재표"/>
      <sheetName val="별표집계"/>
      <sheetName val="CAT_5"/>
      <sheetName val="LinerWt"/>
      <sheetName val="대림경상68억"/>
      <sheetName val="일위대가(1)"/>
      <sheetName val="단가비교"/>
      <sheetName val="h-013211-2"/>
      <sheetName val="좌측"/>
      <sheetName val="3.하중산정4.지지력"/>
      <sheetName val="3.공통공사대비"/>
      <sheetName val="예산서"/>
      <sheetName val="AABS내역"/>
      <sheetName val="간지"/>
      <sheetName val="토공(우물통,기타) "/>
      <sheetName val="초기화면"/>
      <sheetName val="이름정의"/>
      <sheetName val="저판(버림100)"/>
      <sheetName val="원가계산서(건축)"/>
      <sheetName val="지주목시비량산출서"/>
      <sheetName val="외자배분"/>
      <sheetName val="수목표준대가"/>
      <sheetName val="추가예산"/>
      <sheetName val="unit 4"/>
      <sheetName val="역T형"/>
      <sheetName val="대전(세창동)"/>
      <sheetName val="CON포장수량"/>
      <sheetName val="ACUNIT"/>
      <sheetName val="CONUNIT"/>
      <sheetName val="식재인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주식"/>
      <sheetName val="NS"/>
      <sheetName val="환률"/>
      <sheetName val="FOB발"/>
      <sheetName val="960318-1"/>
      <sheetName val="수로교총재료집계"/>
      <sheetName val="중기(목록)"/>
      <sheetName val="일위대가(목록)"/>
      <sheetName val="산근(목록)"/>
      <sheetName val="노무비"/>
      <sheetName val="재료비"/>
      <sheetName val="경비"/>
      <sheetName val="설계내역(2001)"/>
      <sheetName val="플랜트 설치"/>
      <sheetName val="APT내역"/>
      <sheetName val="Pengalaman Per"/>
      <sheetName val="내역서(기성청구)"/>
      <sheetName val="3.현장배치"/>
      <sheetName val="현장배치"/>
      <sheetName val="실행견적"/>
      <sheetName val="9GNG운반"/>
      <sheetName val="TYPE별집계"/>
      <sheetName val="F-Assump"/>
      <sheetName val="건축집계표"/>
      <sheetName val="2.단면가정"/>
      <sheetName val="4.말뚝설계"/>
      <sheetName val="산출근거1"/>
      <sheetName val="N賃率-職"/>
      <sheetName val="원형맨홀수량"/>
      <sheetName val="외주비"/>
      <sheetName val="토공정보"/>
      <sheetName val="기성내역서"/>
      <sheetName val="수량 산출서(당초)"/>
      <sheetName val="준공조서갑지"/>
      <sheetName val="자판실행"/>
      <sheetName val="CRUDE RE-bar"/>
      <sheetName val="정읍농소"/>
      <sheetName val="2F 회의실견적(5_14 일대)"/>
      <sheetName val="준검 내역서"/>
      <sheetName val="시설물"/>
      <sheetName val="하조서"/>
      <sheetName val="예정공정표(도급)"/>
      <sheetName val="원가계산서"/>
      <sheetName val="계수시트"/>
      <sheetName val="신우"/>
      <sheetName val="설계개요"/>
      <sheetName val="교각계산"/>
      <sheetName val="36+45-113-18+19+20I"/>
      <sheetName val="내역서2안"/>
      <sheetName val="횡날개수집"/>
      <sheetName val="MCC제원"/>
      <sheetName val="c_balju"/>
      <sheetName val="내역서(당초변경)"/>
      <sheetName val="1"/>
      <sheetName val="부대공자재집계표"/>
      <sheetName val="설산1.나"/>
      <sheetName val="본사S"/>
      <sheetName val="흄관기초"/>
      <sheetName val="당진1,2호기전선관설치및접지4차공사내역서-을지"/>
      <sheetName val="1.관로"/>
      <sheetName val="재료집계"/>
      <sheetName val="건축공사 집계표"/>
      <sheetName val="골조"/>
      <sheetName val="신규일위대가"/>
      <sheetName val="guard(mac)"/>
      <sheetName val="AILC004"/>
      <sheetName val="1근거"/>
      <sheetName val="물량표S"/>
      <sheetName val="자료"/>
      <sheetName val="계산근거"/>
      <sheetName val="REINF."/>
      <sheetName val="LOADS"/>
      <sheetName val="빈"/>
      <sheetName val="기초목"/>
      <sheetName val="비용"/>
      <sheetName val="1월"/>
      <sheetName val="VXXXXXXX"/>
      <sheetName val="#3E1_GCR"/>
      <sheetName val="KMT물량"/>
      <sheetName val="페이징 배관배선"/>
      <sheetName val="견적내역서"/>
      <sheetName val="산출내역서"/>
      <sheetName val="실정보고내역서"/>
      <sheetName val="GAEYO"/>
      <sheetName val="Breakdown"/>
      <sheetName val="변경비교-을"/>
      <sheetName val="설계예시"/>
      <sheetName val="금액집계"/>
      <sheetName val="TAIHAN"/>
      <sheetName val="2000년 임금추정"/>
      <sheetName val="unitpric"/>
      <sheetName val="횡배수관토공수량"/>
      <sheetName val="2.하자처리현황(CS)"/>
      <sheetName val="CHECK1"/>
      <sheetName val="11.자재단가"/>
      <sheetName val="표  지"/>
      <sheetName val="날개벽(시점좌측)"/>
      <sheetName val="CLAUSE"/>
      <sheetName val="목차"/>
      <sheetName val="내역을"/>
      <sheetName val="서울산업대(토)"/>
      <sheetName val="갑지(비계타입)"/>
      <sheetName val="견적3"/>
      <sheetName val="구분자"/>
      <sheetName val="내역(2000년)"/>
      <sheetName val="단가"/>
      <sheetName val="VOR"/>
      <sheetName val="노임,재료비"/>
      <sheetName val="교통시설 표지판"/>
      <sheetName val="도급정산"/>
      <sheetName val="적용기준"/>
      <sheetName val="과천MAIN"/>
      <sheetName val="증감대비"/>
      <sheetName val="측구터파기공수량집계"/>
      <sheetName val="구조물터파기수량집계"/>
      <sheetName val="o현장경비"/>
      <sheetName val="정산입력"/>
      <sheetName val="기별수량산출서"/>
      <sheetName val="설계서(7)"/>
      <sheetName val="토공총괄표"/>
      <sheetName val="주소(한문)"/>
      <sheetName val="기안"/>
      <sheetName val="구성비"/>
      <sheetName val="설비2차"/>
      <sheetName val="2-3.V.D일위"/>
      <sheetName val="1차 내역서"/>
      <sheetName val="inter"/>
      <sheetName val="EQUIP-H"/>
      <sheetName val="건축-물가변동"/>
      <sheetName val="기계설비-물가변동"/>
      <sheetName val="물량"/>
      <sheetName val="토공집계"/>
      <sheetName val="견적대비표"/>
      <sheetName val="중동공구"/>
      <sheetName val="I一般比"/>
      <sheetName val="CAUDIT"/>
      <sheetName val="품의"/>
      <sheetName val="200"/>
      <sheetName val="NEYOK"/>
      <sheetName val="토적계산"/>
      <sheetName val="전 기"/>
      <sheetName val="접속슬래브"/>
      <sheetName val="작성"/>
      <sheetName val="수원공공사비"/>
      <sheetName val="MM"/>
      <sheetName val="2003.4.1."/>
      <sheetName val="전체현황"/>
      <sheetName val="신규품셈목차"/>
      <sheetName val="시중노임단가"/>
      <sheetName val="JUCKEYK"/>
      <sheetName val="Basic Input"/>
      <sheetName val="Notes "/>
      <sheetName val="Bank charge"/>
      <sheetName val="Notes_"/>
      <sheetName val="Bank_charge"/>
      <sheetName val="골재산출"/>
      <sheetName val="COVER-P"/>
      <sheetName val="이토변실(A3-LINE)"/>
      <sheetName val="라멘수량"/>
      <sheetName val="역T형교대-2수량"/>
      <sheetName val="매크로"/>
      <sheetName val="외주가공"/>
      <sheetName val="날개벽(TYPE3)"/>
      <sheetName val="사통"/>
      <sheetName val="1.설계설명서"/>
      <sheetName val="토량1-1"/>
      <sheetName val="설비"/>
      <sheetName val="Sheet15"/>
      <sheetName val="유화"/>
      <sheetName val="견적시담(송포2공구)"/>
      <sheetName val="FIRE FIGHTING"/>
      <sheetName val="단중표"/>
      <sheetName val="BEND LOSS"/>
      <sheetName val="기계내역서"/>
      <sheetName val="Load Total"/>
      <sheetName val="base"/>
      <sheetName val="빙설"/>
      <sheetName val="경산"/>
      <sheetName val="국내총괄"/>
      <sheetName val="기둥(하중)"/>
      <sheetName val="서울대규장각(가시설흙막이)"/>
      <sheetName val="약품공급2"/>
      <sheetName val="가시설(TYPE-A)"/>
      <sheetName val="1호맨홀가감수량"/>
      <sheetName val="1-1평균터파기고(1)"/>
      <sheetName val="1호맨홀수량산출"/>
      <sheetName val="업무분장"/>
      <sheetName val="토공사"/>
      <sheetName val="6.일위대가"/>
      <sheetName val="Galaxy 소비자가격표"/>
      <sheetName val="_산근2_"/>
      <sheetName val="_산근4_"/>
      <sheetName val="_산근5_"/>
      <sheetName val="ins"/>
      <sheetName val="하도급기성_(2)1"/>
      <sheetName val="하도급단가산출_(2)1"/>
      <sheetName val="입출재고현황_(2)1"/>
      <sheetName val="설_계1"/>
      <sheetName val="공조기휀"/>
      <sheetName val="AHU집계"/>
      <sheetName val="공조기"/>
      <sheetName val="취수탑"/>
      <sheetName val="평가데이터"/>
      <sheetName val="예산대비표(현장작성)"/>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및 발코니난간 부분=================="/>
      <sheetName val="종합경제(좌철)"/>
      <sheetName val="목차-1-8"/>
      <sheetName val="제조원가 총괄내역-9"/>
      <sheetName val="제조원가계산서-발코니-10"/>
      <sheetName val="재료비집-발코니-11"/>
      <sheetName val="직접재료비산출표-내민형-12-15"/>
      <sheetName val="재료소요 원단위 산출표-16-19"/>
      <sheetName val="단위당소요량산출표-20"/>
      <sheetName val="단위당소요량산출-21-22"/>
      <sheetName val="단위당소요량산출표-23"/>
      <sheetName val="단위당부품소요량-24-25"/>
      <sheetName val="단위당부품소요량-26"/>
      <sheetName val="간접재료비산출표-27-30"/>
      <sheetName val="간접재료비소요량-31-34"/>
      <sheetName val="단위당 간접재료 원단위산출표-35"/>
      <sheetName val="단위당간접재료 원단위산출표-36"/>
      <sheetName val="작업설부산물산출표-37"/>
      <sheetName val="노무비집계표-38"/>
      <sheetName val="직접노무비산출표-39-46"/>
      <sheetName val="노무공수산출표-47-59"/>
      <sheetName val="단위당노무공수-60"/>
      <sheetName val="형태별노무공수배부율산출표-61-80"/>
      <sheetName val="간접노무비산출표-81"/>
      <sheetName val="생산량 명세표-82-83"/>
      <sheetName val="제조경비산출표-84"/>
      <sheetName val="에어콘 실외기 원가 부분=================="/>
      <sheetName val="제조원가계산서-85"/>
      <sheetName val="재료비집계표-86"/>
      <sheetName val="직접재료비산출표-87-90"/>
      <sheetName val="형태별단위당재료소요표-91-94"/>
      <sheetName val="간접재료비산출표-95-98"/>
      <sheetName val="간접재료비소요량산출표-99-102"/>
      <sheetName val="작업설,부산물-103"/>
      <sheetName val="노무비집계표-104"/>
      <sheetName val="직접노무비산출표-105-112"/>
      <sheetName val="노무공수산출표-113-120"/>
      <sheetName val="형태별노무공수산출표-121-128"/>
      <sheetName val="간접노무비-129"/>
      <sheetName val="제조경비산출표 -130"/>
      <sheetName val="복도난간원가부문======================="/>
      <sheetName val="제조원가계산서-131"/>
      <sheetName val="재료비집계표-132"/>
      <sheetName val="직접재료비산출표-133"/>
      <sheetName val="재료원단위산출표-134"/>
      <sheetName val="간접재료비산출표-135"/>
      <sheetName val="단위당간접재료원단위산출표-136"/>
      <sheetName val="작업설-부산물-137"/>
      <sheetName val="노무비집계표-138"/>
      <sheetName val="직접노무비산출표-139"/>
      <sheetName val="노무공수산출표-140"/>
      <sheetName val="제품단위당노무공수산출표-141"/>
      <sheetName val="간접노무비산출표-142"/>
      <sheetName val="칸막이노무공수산출표-143"/>
      <sheetName val="전년도복도난간생산량명세표-144"/>
      <sheetName val="전년도 세대칸막이 생산량 명세표-145"/>
      <sheetName val="제조경비산출표-146"/>
      <sheetName val="공통자료==========================="/>
      <sheetName val="MHR당 임율산출표-147"/>
      <sheetName val="99년시중노임단가-148"/>
      <sheetName val="전문업체노임단가-149"/>
      <sheetName val="간접노무비비율 산출표-150"/>
      <sheetName val="98년도직접노무비집계표-151-158"/>
      <sheetName val="98년도간접노무비집계표-159"/>
      <sheetName val="M-HR당 경비배부율 산출표-160"/>
      <sheetName val="제조경비조정액명세표-161"/>
      <sheetName val="생산부서별경비조정-162"/>
      <sheetName val="경비조정표-163-168"/>
      <sheetName val="98년도부서별연작업시간명세표-169-171"/>
      <sheetName val="KG당운반비산출표-172-173"/>
      <sheetName val="하차비산출표-174"/>
      <sheetName val="폐기물처리비산출표-175"/>
      <sheetName val="일반관리비비율산정표-176"/>
      <sheetName val="일반관리비비율산정표-177 (2)"/>
      <sheetName val="단가조사표-승일-178-182"/>
      <sheetName val="참고자료부분========================="/>
      <sheetName val="대차대조표-183-185"/>
      <sheetName val="손익계산서-186-187"/>
      <sheetName val="제조원가명세서-188-189"/>
      <sheetName val="FS ANANYSIS-190-191"/>
      <sheetName val="ABUT수량-A1"/>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합경제(좌철)"/>
      <sheetName val="목차-1-8"/>
      <sheetName val="제조원가 총괄내역-9"/>
      <sheetName val="제조원가계산서-발코니-10"/>
      <sheetName val="재료비집-발코니-11"/>
      <sheetName val="직접재료비산출표-내민형-12-15"/>
      <sheetName val="재료소요 원단위 산출표-16-19"/>
      <sheetName val="단위당소요량산출표-20"/>
      <sheetName val="단위당소요량산출-21-22"/>
      <sheetName val="단위당소요량산출표-23"/>
      <sheetName val="단위당부품소요량-24-25"/>
      <sheetName val="단위당부품소요량-26"/>
      <sheetName val="간접재료비산출표-27-30"/>
      <sheetName val="간접재료비소요량-31-34"/>
      <sheetName val="단위당 간접재료 원단위산출표-35"/>
      <sheetName val="단위당간접재료 원단위산출표-36"/>
      <sheetName val="작업설부산물산출표-37"/>
      <sheetName val="노무비집계표-38"/>
      <sheetName val="직접노무비산출표-39-46"/>
      <sheetName val="노무공수산출표-47-59"/>
      <sheetName val="단위당노무공수-60"/>
      <sheetName val="형태별노무공수배부율산출표-61-80"/>
      <sheetName val="간접노무비산출표-81"/>
      <sheetName val="생산량 명세표-82-83"/>
      <sheetName val="제조경비산출표-84"/>
      <sheetName val="에어콘 실외기 원가 부분=================="/>
      <sheetName val="제조원가계산서-85"/>
      <sheetName val="재료비집계표-86"/>
      <sheetName val="직접재료비산출표-87-90"/>
      <sheetName val="형태별단위당재료소요표-91-94"/>
      <sheetName val="간접재료비산출표-95-98"/>
      <sheetName val="간접재료비소요량산출표-99-102"/>
      <sheetName val="작업설,부산물-103"/>
      <sheetName val="노무비집계표-104"/>
      <sheetName val="직접노무비산출표-105-112"/>
      <sheetName val="노무공수산출표-113-120"/>
      <sheetName val="형태별노무공수산출표-121-128"/>
      <sheetName val="간접노무비-129"/>
      <sheetName val="제조경비산출표 -130"/>
      <sheetName val="복도난간원가부문======================="/>
      <sheetName val="제조원가계산서-131"/>
      <sheetName val="재료비집계표-132"/>
      <sheetName val="직접재료비산출표-133"/>
      <sheetName val="재료원단위산출표-134"/>
      <sheetName val="간접재료비산출표-135"/>
      <sheetName val="단위당간접재료원단위산출표-136"/>
      <sheetName val="작업설-부산물-137"/>
      <sheetName val="노무비집계표-138"/>
      <sheetName val="직접노무비산출표-139"/>
      <sheetName val="노무공수산출표-140"/>
      <sheetName val="제품단위당노무공수산출표-141"/>
      <sheetName val="간접노무비산출표-142"/>
      <sheetName val="칸막이노무공수산출표-143"/>
      <sheetName val="전년도복도난간생산량명세표-144"/>
      <sheetName val="전년도 세대칸막이 생산량 명세표-145"/>
      <sheetName val="제조경비산출표-146"/>
      <sheetName val="공통자료==========================="/>
      <sheetName val="MHR당 임율산출표-147"/>
      <sheetName val="99년시중노임단가-148"/>
      <sheetName val="전문업체노임단가-149"/>
      <sheetName val="간접노무비비율 산출표-150"/>
      <sheetName val="98년도직접노무비집계표-"/>
      <sheetName val="98년도간접노무비집계표-"/>
      <sheetName val="M-HR당 경비배부율 산출표-160"/>
      <sheetName val="제조경비조정액명세표-161"/>
      <sheetName val="생산부서별경비조정-162"/>
      <sheetName val="경비조정표-163-168"/>
      <sheetName val="99년도부서별연작업시간명세표"/>
      <sheetName val="KG당운반비산출표-172-173"/>
      <sheetName val="하차비산출표-174"/>
      <sheetName val="폐기물처리비산출표-175"/>
      <sheetName val="일반관리비비율산정표-176"/>
      <sheetName val="일반관리비비율산정표-177 (2)"/>
      <sheetName val="단가조사표-승일-178-182"/>
      <sheetName val="참고자료부분========================="/>
      <sheetName val="대차대조표-183-185"/>
      <sheetName val="손익계산서-186-187"/>
      <sheetName val="제조원가명세서-188-189"/>
      <sheetName val="FS ANANYSIS-190-19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 val="djdg_A"/>
      <sheetName val="암거단위-1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간접재료비산출표-27-30"/>
      <sheetName val="변화치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3BL공동구 수량"/>
      <sheetName val="단가표"/>
      <sheetName val="데이타"/>
      <sheetName val="식재인부"/>
      <sheetName val="말뚝물량"/>
      <sheetName val="가시-파으박기(디젤햄머)"/>
      <sheetName val="99-05-10-서울대관련(내역서-1수정중)"/>
      <sheetName val="계화배수"/>
      <sheetName val="수량산출서"/>
      <sheetName val="일위대가"/>
      <sheetName val="내역서"/>
      <sheetName val="일위대가목차"/>
      <sheetName val="전기일위대가"/>
      <sheetName val="BSD (2)"/>
      <sheetName val="교통대책내역"/>
      <sheetName val="대비"/>
      <sheetName val="Proposal"/>
      <sheetName val="Total"/>
      <sheetName val="관람석제출"/>
      <sheetName val="차액보증"/>
      <sheetName val="hvac내역서(제어동)"/>
      <sheetName val="도급"/>
      <sheetName val="가공비"/>
      <sheetName val="Sheet1"/>
      <sheetName val="영동(D)"/>
      <sheetName val="Customer Databas"/>
      <sheetName val="JUCKEYK"/>
      <sheetName val="INPUT"/>
      <sheetName val="Cover"/>
      <sheetName val=" 견적서"/>
      <sheetName val="세부내역"/>
      <sheetName val="CODE"/>
      <sheetName val="경비2내역"/>
      <sheetName val="금액집계"/>
      <sheetName val="N賃率-職"/>
      <sheetName val="을"/>
      <sheetName val="물량표"/>
      <sheetName val="여과지동"/>
      <sheetName val="기초자료"/>
      <sheetName val="wall"/>
      <sheetName val="건축집계표"/>
      <sheetName val="GRDBS"/>
      <sheetName val="보도경계블럭"/>
      <sheetName val="수량산출"/>
      <sheetName val="단면(RW1)"/>
      <sheetName val="설계서"/>
      <sheetName val="토공사"/>
      <sheetName val="건축원가계산서"/>
      <sheetName val="토목"/>
      <sheetName val="내역서(총)"/>
      <sheetName val="BSD _2_"/>
      <sheetName val="20관리비율"/>
      <sheetName val="조명시설"/>
      <sheetName val="금액내역서"/>
      <sheetName val="준검 내역서"/>
      <sheetName val="FB25JN"/>
      <sheetName val="서울대규장각(가시설흙막이)"/>
      <sheetName val="소비자가"/>
      <sheetName val="BID"/>
      <sheetName val="공사원가계산서"/>
      <sheetName val="RCD-두부정리_x0000_ꘄŤ_x0000__x0004__x0000__x0000__x0000__x0000__x0000__x0000_휰Ť_x0000__x0000__x0000__x0000__x0000__x0000__x0000__x0000_ꐨŤ"/>
      <sheetName val="6호기"/>
      <sheetName val="변화치수"/>
      <sheetName val="설계조건"/>
      <sheetName val="안정계산"/>
      <sheetName val="단면검토"/>
      <sheetName val="BLOCK(1)"/>
      <sheetName val="교각1"/>
      <sheetName val="예산M12A"/>
      <sheetName val="TEL"/>
      <sheetName val="full (2)"/>
      <sheetName val="도급양식"/>
      <sheetName val="공사비 내역 (가)"/>
      <sheetName val="투찰"/>
      <sheetName val="공사비집계"/>
      <sheetName val="list price"/>
      <sheetName val="상 부"/>
      <sheetName val="ABUT수량-A1"/>
      <sheetName val="Macro(전선)"/>
      <sheetName val="건축내역"/>
      <sheetName val="공사비내역서"/>
      <sheetName val="unit 4"/>
      <sheetName val="설계개요"/>
      <sheetName val="8월현금흐름표"/>
      <sheetName val="DI1"/>
      <sheetName val="UR2-Calculation"/>
      <sheetName val="Sheet5"/>
      <sheetName val="날개벽"/>
      <sheetName val="단면가정"/>
      <sheetName val="토공(완충)"/>
      <sheetName val="예산서"/>
      <sheetName val="견적서"/>
      <sheetName val="공사비예산서(토목분)"/>
      <sheetName val="옹벽"/>
      <sheetName val="단면치수"/>
      <sheetName val="factor"/>
      <sheetName val="내역집계표_소방"/>
      <sheetName val="견"/>
      <sheetName val="공문"/>
      <sheetName val="Sheet2"/>
      <sheetName val="노임변동률"/>
      <sheetName val="단가조사-1"/>
      <sheetName val="단가조사-2"/>
      <sheetName val="RCD-두부정리_x0000_ꘄŤ_x0004__x0000_휰ŤꐨŤ&amp;)[99-05-10-서울"/>
      <sheetName val="TB-내역서"/>
      <sheetName val="공사개요"/>
      <sheetName val="내역"/>
      <sheetName val="danga"/>
      <sheetName val="ilch"/>
      <sheetName val="가설공사내역"/>
      <sheetName val="fitting"/>
      <sheetName val="영업소실적"/>
      <sheetName val="7.5.2 BOQ Summary "/>
      <sheetName val="건축"/>
      <sheetName val="원가계산"/>
      <sheetName val="직접비"/>
      <sheetName val="시추주상도"/>
      <sheetName val="DR(SUM)"/>
      <sheetName val="TL(SUM)"/>
      <sheetName val="도급잔고내역"/>
      <sheetName val="통신물량"/>
      <sheetName val="말뚝지지력산정"/>
      <sheetName val="WO"/>
      <sheetName val="부표총괄"/>
      <sheetName val="지장물C"/>
      <sheetName val="소방사항"/>
      <sheetName val="CALCULATION"/>
      <sheetName val="DESIGN_CRETERIA"/>
      <sheetName val="노원열병합  건축공사기성내역서"/>
      <sheetName val="단가표 "/>
      <sheetName val="DATA(BAC)"/>
      <sheetName val="수량분배표"/>
      <sheetName val="ELECTRIC"/>
      <sheetName val="차량구입"/>
      <sheetName val="단위수량"/>
      <sheetName val="맨홀토공수량"/>
      <sheetName val="원가"/>
      <sheetName val="차수"/>
      <sheetName val="날개벽(좌,우=45도,75도)"/>
      <sheetName val="단중표"/>
      <sheetName val="SE-611"/>
      <sheetName val="제경비"/>
      <sheetName val="재집"/>
      <sheetName val="직재"/>
      <sheetName val="data1"/>
      <sheetName val="원형맨홀수량"/>
      <sheetName val="공사비총괄표"/>
      <sheetName val="전기"/>
      <sheetName val="광진통합기성내역"/>
      <sheetName val="터파기및재료"/>
      <sheetName val="대전월평내역"/>
      <sheetName val="#REF"/>
      <sheetName val="출역 "/>
      <sheetName val="토사(PE)"/>
      <sheetName val="단면 (2)"/>
      <sheetName val="전산망"/>
      <sheetName val="건축내역서"/>
      <sheetName val="Y-WORK"/>
      <sheetName val="(2)"/>
      <sheetName val="W1"/>
      <sheetName val="b_gunmul"/>
      <sheetName val="b_balju (2)"/>
      <sheetName val="FAB별"/>
      <sheetName val="백암비스타내역"/>
      <sheetName val="DATA"/>
      <sheetName val="연습"/>
      <sheetName val="난방열교"/>
      <sheetName val="급탕열교"/>
      <sheetName val="OHU"/>
      <sheetName val="금액"/>
      <sheetName val="분전반"/>
      <sheetName val="표지"/>
      <sheetName val="I.설계조건"/>
      <sheetName val="I一般比"/>
      <sheetName val="1.우편집중내역서"/>
      <sheetName val="98수문일위"/>
      <sheetName val="실행철강하도"/>
      <sheetName val="설계명세서"/>
      <sheetName val="DATE"/>
      <sheetName val="FRT_O"/>
      <sheetName val="FAB_I"/>
      <sheetName val="기초공"/>
      <sheetName val="기둥(원형)"/>
      <sheetName val="Sheet3"/>
      <sheetName val="PAINT"/>
      <sheetName val="지급자재"/>
      <sheetName val="SUMMARY"/>
      <sheetName val="설변물량"/>
      <sheetName val="APT내역"/>
      <sheetName val="Sheet15"/>
      <sheetName val="산출내역서집계표"/>
      <sheetName val="3련 BOX"/>
      <sheetName val="1.설계기준"/>
      <sheetName val="공사내역"/>
      <sheetName val="설계예산서"/>
      <sheetName val="개요"/>
      <sheetName val="내역표지"/>
      <sheetName val="단가산출서 (2)"/>
      <sheetName val="단가산출서"/>
      <sheetName val="A-4"/>
      <sheetName val="세부내역서(전기)"/>
      <sheetName val="RCD-STRAND_PILE_압입및굴착4"/>
      <sheetName val="RCD-STRAND_PILE_압입및굴착"/>
      <sheetName val="RCD-STRAND_PILE_압입및굴착1"/>
      <sheetName val="RCD-STRAND_PILE_압입및굴착2"/>
      <sheetName val="RCD-STRAND_PILE_압입및굴착3"/>
      <sheetName val="시멘트"/>
      <sheetName val="direct"/>
      <sheetName val="wage"/>
      <sheetName val="단가조사표"/>
      <sheetName val="설명서"/>
      <sheetName val="예정공정표"/>
      <sheetName val="표지1"/>
      <sheetName val="3BL공동구_수량"/>
      <sheetName val="BSD_(2)"/>
      <sheetName val="Customer_Databas"/>
      <sheetName val="list_price"/>
      <sheetName val="_견적서"/>
      <sheetName val="상_부"/>
      <sheetName val="BSD__2_"/>
      <sheetName val="준검_내역서"/>
      <sheetName val="공사비_내역_(가)"/>
      <sheetName val="full_(2)"/>
      <sheetName val="unit_4"/>
      <sheetName val="2.설계제원"/>
      <sheetName val="조경"/>
      <sheetName val="화산경계"/>
      <sheetName val="단가대비"/>
      <sheetName val="ET2TOT"/>
      <sheetName val="토공계산서(부체도로)"/>
      <sheetName val="간선계산"/>
      <sheetName val="단가산출"/>
      <sheetName val="노무비"/>
      <sheetName val="BRAZIL"/>
      <sheetName val="실행예산"/>
      <sheetName val="REQDELTA"/>
      <sheetName val="RCD-두부정리?ꘄŤ?_x0004_??????휰Ť????????ꐨŤ"/>
      <sheetName val="RCD-두부정리?ꘄŤ_x0004_?휰ŤꐨŤ&amp;)[99-05-10-서울"/>
      <sheetName val="EACT10"/>
      <sheetName val="당초수량"/>
      <sheetName val="간접비"/>
      <sheetName val="h-013211-2"/>
      <sheetName val="부대공"/>
      <sheetName val="BQ"/>
      <sheetName val="현금"/>
      <sheetName val="GiaVT"/>
      <sheetName val="gVL"/>
      <sheetName val="부대대비"/>
      <sheetName val="냉연집계"/>
      <sheetName val="갑지(추정)"/>
      <sheetName val="CAL"/>
      <sheetName val="설직재-1"/>
      <sheetName val="공통가설"/>
      <sheetName val="경산"/>
      <sheetName val="dg"/>
      <sheetName val="kimre scrubber"/>
      <sheetName val="입찰안"/>
      <sheetName val="기계내역서"/>
      <sheetName val="직노"/>
      <sheetName val="을 2"/>
      <sheetName val="표지 (2)"/>
      <sheetName val="을지"/>
      <sheetName val="대치판정"/>
      <sheetName val="신우"/>
      <sheetName val="을 1"/>
      <sheetName val="손익분석"/>
      <sheetName val="총괄표"/>
      <sheetName val="노임이"/>
      <sheetName val="품셈TABLE"/>
      <sheetName val="9GNG운반"/>
      <sheetName val="노임"/>
      <sheetName val="CAPVC"/>
      <sheetName val="실행내역"/>
      <sheetName val="원가입력"/>
      <sheetName val="공통비"/>
      <sheetName val="3BL공동구_수량1"/>
      <sheetName val="BSD_(2)1"/>
      <sheetName val="Customer_Databas1"/>
      <sheetName val="full_(2)1"/>
      <sheetName val="unit_41"/>
      <sheetName val="_견적서1"/>
      <sheetName val="공사비_내역_(가)1"/>
      <sheetName val="BSD__2_1"/>
      <sheetName val="준검_내역서1"/>
      <sheetName val="단가표_"/>
      <sheetName val="b_balju_(2)"/>
      <sheetName val="RCD-두부정리ꘄŤ휰ŤꐨŤ"/>
      <sheetName val="노원열병합__건축공사기성내역서"/>
      <sheetName val="list_price1"/>
      <sheetName val="상_부1"/>
      <sheetName val="7_5_2_BOQ_Summary_"/>
      <sheetName val="I_설계조건"/>
      <sheetName val="2_설계제원"/>
      <sheetName val="1_우편집중내역서"/>
      <sheetName val="RCD-두부정리ꘄŤ휰ŤꐨŤ&amp;)[99-05-10-서울"/>
      <sheetName val="단가산출서_(2)"/>
      <sheetName val="RCD-두부정리?ꘄŤ???????휰Ť????????ꐨŤ"/>
      <sheetName val="RCD-두부정리?ꘄŤ?휰ŤꐨŤ&amp;)[99-05-10-서울"/>
      <sheetName val="kimre_scrubber"/>
      <sheetName val="출역_"/>
      <sheetName val="을_2"/>
      <sheetName val="표지_(2)"/>
      <sheetName val="을_1"/>
      <sheetName val="design criteria"/>
      <sheetName val="plan&amp;section of foundation"/>
      <sheetName val="COPING"/>
      <sheetName val="자재집계표"/>
      <sheetName val="갑지1"/>
      <sheetName val="내역서 "/>
      <sheetName val="Earthwork"/>
      <sheetName val="관급단가"/>
      <sheetName val="기본일위"/>
      <sheetName val="WORK"/>
      <sheetName val="부재예실"/>
      <sheetName val="A"/>
      <sheetName val="시행예산"/>
      <sheetName val="회사99"/>
      <sheetName val="입출재고현황 (2)"/>
      <sheetName val="물가연동제"/>
      <sheetName val="공틀공사"/>
      <sheetName val="통합"/>
      <sheetName val="문학간접"/>
      <sheetName val="제원.설계조건"/>
      <sheetName val="SPEC"/>
      <sheetName val="재무가정"/>
      <sheetName val="횡배수관토공수량"/>
      <sheetName val="3.일반설비"/>
      <sheetName val="직접인건비"/>
      <sheetName val="노임단가"/>
      <sheetName val="간접"/>
      <sheetName val="집계표"/>
      <sheetName val="사용자정의"/>
      <sheetName val="제품표준규격"/>
      <sheetName val="F4-F7"/>
      <sheetName val="정공공사"/>
      <sheetName val="깨기"/>
      <sheetName val="RCD-두부정리_ꘄŤ__x0004_______휰Ť________ꐨŤ"/>
      <sheetName val="기타 정보통신공사"/>
      <sheetName val="CAL."/>
      <sheetName val="PRICE-COMP"/>
      <sheetName val="견적서세부내용"/>
      <sheetName val="견적내용입력"/>
      <sheetName val="발신정보"/>
      <sheetName val="내역(전체)"/>
      <sheetName val="7682LA SKD(12.4)"/>
      <sheetName val="AH-1 "/>
      <sheetName val="구분자"/>
      <sheetName val="퇴비산출근거"/>
      <sheetName val="교육종류"/>
      <sheetName val="롤러"/>
      <sheetName val="eq_data"/>
      <sheetName val="대우단가(풍산)"/>
      <sheetName val="지주목시비량산출서"/>
      <sheetName val="단가조사"/>
      <sheetName val="SUMMARY(S)"/>
      <sheetName val="Indirect Cost"/>
      <sheetName val="목공집계"/>
      <sheetName val="8.PILE  (돌출)"/>
      <sheetName val="장비"/>
      <sheetName val="노무"/>
      <sheetName val="근생APT-신마감"/>
      <sheetName val="복지관_FIART"/>
      <sheetName val="근생APT-FIART"/>
      <sheetName val="근생-FIART"/>
      <sheetName val="220 (2)"/>
      <sheetName val="1-1"/>
      <sheetName val="01"/>
      <sheetName val="일위대가표"/>
      <sheetName val="사용성검토"/>
      <sheetName val="현황"/>
      <sheetName val="퍼스트"/>
      <sheetName val="CONCRETE"/>
      <sheetName val="물량산출근거"/>
      <sheetName val="수원공"/>
      <sheetName val="99노임기준"/>
      <sheetName val="품종별-이름"/>
      <sheetName val="90.03실행 "/>
      <sheetName val="단가대비표"/>
      <sheetName val="감리을"/>
      <sheetName val="원가계산서"/>
      <sheetName val="토목공종세부집계"/>
      <sheetName val="관리비"/>
      <sheetName val="ML"/>
      <sheetName val="Area"/>
      <sheetName val="CostData"/>
      <sheetName val="IncomeData"/>
      <sheetName val="PropertyData"/>
      <sheetName val="직공비"/>
      <sheetName val="Project Brief"/>
      <sheetName val="토공사(단지)"/>
      <sheetName val="MOTOR"/>
      <sheetName val="경비"/>
      <sheetName val="터널조도"/>
      <sheetName val="별표 "/>
      <sheetName val="품셈표"/>
      <sheetName val="협조전"/>
      <sheetName val="목차"/>
      <sheetName val="부하LOAD"/>
      <sheetName val="hvac(제어동)"/>
      <sheetName val="조명율표"/>
      <sheetName val="ITEM"/>
      <sheetName val="건축(충일분)"/>
      <sheetName val="물량표S"/>
      <sheetName val="전체"/>
      <sheetName val="MM"/>
      <sheetName val="BAY별 원가표준"/>
      <sheetName val="기본자료(실행)"/>
      <sheetName val="2F 회의실견적(5_14 일대)"/>
      <sheetName val="물가자료"/>
      <sheetName val="전체공사"/>
      <sheetName val="첨부파일"/>
      <sheetName val="플랜트 설치"/>
      <sheetName val="해평견적"/>
      <sheetName val="발주수량표"/>
      <sheetName val="본사인상전"/>
      <sheetName val="Sheet4"/>
      <sheetName val="SS"/>
      <sheetName val="Door Works Billing-N.O"/>
      <sheetName val="guard(mac)"/>
      <sheetName val="일위대가표(DEEP)"/>
      <sheetName val="2공구산출내역"/>
      <sheetName val="1.설계조건"/>
      <sheetName val="작성"/>
      <sheetName val="Macro1"/>
      <sheetName val="주경기-오배수"/>
      <sheetName val="소방"/>
      <sheetName val="1단계"/>
      <sheetName val="단위세대"/>
      <sheetName val="Sheet10"/>
      <sheetName val="2.대외공문"/>
      <sheetName val="연령현황"/>
      <sheetName val="일위대가목록"/>
      <sheetName val="단가적용"/>
      <sheetName val="비용"/>
      <sheetName val="NEWDRAW"/>
      <sheetName val="자료"/>
      <sheetName val="공사내역서(을)실행"/>
      <sheetName val="일위목록"/>
      <sheetName val="시화점실행"/>
      <sheetName val="일위(토목단산)"/>
      <sheetName val="AP1"/>
      <sheetName val="특2호하천산근"/>
      <sheetName val="특2호부관하천산근"/>
      <sheetName val="견적대비 견적서"/>
      <sheetName val="잔수량(작성)"/>
      <sheetName val="8. 내진해석"/>
      <sheetName val="토목 (2)"/>
      <sheetName val="일위대가표 (2)"/>
      <sheetName val="1.관로"/>
      <sheetName val="실행견적"/>
      <sheetName val="EKOG10건축"/>
      <sheetName val="sheets"/>
      <sheetName val="담장산출"/>
      <sheetName val="소요자재"/>
      <sheetName val="TIE-IN"/>
      <sheetName val="RCD-두부정리_ꘄŤ_x0004__휰ŤꐨŤ&amp;)_99-05-10-서울"/>
      <sheetName val="고려천안"/>
      <sheetName val="금양(우림)천안용곡"/>
      <sheetName val="경남배방7"/>
      <sheetName val="경남청수"/>
      <sheetName val="남해진천"/>
      <sheetName val="대동당진"/>
      <sheetName val="대림용인2"/>
      <sheetName val="대우모종"/>
      <sheetName val="대우아산"/>
      <sheetName val="대우천천"/>
      <sheetName val="대우자당진"/>
      <sheetName val="대우자천안"/>
      <sheetName val="대우자평택"/>
      <sheetName val="대주천안"/>
      <sheetName val="동문수원"/>
      <sheetName val="동일아산"/>
      <sheetName val="동훈천안"/>
      <sheetName val="두산천안"/>
      <sheetName val="롯데아산"/>
      <sheetName val="범양배방1"/>
      <sheetName val="벽산청당"/>
      <sheetName val="삼성군포"/>
      <sheetName val="삼익태안"/>
      <sheetName val="서해아산"/>
      <sheetName val="서해천안"/>
      <sheetName val="서희오산"/>
      <sheetName val="STX(새롬)신창"/>
      <sheetName val="신도아산"/>
      <sheetName val="신성당진"/>
      <sheetName val="신성신창"/>
      <sheetName val="우남당진2차"/>
      <sheetName val="우림천안"/>
      <sheetName val="영일(동도)서천"/>
      <sheetName val="이수천안"/>
      <sheetName val="일신당진"/>
      <sheetName val="일신당진읍내"/>
      <sheetName val="임광조원"/>
      <sheetName val="중앙당진"/>
      <sheetName val="중앙아산"/>
      <sheetName val="중흥천안"/>
      <sheetName val="태영오산"/>
      <sheetName val="한라당진"/>
      <sheetName val="한라신방"/>
      <sheetName val="한라용곡"/>
      <sheetName val="한성배방2"/>
      <sheetName val="한성서산"/>
      <sheetName val="한성모종2"/>
      <sheetName val="한성천안"/>
      <sheetName val="한신아산8"/>
      <sheetName val="현대남서울"/>
      <sheetName val="GS배방"/>
      <sheetName val="GS배방2"/>
      <sheetName val="GS성남"/>
      <sheetName val="GS천안"/>
      <sheetName val="LIG당진"/>
      <sheetName val="Sheet"/>
      <sheetName val="db"/>
      <sheetName val="약품공급2"/>
      <sheetName val="본장"/>
      <sheetName val="수문보고"/>
      <sheetName val="ASEM내역"/>
      <sheetName val="하중계산"/>
      <sheetName val="PUMP"/>
      <sheetName val="SLAB&quot;1&quot;"/>
      <sheetName val="제조노임"/>
      <sheetName val="A 견적"/>
      <sheetName val="인건비"/>
      <sheetName val="골조시행"/>
      <sheetName val="기본DATA"/>
      <sheetName val="RAHMEN"/>
      <sheetName val="2002상반기노임기준"/>
      <sheetName val="VXXXXX"/>
      <sheetName val="부안일위"/>
      <sheetName val="건축공사"/>
      <sheetName val="HW일위"/>
      <sheetName val="Customize Your Planner"/>
      <sheetName val="4월조사단가"/>
      <sheetName val="공주-교대(A1)"/>
      <sheetName val="D040416"/>
      <sheetName val="포장복구집계"/>
      <sheetName val="식재품셈"/>
      <sheetName val="변경내역"/>
      <sheetName val="type-F"/>
      <sheetName val="예방접종계획"/>
      <sheetName val="근태계획서"/>
      <sheetName val=""/>
      <sheetName val="갑지"/>
      <sheetName val="TABLE2-2 OSBL(total)"/>
      <sheetName val="Table1"/>
      <sheetName val="변경총괄지(1)"/>
      <sheetName val="RCD-두부정리_x005f_x0000_ꘄŤ_x005f_x0000__x005f_x0004_"/>
      <sheetName val="청산공사"/>
      <sheetName val="산출내역서"/>
      <sheetName val="AABS내역"/>
      <sheetName val="가BM"/>
      <sheetName val="유림콘도"/>
      <sheetName val="양산물금"/>
      <sheetName val="토공"/>
      <sheetName val="RCD_________x005f_x0004_________99__2"/>
      <sheetName val="RCD__________x005f_x0004____________2"/>
      <sheetName val="RCD__________x005f_x0004____________3"/>
      <sheetName val="RCD______x005f_x0000____x005f_x0000__x000_2"/>
      <sheetName val="RCD______x005f_x0000____x005f_x0004__x000_2"/>
      <sheetName val="RCD_________x005f_x0004_________99__3"/>
      <sheetName val="RCD______x005f_x005f_x005f_x0000____x005f_x005f_2"/>
    </sheetNames>
    <sheetDataSet>
      <sheetData sheetId="0" refreshError="1"/>
      <sheetData sheetId="1"/>
      <sheetData sheetId="2"/>
      <sheetData sheetId="3"/>
      <sheetData sheetId="4">
        <row r="5">
          <cell r="D5" t="str">
            <v>(발표일:99.1.1)</v>
          </cell>
        </row>
      </sheetData>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refreshError="1"/>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산액보고서(APMS)"/>
      <sheetName val="정산액보고서(수기결산)"/>
      <sheetName val="봉급결산서"/>
      <sheetName val="조정수당결산서"/>
      <sheetName val="상여금결산서"/>
      <sheetName val="초과근무수당 집계표"/>
      <sheetName val="학비보조수당내역서"/>
      <sheetName val="주택수당집계표"/>
      <sheetName val="군인장려수당내역서"/>
      <sheetName val="휴가비집계표"/>
      <sheetName val="전역비 집계표"/>
      <sheetName val="전속파견여비내역서"/>
      <sheetName val="XL4Poppy"/>
      <sheetName val="3BL공동구 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5">
          <cell r="A15" t="b">
            <v>1</v>
          </cell>
        </row>
      </sheetData>
      <sheetData sheetId="1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2F 회의실견적(5_14 일대)"/>
      <sheetName val=" HIT-&gt;HMC 견적(3900)"/>
      <sheetName val="일위대가"/>
      <sheetName val="Y-WORK"/>
      <sheetName val="정통부일위대가표"/>
      <sheetName val="단가산출"/>
      <sheetName val="전기일위목록"/>
      <sheetName val="내역서2안"/>
      <sheetName val="시설물기초"/>
      <sheetName val="N賃率-職"/>
      <sheetName val="일위대가(4층원격)"/>
      <sheetName val="직재"/>
      <sheetName val="ilch"/>
      <sheetName val="WORK"/>
      <sheetName val="사업수지"/>
      <sheetName val="단가조사"/>
      <sheetName val="단가최종"/>
      <sheetName val="대가목록"/>
      <sheetName val="인건비"/>
      <sheetName val="기별(종합)"/>
      <sheetName val="일위_파일"/>
      <sheetName val="DATA1"/>
      <sheetName val="수지예산"/>
      <sheetName val="Data Vol"/>
      <sheetName val="J直材4"/>
      <sheetName val="대가호표"/>
      <sheetName val="I一般比"/>
      <sheetName val="정부노임단가"/>
      <sheetName val="제직재"/>
      <sheetName val="설직재-1"/>
      <sheetName val="제-노임"/>
      <sheetName val="Mc1"/>
      <sheetName val="토적단위"/>
      <sheetName val="부대내역"/>
      <sheetName val="용소리교"/>
      <sheetName val="원형맨홀수량"/>
      <sheetName val="산출기초"/>
      <sheetName val="포장공사"/>
      <sheetName val="단가산출목록표"/>
      <sheetName val="설계명세서(선로)"/>
      <sheetName val="보할공정"/>
      <sheetName val="기초자료"/>
      <sheetName val="단위량"/>
      <sheetName val="재료집계표2"/>
      <sheetName val="토적집계표"/>
      <sheetName val="4.산출근거(추락방지)"/>
      <sheetName val="준검 내역서"/>
      <sheetName val="노임"/>
      <sheetName val="원가"/>
      <sheetName val="일위"/>
      <sheetName val="환율"/>
      <sheetName val="수량산출"/>
      <sheetName val="요율"/>
      <sheetName val="WPL"/>
      <sheetName val="danga"/>
      <sheetName val="중기사용료"/>
      <sheetName val="가시설(TYPE-A)"/>
      <sheetName val="1-1평균터파기고(1)"/>
      <sheetName val="단가"/>
      <sheetName val="시설물일위"/>
      <sheetName val="인건-측정"/>
      <sheetName val="20관리비율"/>
      <sheetName val="갑지"/>
      <sheetName val="집계표"/>
      <sheetName val="연결임시"/>
      <sheetName val="9509"/>
      <sheetName val="일위대가(출입)"/>
      <sheetName val="을 1"/>
      <sheetName val="을 2"/>
      <sheetName val="기본계획"/>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단면"/>
      <sheetName val="RAHMEN"/>
      <sheetName val="SAP(W.S.D)"/>
      <sheetName val="SAP(U.S.D)"/>
      <sheetName val="seis1"/>
      <sheetName val="SAP(SEISMIC)"/>
      <sheetName val="하중조합"/>
      <sheetName val="단면력"/>
      <sheetName val="사용성검토"/>
      <sheetName val="우각부보강"/>
      <sheetName val="기초지지력검토"/>
      <sheetName val="말뚝하중산정"/>
      <sheetName val="저판설계"/>
      <sheetName val="날개벽"/>
      <sheetName val="ITEM"/>
      <sheetName val="맨홀수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상다㎡당 단가"/>
      <sheetName val="토공산출근거"/>
      <sheetName val="블럭물량산출근거"/>
      <sheetName val="토공물량산출근거"/>
      <sheetName val="블럭그리드산출근거"/>
      <sheetName val="총괄수량집계표"/>
      <sheetName val="일위대가표  (2)"/>
      <sheetName val="견적서  (2)"/>
      <sheetName val="시방서"/>
      <sheetName val="구조계산서"/>
      <sheetName val="영문구조계산"/>
      <sheetName val="견적서  (3)"/>
      <sheetName val="견적"/>
      <sheetName val="일위대가"/>
      <sheetName val="단가산출"/>
      <sheetName val="노임단가"/>
      <sheetName val="적용기준"/>
      <sheetName val="장비집계"/>
      <sheetName val="장비단가"/>
      <sheetName val="Sheet2"/>
      <sheetName val="Sheet3"/>
      <sheetName val="Sheet1"/>
      <sheetName val="#REF"/>
      <sheetName val="2003상반기노임기준"/>
      <sheetName val="토사(PE)"/>
      <sheetName val="RAHMEN"/>
      <sheetName val="관경별내역서"/>
      <sheetName val="말뚝지지력산정"/>
      <sheetName val="토목검측서"/>
      <sheetName val="조명시설"/>
      <sheetName val="인천학익동 동아풍림아파트현장"/>
      <sheetName val="6호기"/>
      <sheetName val="물가시세"/>
      <sheetName val="Sheet1 (2)"/>
      <sheetName val="원가계산"/>
      <sheetName val="집수정(600-700)"/>
      <sheetName val="부대내역"/>
      <sheetName val="대로근거"/>
      <sheetName val="중로근거"/>
      <sheetName val="3BL공동구 수량"/>
      <sheetName val="일위대가 "/>
      <sheetName val="보도경계블럭"/>
      <sheetName val="H-PILE수량집계"/>
      <sheetName val="쌍송교"/>
      <sheetName val="맨홀수량집계"/>
      <sheetName val="수량산출"/>
      <sheetName val="산정표"/>
      <sheetName val="바닥판"/>
      <sheetName val="입력DATA"/>
      <sheetName val="가도공"/>
      <sheetName val="지장물C"/>
      <sheetName val="우수공"/>
      <sheetName val="DATA"/>
      <sheetName val="표지"/>
      <sheetName val="입력란"/>
      <sheetName val="97노임단가"/>
      <sheetName val="공사설명서"/>
      <sheetName val="설계산출기초"/>
      <sheetName val="도급예산내역서봉투"/>
      <sheetName val="공사원가계산서"/>
      <sheetName val="설계산출표지"/>
      <sheetName val="도급예산내역서총괄표"/>
      <sheetName val="을부담운반비"/>
      <sheetName val="운반비산출"/>
      <sheetName val="형상"/>
      <sheetName val="계정"/>
      <sheetName val="일반맨홀수량집계(A-7 LINE)"/>
      <sheetName val="을지"/>
      <sheetName val="신림자금"/>
      <sheetName val="붙임 5"/>
      <sheetName val="기초자료입력및 K치 확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A-4"/>
      <sheetName val="연수동"/>
      <sheetName val="Sheet4"/>
      <sheetName val="오산갈곳"/>
      <sheetName val="99-04-19-서울대관련(수정중)"/>
      <sheetName val="ITEM"/>
      <sheetName val="ilch"/>
      <sheetName val="Y-WORK"/>
      <sheetName val="토공사"/>
      <sheetName val="ABUT수량-A1"/>
      <sheetName val="단가"/>
      <sheetName val="시설물일위"/>
      <sheetName val="TEL"/>
      <sheetName val="을"/>
      <sheetName val="WORK"/>
      <sheetName val="산업개발안내서"/>
      <sheetName val="Sheet5"/>
      <sheetName val="P.M 별"/>
      <sheetName val="1월"/>
      <sheetName val="VXXXXXXX"/>
      <sheetName val="BSD (2)"/>
      <sheetName val="투찰"/>
      <sheetName val="BQ"/>
      <sheetName val="전기공사"/>
      <sheetName val="공통가설공사"/>
      <sheetName val="건축내역"/>
      <sheetName val="도급"/>
      <sheetName val="c_balju"/>
      <sheetName val="토목내역"/>
      <sheetName val="20관리비율"/>
      <sheetName val="장비당단가 (1)"/>
      <sheetName val="공통부대비"/>
      <sheetName val="전기일위대가"/>
      <sheetName val="3련 BOX"/>
      <sheetName val="단면(RW1)"/>
      <sheetName val="경비2내역"/>
      <sheetName val="TYPE-A"/>
      <sheetName val="부대내역"/>
      <sheetName val="영업2"/>
      <sheetName val="Sheet1"/>
      <sheetName val="일위대가표(DEEP)"/>
      <sheetName val="내역1"/>
      <sheetName val="내역서(총)"/>
      <sheetName val="집계표"/>
      <sheetName val="맨홀수량집계"/>
      <sheetName val="CONCRETE"/>
      <sheetName val="일반공사"/>
      <sheetName val="DATA1"/>
      <sheetName val="차액보증"/>
      <sheetName val="EUPDAT2"/>
      <sheetName val="기별(종합)"/>
      <sheetName val="물량산출근거"/>
      <sheetName val="DATA(BAC)"/>
      <sheetName val="세부내역"/>
      <sheetName val="TOTAL"/>
      <sheetName val="Site Expenses"/>
      <sheetName val="교각1"/>
      <sheetName val="가시설수량"/>
      <sheetName val="단위수량"/>
      <sheetName val="TABLE"/>
      <sheetName val="D-3503"/>
      <sheetName val="원형맨홀수량"/>
      <sheetName val="3BL공동구 수량"/>
      <sheetName val="건축원가계산서"/>
      <sheetName val="BSD _2_"/>
      <sheetName val="내역서"/>
      <sheetName val="보합"/>
      <sheetName val="토&amp;흙"/>
      <sheetName val="일위대가목차"/>
      <sheetName val="2F 회의실견적(5_14 일대)"/>
      <sheetName val="INST_DCI"/>
      <sheetName val="HVAC_DCI"/>
      <sheetName val="PIPE_DCI"/>
      <sheetName val="PRO_DCI"/>
      <sheetName val="실행내역"/>
      <sheetName val="Testing"/>
      <sheetName val="일위대가목록(1)"/>
      <sheetName val="단가대비표(1)"/>
      <sheetName val="장비집계"/>
      <sheetName val="설산1.나"/>
      <sheetName val="본사S"/>
      <sheetName val="을지"/>
      <sheetName val="공사원가계산서"/>
      <sheetName val="계산근거"/>
      <sheetName val="입찰안"/>
      <sheetName val="SLAB"/>
      <sheetName val="감가상각"/>
      <sheetName val="INSTR"/>
      <sheetName val="ELECTRIC"/>
      <sheetName val="CTEMCOST"/>
      <sheetName val="SCHEDULE"/>
      <sheetName val="Base_Data"/>
      <sheetName val="갑지(추정)"/>
      <sheetName val="대비"/>
      <sheetName val="聒CD-STRAND PILE 압입및굴착"/>
      <sheetName val="설계조건"/>
      <sheetName val="안정계산"/>
      <sheetName val="단면검토"/>
      <sheetName val="공사비 내역 (가)"/>
      <sheetName val="일위대가목록"/>
      <sheetName val="MOTOR"/>
      <sheetName val="J直材4"/>
      <sheetName val="IMP(MAIN)"/>
      <sheetName val="IMP (REACTOR)"/>
      <sheetName val="INPUT"/>
      <sheetName val="단면가정"/>
      <sheetName val="공사비산출내역"/>
      <sheetName val="가시설단위수량"/>
      <sheetName val="청산공사"/>
      <sheetName val="BQ-Offsite"/>
      <sheetName val="Cover"/>
      <sheetName val="L형옹벽(key)"/>
      <sheetName val=" 견적서"/>
      <sheetName val="투자효율분석"/>
      <sheetName val="설계명세서"/>
      <sheetName val="96수출"/>
      <sheetName val="물량표"/>
      <sheetName val="산거각호표"/>
      <sheetName val="list price"/>
      <sheetName val="PUMP"/>
      <sheetName val="gyun"/>
      <sheetName val="Customer Databas"/>
      <sheetName val="수량산출서"/>
      <sheetName val="Dae_Jiju"/>
      <sheetName val="Sikje_ingun"/>
      <sheetName val="TREE_D"/>
      <sheetName val="단가표 "/>
      <sheetName val="연습"/>
      <sheetName val="기계내역"/>
      <sheetName val="원가"/>
      <sheetName val="DATA_BAC_"/>
      <sheetName val="단위중량"/>
      <sheetName val="내역서 "/>
      <sheetName val="일위대가"/>
      <sheetName val="전신환매도율"/>
      <sheetName val="양식"/>
      <sheetName val="단중표"/>
      <sheetName val="FAB별"/>
      <sheetName val="차량구입"/>
      <sheetName val="별표 "/>
      <sheetName val="수량산출"/>
      <sheetName val="SE-611"/>
      <sheetName val="조경"/>
      <sheetName val="Indirect Cost"/>
      <sheetName val="배수관공"/>
      <sheetName val="wblff(before omi pc&amp;stump)"/>
      <sheetName val="인건비"/>
      <sheetName val=" "/>
      <sheetName val="Macro1"/>
      <sheetName val="금액집계"/>
      <sheetName val="단가대비표"/>
      <sheetName val="노원열병합  건축공사기성내역서"/>
      <sheetName val="식재품셈"/>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실행예산"/>
      <sheetName val="unit"/>
      <sheetName val="밸브설치"/>
      <sheetName val="dg"/>
      <sheetName val="1"/>
      <sheetName val="Proposal"/>
      <sheetName val="우각부보강"/>
      <sheetName val="비교표"/>
      <sheetName val="ISBL"/>
      <sheetName val="OSBL"/>
      <sheetName val="영동(D)"/>
      <sheetName val="방배동내역(리라)"/>
      <sheetName val="환률"/>
      <sheetName val="FRT_O"/>
      <sheetName val="FAB_I"/>
      <sheetName val="관람석제출"/>
      <sheetName val="BQLIST"/>
      <sheetName val="TABLE2-1 ISBL-(SlTE PREP)"/>
      <sheetName val="TABLE2.1 ISBL (Soil Invest)"/>
      <sheetName val="TABLE2-2 OSBL(GENERAL-CIVIL)"/>
      <sheetName val="7.5.2 BOQ Summary "/>
      <sheetName val="Projekt4"/>
      <sheetName val="중기사용료"/>
      <sheetName val="남양시작동자105노65기1.3화1.2"/>
      <sheetName val="HRSG SMALL07220"/>
      <sheetName val="방송노임"/>
      <sheetName val="Harga material "/>
      <sheetName val="IPL_SCHEDULE"/>
      <sheetName val="자재단가비교표"/>
      <sheetName val="단가비교표"/>
      <sheetName val="DRAIN DRUM PIT D-301"/>
      <sheetName val="DATA"/>
      <sheetName val="말뚝물량"/>
      <sheetName val="분류기준"/>
      <sheetName val="현황산출서"/>
      <sheetName val="sum1 (2)"/>
      <sheetName val="7내역"/>
      <sheetName val="터파기및재료"/>
      <sheetName val="품셈TABLE"/>
      <sheetName val="현장"/>
      <sheetName val="Sheet13"/>
      <sheetName val="발전기"/>
      <sheetName val="#REF"/>
      <sheetName val="Sheet14"/>
      <sheetName val="공사개요"/>
      <sheetName val="N賃率-職"/>
      <sheetName val="실행"/>
      <sheetName val="내역"/>
      <sheetName val="Y_WORK"/>
      <sheetName val="날개벽(좌,우=45도,75도)"/>
      <sheetName val="통신집계표1"/>
      <sheetName val="산출근거"/>
      <sheetName val="wall"/>
      <sheetName val="06-BATCH "/>
      <sheetName val="가시설(TYPE-A)"/>
      <sheetName val="1-1평균터파기고(1)"/>
      <sheetName val="단가대비"/>
      <sheetName val="부하(성남)"/>
      <sheetName val="b_balju_cho"/>
      <sheetName val="소비자가"/>
      <sheetName val="kimre scrubber"/>
      <sheetName val="대치판정"/>
      <sheetName val="P_M_별"/>
      <sheetName val="3련_BOX"/>
      <sheetName val="EACT10"/>
      <sheetName val="금액"/>
      <sheetName val="(C)원내역"/>
      <sheetName val="총괄표"/>
      <sheetName val="공통가설"/>
      <sheetName val="전사계"/>
      <sheetName val="I.설계조건"/>
      <sheetName val="1.설계기준"/>
      <sheetName val="COPING"/>
      <sheetName val="8월현금흐름표"/>
      <sheetName val="RAHMEN"/>
      <sheetName val="개요"/>
      <sheetName val="플랜트 설치"/>
      <sheetName val="DOGI"/>
      <sheetName val="가공비"/>
      <sheetName val="예산서"/>
      <sheetName val="날개벽"/>
      <sheetName val="CALCULATION"/>
      <sheetName val="DESIGN_CRETERIA"/>
      <sheetName val="설계명세서(선로)"/>
      <sheetName val="full (2)"/>
      <sheetName val="토공계산서(부체도로)"/>
      <sheetName val="I一般比"/>
      <sheetName val="MAT"/>
      <sheetName val="2075-Q011"/>
      <sheetName val="3F"/>
      <sheetName val="토목"/>
      <sheetName val="본장"/>
      <sheetName val="GRDBS"/>
      <sheetName val="말뚝지지력산정"/>
      <sheetName val="직접인건비"/>
      <sheetName val="공문"/>
      <sheetName val="BID9697"/>
      <sheetName val="교통시설 표지판"/>
      <sheetName val="KP1590_E"/>
      <sheetName val="예산"/>
      <sheetName val="단가표"/>
      <sheetName val="공사비PK5월"/>
      <sheetName val="BD集計用"/>
      <sheetName val="General Data"/>
      <sheetName val="인강기성"/>
      <sheetName val="SG"/>
      <sheetName val="자료(통합)"/>
      <sheetName val="대상공사(조달청)"/>
      <sheetName val="BID"/>
      <sheetName val="원가계산서"/>
      <sheetName val="옹벽"/>
      <sheetName val="공사입력"/>
      <sheetName val="SRC-B3U2"/>
      <sheetName val="RING WALL"/>
      <sheetName val="cable"/>
      <sheetName val="설계서"/>
      <sheetName val="환율"/>
      <sheetName val="변화치수"/>
      <sheetName val="1을"/>
      <sheetName val="06_BATCH "/>
      <sheetName val="DATE"/>
      <sheetName val="전체"/>
      <sheetName val="AH-1 "/>
      <sheetName val="공사비예산서(토목분)"/>
      <sheetName val="교각계산"/>
      <sheetName val="표지판현황"/>
      <sheetName val="2F_회의실견적(5_14_일대)"/>
      <sheetName val="Site_Expenses"/>
      <sheetName val="Customer_Databas"/>
      <sheetName val="공사비_내역_(가)"/>
      <sheetName val="3BL공동구_수량"/>
      <sheetName val="聒CD-STRAND_PILE_압입및굴착"/>
      <sheetName val="BSD__2_"/>
      <sheetName val="설산1_나"/>
      <sheetName val="IMP_(REACTOR)"/>
      <sheetName val="도급양식"/>
      <sheetName val="Studio"/>
      <sheetName val="단면치수"/>
      <sheetName val="BOM-Form A.1.III"/>
      <sheetName val="자재집계표"/>
      <sheetName val="부재력정리"/>
      <sheetName val="단가조사표"/>
      <sheetName val="1호맨홀가감수량"/>
      <sheetName val="1호맨홀수량산출"/>
      <sheetName val="SORCE1"/>
      <sheetName val="국별인원"/>
      <sheetName val="직노"/>
      <sheetName val="일반맨홀수량집계"/>
      <sheetName val="업무처리전"/>
      <sheetName val="TT35"/>
      <sheetName val="TTTram"/>
      <sheetName val="SL dau tien"/>
      <sheetName val="총내역서"/>
      <sheetName val="입찰견적보고서"/>
      <sheetName val="주경기-오배수"/>
      <sheetName val="수선비분석"/>
      <sheetName val="설계서을"/>
      <sheetName val="6월실적"/>
      <sheetName val="손익분석"/>
      <sheetName val="견적집계표"/>
      <sheetName val="지급자재"/>
      <sheetName val="1F"/>
      <sheetName val="단가사정"/>
      <sheetName val="Inputs"/>
      <sheetName val="Timing&amp;Esc"/>
      <sheetName val="S0"/>
      <sheetName val="개산공사비"/>
      <sheetName val="Bdown_ISBL"/>
      <sheetName val="ISBL (검증)"/>
      <sheetName val="TABLE2-2 OSBL-(SITE PREP)"/>
      <sheetName val="CONTENTS"/>
      <sheetName val="BM"/>
      <sheetName val="사업계획"/>
      <sheetName val="CAL"/>
      <sheetName val="정렬"/>
      <sheetName val="b_gunmul"/>
      <sheetName val="데이타"/>
      <sheetName val="간선계산"/>
      <sheetName val="TABLE2-1 ISBL(GENEAL-CIVIL)"/>
      <sheetName val="FACTOR"/>
      <sheetName val="을 2"/>
      <sheetName val="적용환율"/>
      <sheetName val="XL4Poppy"/>
      <sheetName val="FANDBS"/>
      <sheetName val="GRDATA"/>
      <sheetName val="SHAFTDBSE"/>
      <sheetName val="공사비내역서"/>
      <sheetName val="연결임시"/>
      <sheetName val="MATRLDATA"/>
      <sheetName val="4 LINE"/>
      <sheetName val="7 th"/>
      <sheetName val="CAPVC"/>
      <sheetName val="CP-E2 (품셈표)"/>
      <sheetName val="노임단가"/>
      <sheetName val="프랜트면허"/>
      <sheetName val="가도공"/>
      <sheetName val="준검 내역서"/>
      <sheetName val="식재인부"/>
      <sheetName val="송라터널총괄"/>
      <sheetName val="소방"/>
      <sheetName val="plan&amp;section of foundation"/>
      <sheetName val="적용기준"/>
      <sheetName val="hvac(제어동)"/>
      <sheetName val="woo(mac)"/>
      <sheetName val="일위대가-1"/>
      <sheetName val="목록"/>
      <sheetName val="중기"/>
      <sheetName val="Change rate"/>
      <sheetName val="신규단가내역"/>
      <sheetName val="lookup"/>
      <sheetName val="BOQ0822"/>
      <sheetName val="INDIRECT MOBILIZATION PLAN"/>
      <sheetName val="MANPOWER MOBILIZATION"/>
      <sheetName val="LABOR MOBILIZATION PLAN"/>
      <sheetName val="STAFF MOBILIZATION PLAN"/>
      <sheetName val="LIST OF OFFICE EQUIPMENT"/>
      <sheetName val="BREAKDOWN"/>
      <sheetName val="PERSONNEL SETUP"/>
      <sheetName val="KOREAN STAFF SALARY - SITE"/>
      <sheetName val="TEMPORARY FACILITIES"/>
      <sheetName val="WATER SUPPLY"/>
      <sheetName val="UOP 508 PG 5-12"/>
      <sheetName val="토사(PE)"/>
      <sheetName val="효성CB 1P기초"/>
      <sheetName val="갑지_추정_"/>
      <sheetName val="UR2-Calculation"/>
      <sheetName val="화산경계"/>
      <sheetName val="보도경계블럭"/>
      <sheetName val="APT내역"/>
      <sheetName val="단가디비"/>
      <sheetName val="물량표S"/>
      <sheetName val="계수시트"/>
      <sheetName val="C &amp; G RHS"/>
      <sheetName val="보차도경계석"/>
      <sheetName val="PumpSpec"/>
      <sheetName val="첨부파일"/>
      <sheetName val="Sheet1 (2)"/>
      <sheetName val="FRP내역서"/>
      <sheetName val="DS"/>
      <sheetName val="경비"/>
      <sheetName val="산출내역서집계표"/>
      <sheetName val="전압강하계산"/>
      <sheetName val="Mp-team 1"/>
      <sheetName val="기자재비"/>
      <sheetName val="재집"/>
      <sheetName val="직재"/>
      <sheetName val="견적내용입력"/>
      <sheetName val="견적서세부내용"/>
      <sheetName val="발신정보"/>
      <sheetName val="건축내역서"/>
      <sheetName val="90.03실행 "/>
      <sheetName val="SALES&amp;COGS"/>
      <sheetName val="설계산출기초"/>
      <sheetName val="을부담운반비"/>
      <sheetName val="운반비산출"/>
      <sheetName val="설계산출표지"/>
      <sheetName val="도급예산내역서총괄표"/>
      <sheetName val="조명시설"/>
      <sheetName val="기초공"/>
      <sheetName val="기둥(원형)"/>
      <sheetName val="부대대비"/>
      <sheetName val="냉연집계"/>
      <sheetName val="신우"/>
      <sheetName val="CODE"/>
      <sheetName val="2000년1차"/>
      <sheetName val="시멘트"/>
      <sheetName val="01"/>
      <sheetName val="오억미만"/>
      <sheetName val="2.내역서"/>
      <sheetName val="건축(충일분)"/>
      <sheetName val="물가자료"/>
      <sheetName val="원가계산"/>
      <sheetName val="전체실적"/>
      <sheetName val="Requirement(Work Crew)"/>
      <sheetName val="코드"/>
      <sheetName val="시설물기초"/>
      <sheetName val="설변물량"/>
      <sheetName val="I-O(번호별)"/>
      <sheetName val="NSMA-status"/>
      <sheetName val="일위대가표"/>
      <sheetName val="TTL"/>
      <sheetName val="1-1"/>
      <sheetName val=""/>
      <sheetName val="RCD-STRAND_PILE_압입및굴착4"/>
      <sheetName val="______★개인별현황표(김종우기사)4"/>
      <sheetName val="______주소록4"/>
      <sheetName val="______★골조분석표(서태용대리)4"/>
      <sheetName val="______골조부재별비율4"/>
      <sheetName val="____(주)경원건축공사비분석표4"/>
      <sheetName val="____(주)경원건축공사비분석표(공)4"/>
      <sheetName val="RCD-STRAND_PILE_압입및굴착1"/>
      <sheetName val="______★개인별현황표(김종우기사)1"/>
      <sheetName val="______주소록1"/>
      <sheetName val="______★골조분석표(서태용대리)1"/>
      <sheetName val="______골조부재별비율1"/>
      <sheetName val="____(주)경원건축공사비분석표1"/>
      <sheetName val="____(주)경원건축공사비분석표(공)1"/>
      <sheetName val="RCD-STRAND_PILE_압입및굴착2"/>
      <sheetName val="______★개인별현황표(김종우기사)2"/>
      <sheetName val="______주소록2"/>
      <sheetName val="______★골조분석표(서태용대리)2"/>
      <sheetName val="______골조부재별비율2"/>
      <sheetName val="____(주)경원건축공사비분석표2"/>
      <sheetName val="____(주)경원건축공사비분석표(공)2"/>
      <sheetName val="RCD-STRAND_PILE_압입및굴착3"/>
      <sheetName val="______★개인별현황표(김종우기사)3"/>
      <sheetName val="______주소록3"/>
      <sheetName val="______★골조분석표(서태용대리)3"/>
      <sheetName val="______골조부재별비율3"/>
      <sheetName val="단가산출서"/>
      <sheetName val="____(주)경원건축공사비분석표3"/>
      <sheetName val="____(주)경원건축공사비분석표(공)3"/>
      <sheetName val="인부신상자료"/>
      <sheetName val="1.설계조건"/>
      <sheetName val="예방접종계획"/>
      <sheetName val="근태계획서"/>
      <sheetName val="덕전리"/>
      <sheetName val="비대칭계수"/>
      <sheetName val="전동기 SPEC"/>
      <sheetName val="가설공사비"/>
      <sheetName val="도로구조공사비"/>
      <sheetName val="도로토공공사비"/>
      <sheetName val="여수토공사비"/>
      <sheetName val="부대"/>
      <sheetName val="유림콘도"/>
      <sheetName val="일위_파일"/>
      <sheetName val="효율계획(당월)"/>
      <sheetName val="인건-측정"/>
      <sheetName val="여과지동"/>
      <sheetName val="기초자료"/>
      <sheetName val="수량집계"/>
      <sheetName val="danga"/>
      <sheetName val="일반수량집계"/>
      <sheetName val="NAI"/>
      <sheetName val="단가산출서 (2)"/>
      <sheetName val="월선수금"/>
      <sheetName val="산출금액내역"/>
      <sheetName val="재무가정"/>
      <sheetName val="Constant"/>
      <sheetName val="검색"/>
      <sheetName val="통합"/>
      <sheetName val="자재"/>
      <sheetName val="archi(본사)"/>
      <sheetName val="1.우편집중내역서"/>
      <sheetName val="BLOCK(1)"/>
      <sheetName val="FCU (2)"/>
      <sheetName val="조도계산서 (도서)"/>
      <sheetName val="TEST1"/>
      <sheetName val="2002상반기노임기준"/>
      <sheetName val="시중노임DATA"/>
      <sheetName val="업무"/>
      <sheetName val="ACCESS FLOOR"/>
      <sheetName val="토목주소"/>
      <sheetName val="견적을지"/>
      <sheetName val="EJ"/>
      <sheetName val="갑지1"/>
      <sheetName val="음료실행"/>
      <sheetName val="케이블및전선관규격표"/>
      <sheetName val="표지"/>
      <sheetName val="배명(단가)"/>
      <sheetName val="실행품의서"/>
      <sheetName val="11.자재단가"/>
      <sheetName val="March"/>
      <sheetName val="자판실행"/>
      <sheetName val="Front"/>
      <sheetName val="현장관리비"/>
      <sheetName val="Recording,Phone,Headset,PC"/>
      <sheetName val="강관 및 부속"/>
      <sheetName val="재료집계"/>
      <sheetName val="퇴비산출근거"/>
      <sheetName val="6호기"/>
      <sheetName val="교통표지"/>
      <sheetName val="계약서"/>
      <sheetName val="분석"/>
      <sheetName val="내부부하"/>
      <sheetName val="과천MAIN"/>
      <sheetName val="Grid &amp; A.M"/>
      <sheetName val="CAB_OD"/>
      <sheetName val="견적의뢰"/>
      <sheetName val="기성집계"/>
      <sheetName val="수량산출기초(케블등)"/>
      <sheetName val="direct"/>
      <sheetName val="wage"/>
      <sheetName val="HWSET"/>
      <sheetName val="사용자정의"/>
      <sheetName val="제품표준규격"/>
      <sheetName val="난방열교"/>
      <sheetName val="급탕열교"/>
      <sheetName val="Earthwork"/>
      <sheetName val="토공(완충)"/>
      <sheetName val="단"/>
      <sheetName val="예산M12A"/>
      <sheetName val="8"/>
      <sheetName val="예산명세서"/>
      <sheetName val="원하대비"/>
      <sheetName val="원도급"/>
      <sheetName val="자료입력"/>
      <sheetName val="하도급"/>
      <sheetName val="견"/>
      <sheetName val="하중계산"/>
      <sheetName val="001"/>
      <sheetName val="공주-교대(A1)"/>
      <sheetName val="자재단가"/>
      <sheetName val="토공"/>
      <sheetName val="예산내역서"/>
      <sheetName val="설계예산서"/>
      <sheetName val="총계"/>
      <sheetName val="WAGE RATE BACK-UP DATA"/>
      <sheetName val="COVERSHEET PAGE"/>
      <sheetName val="eq_data"/>
      <sheetName val="PipWT"/>
      <sheetName val="품셈표"/>
      <sheetName val="TABLE2-1 ISBL(HDEC단가)"/>
      <sheetName val="TABLE2-2 OSBL(HDEC단가)"/>
      <sheetName val="유화"/>
      <sheetName val="DESIGN CRITERIA"/>
      <sheetName val="h-013211-2"/>
      <sheetName val="CAT_5"/>
      <sheetName val="기안"/>
      <sheetName val="Sheet3"/>
      <sheetName val="type-F"/>
      <sheetName val="4안전율"/>
      <sheetName val="견적내역서"/>
      <sheetName val="DS-최종"/>
      <sheetName val="AP1"/>
      <sheetName val="경비산출"/>
      <sheetName val="종합"/>
      <sheetName val="PROCURE"/>
      <sheetName val="특수선일위대가"/>
      <sheetName val="인건비 "/>
      <sheetName val="일반맨홀수량집계(A-7 LINE)"/>
      <sheetName val="시행예산"/>
      <sheetName val="기계"/>
      <sheetName val="단면 (2)"/>
      <sheetName val="세부내역서(전기)"/>
      <sheetName val="ETC"/>
      <sheetName val="동해title"/>
      <sheetName val="OCT.FDN"/>
      <sheetName val="현금"/>
      <sheetName val="10"/>
      <sheetName val="12"/>
      <sheetName val="9"/>
      <sheetName val="11"/>
      <sheetName val="갑지"/>
      <sheetName val="6동"/>
      <sheetName val="설 계"/>
      <sheetName val="2.대외공문"/>
      <sheetName val="본부장"/>
      <sheetName val="순환펌프"/>
      <sheetName val="저수조"/>
      <sheetName val="급,배기팬"/>
      <sheetName val="급탕순환펌프"/>
      <sheetName val="1995년 섹터별 매출"/>
      <sheetName val="견적대비 견적서"/>
      <sheetName val="간접"/>
      <sheetName val="1.물가시세표"/>
      <sheetName val="12.부대공"/>
      <sheetName val="5.노임단가"/>
      <sheetName val="4.중기단가산출"/>
      <sheetName val="6.단가목록"/>
      <sheetName val="8.배수공"/>
      <sheetName val="주방"/>
      <sheetName val="Baby일위대가"/>
      <sheetName val="실행철강하도"/>
      <sheetName val="2-3.V.D일위"/>
      <sheetName val="단가조사"/>
      <sheetName val="조명투자및환수계획"/>
      <sheetName val="제조중간결과"/>
      <sheetName val="건축집계표"/>
      <sheetName val="JUCK"/>
      <sheetName val="골재산출"/>
      <sheetName val="CRUDE RE-bar"/>
      <sheetName val="RFP002"/>
      <sheetName val="건내용"/>
      <sheetName val="Sheet2"/>
      <sheetName val="산근"/>
      <sheetName val="품목"/>
      <sheetName val="현장코드"/>
      <sheetName val="해외코드"/>
      <sheetName val="Basic"/>
      <sheetName val="본지점중"/>
      <sheetName val="단가비교"/>
      <sheetName val="경산"/>
      <sheetName val="산출근거목록"/>
      <sheetName val="일대목록"/>
      <sheetName val="협조전"/>
      <sheetName val="수량산출서 갑지"/>
      <sheetName val="전기"/>
      <sheetName val="Assumptions"/>
      <sheetName val="목동세대 산출근거"/>
      <sheetName val="수입"/>
      <sheetName val="채권(하반기)"/>
      <sheetName val="SUMMARY(S)"/>
      <sheetName val="CAUDIT"/>
      <sheetName val="Data Vol"/>
      <sheetName val="설직재-1"/>
      <sheetName val="토공(우물통,기타) "/>
      <sheetName val="cost"/>
      <sheetName val="견적대비표"/>
      <sheetName val="도급내역서"/>
      <sheetName val="CJE"/>
      <sheetName val="재1"/>
      <sheetName val="D040416"/>
      <sheetName val="금액내역서"/>
      <sheetName val="인사자료총집계"/>
      <sheetName val="금융비용"/>
      <sheetName val="NPV"/>
      <sheetName val="inter"/>
      <sheetName val="1. Design Change"/>
      <sheetName val="일반설비내역서"/>
      <sheetName val="기준자료"/>
      <sheetName val="IMPEADENCE MAP 취수장"/>
      <sheetName val="견적서"/>
      <sheetName val="깨기"/>
      <sheetName val="공사비집계"/>
      <sheetName val="잡비"/>
      <sheetName val="잡비계산서(총체2)"/>
      <sheetName val="전선 및 전선관"/>
      <sheetName val="주공 갑지"/>
      <sheetName val="EXPENSE"/>
      <sheetName val="원본"/>
      <sheetName val="한일양산"/>
      <sheetName val="일반부표"/>
      <sheetName val="동원인원산출"/>
      <sheetName val="A"/>
      <sheetName val="BOQ건축"/>
      <sheetName val="최초침전지집계표"/>
      <sheetName val="단가산출집계"/>
      <sheetName val="DR(SUM)"/>
      <sheetName val="TL(SUM)"/>
      <sheetName val="회사99"/>
      <sheetName val="수문보고"/>
      <sheetName val="품의서"/>
      <sheetName val="LIST OF OFFICE EQUI"/>
      <sheetName val="INDIRECT MOBILIZATION Pԟ_x0000_缀"/>
      <sheetName val="안정검토"/>
      <sheetName val="단면설계"/>
      <sheetName val="MATRLDATﺬ"/>
      <sheetName val="변경총괄지(1)"/>
      <sheetName val="LAND_HOYU"/>
      <sheetName val="LAND_YUKO"/>
      <sheetName val="현장관리비내역서"/>
      <sheetName val="Sheet1(X)"/>
      <sheetName val="FAND唨6"/>
      <sheetName val="FAND_x0010__x0000_"/>
      <sheetName val="전 기"/>
      <sheetName val="건축2"/>
      <sheetName val="현황"/>
      <sheetName val="보할최종(준공)only"/>
      <sheetName val="입력DATA"/>
      <sheetName val="바닥판"/>
      <sheetName val="(2)"/>
      <sheetName val="기초1"/>
      <sheetName val="연동내역"/>
      <sheetName val="용산1(해보)"/>
      <sheetName val="토공A"/>
      <sheetName val="내역을"/>
      <sheetName val="발주서양식"/>
      <sheetName val="이형관기호표1"/>
      <sheetName val="in"/>
      <sheetName val="SUM (INQNO."/>
      <sheetName val="IMP_MAIN_"/>
      <sheetName val="IMP _REACTOR_"/>
      <sheetName val="형상"/>
      <sheetName val="half slab-1"/>
      <sheetName val="Sheet6"/>
      <sheetName val="참조"/>
      <sheetName val="가정단면"/>
      <sheetName val="예산M2"/>
      <sheetName val="Lookup tables"/>
      <sheetName val="지표"/>
      <sheetName val="소요자재"/>
      <sheetName val="정산내역서"/>
      <sheetName val="건축외주"/>
      <sheetName val="자  재"/>
      <sheetName val="진주방향"/>
      <sheetName val="시험연구비상각"/>
      <sheetName val="2000.05"/>
      <sheetName val="공사비명세서"/>
      <sheetName val="system &amp; LOOK_UP_FUNC"/>
      <sheetName val="Sheet3 (2)"/>
      <sheetName val="2.설계제원"/>
      <sheetName val="PRICE-COMP"/>
      <sheetName val="장비당단가_(1)1"/>
      <sheetName val="BSD_(2)1"/>
      <sheetName val="TABLE2-1_ISBL-(SlTE_PREP)"/>
      <sheetName val="TABLE2_1_ISBL_(Soil_Invest)"/>
      <sheetName val="TABLE2-2_OSBL(GENERAL-CIVIL)"/>
      <sheetName val="7_5_2_BOQ_Summary_"/>
      <sheetName val="GREEN"/>
      <sheetName val="Hawiyah"/>
      <sheetName val="Hawiyah_하청"/>
      <sheetName val="HDEC_1027"/>
      <sheetName val="Juaymah"/>
      <sheetName val="SIPC"/>
      <sheetName val="장비당단가_(1)2"/>
      <sheetName val="BSD_(2)2"/>
      <sheetName val="P_M_별1"/>
      <sheetName val="설산1_나1"/>
      <sheetName val="TABLE2-1_ISBL-(SlTE_PREP)1"/>
      <sheetName val="TABLE2_1_ISBL_(Soil_Invest)1"/>
      <sheetName val="TABLE2-2_OSBL(GENERAL-CIVIL)1"/>
      <sheetName val="공사비_내역_(가)1"/>
      <sheetName val="3련_BOX1"/>
      <sheetName val="Site_Expenses1"/>
      <sheetName val="7_5_2_BOQ_Summary_1"/>
      <sheetName val="2F_회의실견적(5_14_일대)1"/>
      <sheetName val="BSD__2_1"/>
      <sheetName val="3BL공동구_수량1"/>
      <sheetName val="PRICE COMP"/>
      <sheetName val="작업내역"/>
      <sheetName val="단위별 일위대가표"/>
      <sheetName val="몰탈재료산출"/>
      <sheetName val="SILICATE"/>
      <sheetName val="SS"/>
      <sheetName val="철거수량(전송)"/>
      <sheetName val="NOMUBI"/>
      <sheetName val="sw1"/>
      <sheetName val="TABLE2-2 OSBL(total)"/>
      <sheetName val="fitting"/>
      <sheetName val="MAIN"/>
      <sheetName val="PRO_A"/>
      <sheetName val="PRO"/>
      <sheetName val="Annex 3_Price Table_Piping Shop"/>
      <sheetName val="간접총괄"/>
      <sheetName val="Cash2"/>
      <sheetName val="Z"/>
      <sheetName val="영업소실적"/>
      <sheetName val="3희질산"/>
      <sheetName val="Administrative Prices"/>
      <sheetName val="HDECGTY"/>
      <sheetName val="기계설비"/>
      <sheetName val="H-PILE수량집계"/>
      <sheetName val="단계별내역 (2)"/>
      <sheetName val="일위"/>
      <sheetName val="노무비"/>
      <sheetName val="부대공집계표"/>
      <sheetName val="물량"/>
      <sheetName val="1단계"/>
      <sheetName val="시화점실행"/>
      <sheetName val="CT "/>
      <sheetName val="방식총괄"/>
      <sheetName val="가설공사내역"/>
      <sheetName val="401"/>
      <sheetName val="주빔의 설계"/>
      <sheetName val="소업1교"/>
      <sheetName val="보도씀鈖ԯ_x0000_"/>
      <sheetName val="RCD-STRAND_PILE_압입및굴착5"/>
      <sheetName val="______★개인별현황표(김종우기사)5"/>
      <sheetName val="______주소록5"/>
      <sheetName val="______★골조분석표(서태용대리)5"/>
      <sheetName val="______골조부재별비율5"/>
      <sheetName val="____(주)경원건축공사비분석표5"/>
      <sheetName val="____(주)경원건축공사비분석표(공)5"/>
      <sheetName val="聒CD-STRAND_PILE_압입및굴착1"/>
      <sheetName val="list_price"/>
      <sheetName val="내역서_"/>
      <sheetName val="Customer_Databas1"/>
      <sheetName val="wblff(before_omi_pc&amp;stump)"/>
      <sheetName val="_"/>
      <sheetName val="IMP_(REACTOR)1"/>
      <sheetName val="_견적서"/>
      <sheetName val="HRSG_SMALL07220"/>
      <sheetName val="Indirect_Cost"/>
      <sheetName val="노원열병합__건축공사기성내역서"/>
      <sheetName val="별표_"/>
      <sheetName val="I_설계조건"/>
      <sheetName val="1_설계기준"/>
      <sheetName val="플랜트_설치"/>
      <sheetName val="단가표_"/>
      <sheetName val="06-BATCH_"/>
      <sheetName val="남양시작동자105노65기1_3화1_2"/>
      <sheetName val="Harga_material_"/>
      <sheetName val="kimre_scrubber"/>
      <sheetName val="sum1_(2)"/>
      <sheetName val="AH-1_"/>
      <sheetName val="BOM-Form_A_1_III"/>
      <sheetName val="General_Data"/>
      <sheetName val="RING_WALL"/>
      <sheetName val="full_(2)"/>
      <sheetName val="06_BATCH_"/>
      <sheetName val="DRAIN_DRUM_PIT_D-301"/>
      <sheetName val="plan&amp;section_of_foundation"/>
      <sheetName val="TABLE2-1_ISBL(GENEAL-CIVIL)"/>
      <sheetName val="TABLE2-2_OSBL-(SITE_PREP)"/>
      <sheetName val="ISBL_(검증)"/>
      <sheetName val="교통시설_표지판"/>
      <sheetName val="SL_dau_tien"/>
      <sheetName val="Sheet1_(2)"/>
      <sheetName val="효성CB_1P기초"/>
      <sheetName val="C_&amp;_G_RHS"/>
      <sheetName val="INDIRECT_MOBILIZATION_PLAN"/>
      <sheetName val="MANPOWER_MOBILIZATION"/>
      <sheetName val="LABOR_MOBILIZATION_PLAN"/>
      <sheetName val="STAFF_MOBILIZATION_PLAN"/>
      <sheetName val="LIST_OF_OFFICE_EQUIPMENT"/>
      <sheetName val="PERSONNEL_SETUP"/>
      <sheetName val="KOREAN_STAFF_SALARY_-_SITE"/>
      <sheetName val="TEMPORARY_FACILITIES"/>
      <sheetName val="WATER_SUPPLY"/>
      <sheetName val="준검_내역서"/>
      <sheetName val="UOP_508_PG_5-12"/>
      <sheetName val="Requirement(Work_Crew)"/>
      <sheetName val="Mp-team_1"/>
      <sheetName val="수량산출서_갑지"/>
      <sheetName val="1_설계조건"/>
      <sheetName val="90_03실행_"/>
      <sheetName val="2_내역서"/>
      <sheetName val="설_계"/>
      <sheetName val="강관_및_부속"/>
      <sheetName val="1_우편집중내역서"/>
      <sheetName val="4_LINE"/>
      <sheetName val="7_th"/>
      <sheetName val="CP-E2_(품셈표)"/>
      <sheetName val="ACCESS_FLOOR"/>
      <sheetName val="Change_rate"/>
      <sheetName val="11_자재단가"/>
      <sheetName val="을_2"/>
      <sheetName val="FCU_(2)"/>
      <sheetName val="조도계산서_(도서)"/>
      <sheetName val="단가산출서_(2)"/>
      <sheetName val="목동세대_산출근거"/>
      <sheetName val="사급자재"/>
      <sheetName val="산재 안전"/>
      <sheetName val="노무비 경비"/>
      <sheetName val="제경집계"/>
      <sheetName val="청제공기계일위대가"/>
      <sheetName val="cctv"/>
      <sheetName val="최초침-_x0000_ü_x0000_"/>
      <sheetName val="NSMA-sက_x0000_諱ԃ"/>
      <sheetName val="NSMA-s〯â_x0000__x0000__x0000_"/>
      <sheetName val="b_balju (2)"/>
      <sheetName val="RCD-ST_x0015__x0000__x000a__x0000__x0014__x0000__x000e__x0000__x0012__x0000__x0015__x0000__x0004__x0000__x0004__x0000_"/>
      <sheetName val="_x0000__x0004__x0000__x0004_"/>
      <sheetName val="DIAPHRAGM"/>
      <sheetName val="Area"/>
      <sheetName val="도급자재"/>
      <sheetName val="부안일위"/>
      <sheetName val="관로공표지"/>
      <sheetName val="외자배분"/>
      <sheetName val="외자내역"/>
      <sheetName val="PAC"/>
      <sheetName val="PROJECT BRIEF(EX.NEW)"/>
      <sheetName val="가동비율"/>
      <sheetName val="기타 정보통신공사"/>
      <sheetName val="1.관로"/>
      <sheetName val="납부서"/>
      <sheetName val="조작대(1연)"/>
      <sheetName val="별표총괄"/>
      <sheetName val="______골조부_x0012__x0015__x0008__x0006__x0004_"/>
      <sheetName val="Ѐ_x0000__x0000__x0000_"/>
      <sheetName val="NSMA-s㠨⑎蠀ᔁ"/>
      <sheetName val="NSMA-s㠨⪘ကᔁ"/>
      <sheetName val="원가입력"/>
      <sheetName val="품셈"/>
      <sheetName val="바.한일양산"/>
      <sheetName val="CPM챠트 "/>
      <sheetName val="기본DATA"/>
      <sheetName val="97생산제품"/>
      <sheetName val="총중목"/>
      <sheetName val="입찰품의"/>
      <sheetName val="적격점수(대DK)"/>
      <sheetName val="출력표"/>
      <sheetName val="Tender Summary"/>
      <sheetName val="지수"/>
      <sheetName val="경제성분석"/>
      <sheetName val="PAINT"/>
      <sheetName val="SUMMARY"/>
      <sheetName val="C-노임단가"/>
      <sheetName val="97"/>
      <sheetName val="약품공급2"/>
      <sheetName val="설계내역서"/>
      <sheetName val="1.취수장"/>
      <sheetName val="20131008102524_1_002_BM내역서(설비)2"/>
      <sheetName val="Util&amp; Real"/>
      <sheetName val="GCS 5F-19"/>
      <sheetName val="내2"/>
      <sheetName val="토공 갑지"/>
      <sheetName val="장비명"/>
      <sheetName val="입찰보고"/>
      <sheetName val="관급자재"/>
      <sheetName val="기본사항"/>
      <sheetName val="환산"/>
      <sheetName val="대운산출"/>
      <sheetName val="CPA33-34"/>
      <sheetName val="건축"/>
      <sheetName val="발안전력구"/>
      <sheetName val="총괄내역서"/>
      <sheetName val="내역서(음성금왕)"/>
      <sheetName val="4)유동표"/>
      <sheetName val="8.PILE  (돌출)"/>
      <sheetName val="목차"/>
      <sheetName val="0226"/>
      <sheetName val="적용률"/>
      <sheetName val="대가호표"/>
      <sheetName val="OCM"/>
      <sheetName val="REINF."/>
      <sheetName val="LOADS"/>
      <sheetName val="SKETCH"/>
      <sheetName val="CHECK1"/>
      <sheetName val="F5"/>
      <sheetName val="계산내역(설비)"/>
      <sheetName val="월별지출내역"/>
      <sheetName val="공사비지출기안"/>
      <sheetName val="cross beam"/>
      <sheetName val="변경내역서"/>
      <sheetName val="재료-CODE"/>
      <sheetName val="내역_FILE"/>
      <sheetName val="9.2단가산출서"/>
      <sheetName val="손료"/>
      <sheetName val="주관사업"/>
      <sheetName val="97 사업추정(WEKI)"/>
      <sheetName val="ASTM C585"/>
      <sheetName val="INDIRECT COST-PART l"/>
      <sheetName val="Material"/>
      <sheetName val="견적금액(2003.12.22)"/>
      <sheetName val="DESIGN(77C-102A)-2"/>
      <sheetName val="대로근거"/>
      <sheetName val="흄관기초"/>
      <sheetName val="FAND厰&amp;"/>
      <sheetName val="FAND咀,"/>
      <sheetName val="경비_원본"/>
      <sheetName val="노임"/>
      <sheetName val="C.배수관공"/>
      <sheetName val="in1-3"/>
      <sheetName val="in2-2"/>
      <sheetName val="RCD-STRAND_PILE_압입및굴浐ௗ"/>
      <sheetName val="기초0_x0000_"/>
      <sheetName val="퍼스트"/>
      <sheetName val="명세서"/>
      <sheetName val="부하계산서"/>
      <sheetName val="국공유지및사유지"/>
      <sheetName val="한전고리-을"/>
      <sheetName val="2002상반기㥾ᆄ㰁딐"/>
      <sheetName val="방음벽기초-수량"/>
      <sheetName val="표지 (2)"/>
      <sheetName val="포장공"/>
      <sheetName val="최초침-"/>
      <sheetName val="RCD-ST_x0015_"/>
      <sheetName val="______골ମ⿥_x0005_"/>
      <sheetName val="수량산출(액티비티)"/>
      <sheetName val="제품"/>
      <sheetName val="조명율표"/>
      <sheetName val="NSMA-sက"/>
      <sheetName val="조건표"/>
      <sheetName val="화산肼᭭"/>
      <sheetName val="1.우편집중내_x0004__x0004_"/>
      <sheetName val="ЀԀȀȀЀᨀ"/>
      <sheetName val="일용직내역"/>
      <sheetName val="전등"/>
      <sheetName val="기초༂६"/>
      <sheetName val="기초뀘ᬗ"/>
      <sheetName val="기초ဃᭂ"/>
      <sheetName val="기초퀃ᭂ"/>
      <sheetName val="기초됂ふ"/>
      <sheetName val="Mp-t_x0000__x0000_쩈_x0000__x0000_"/>
      <sheetName val="Mp-t_x0000__x0000_䉨_x0000__x0000_"/>
      <sheetName val="FA⢀㰀⢁"/>
      <sheetName val="3.현장배치"/>
      <sheetName val="부재치수입력"/>
      <sheetName val="FAࢾ㲄︀탕"/>
      <sheetName val="총내역"/>
      <sheetName val="일위(PN)"/>
      <sheetName val="1）WELDING POINT"/>
      <sheetName val="공사수행방안"/>
      <sheetName val="입찰BMTL"/>
      <sheetName val="인건비_"/>
      <sheetName val="일반맨홀수량집계(A-7_LINE)"/>
      <sheetName val="전동기_SPEC"/>
      <sheetName val="단면_(2)"/>
      <sheetName val="견적대비_견적서"/>
      <sheetName val="Data_Vol"/>
      <sheetName val="토공(우물통,기타)_"/>
      <sheetName val="2-3_V_D일위"/>
      <sheetName val="FAND"/>
      <sheetName val="OCT_FDN"/>
      <sheetName val="CRUDE_RE-bar"/>
      <sheetName val="Grid_&amp;_A_M"/>
      <sheetName val="산재_안전"/>
      <sheetName val="노무비_경비"/>
      <sheetName val="전_기"/>
      <sheetName val="____(주)경원건축공ﶻĉ_x0000__x0000_楨◿"/>
      <sheetName val="____(주)경원건축공䔭疖꜀ȭﶻĉ"/>
      <sheetName val="____(주)경원건축공ﶻ_x001e__x0000__x0000_읰∉"/>
      <sheetName val="____(주)경원건축공ﶻ_x001e__x0000__x0000_ﳐ⡷"/>
      <sheetName val="____(주)경원건축공ﶻ_x001e__x0000__x0000_ⱐỹ"/>
      <sheetName val="____(주)경원건축공ﶻ_x001e__x0000__x0000_萨ⓤ"/>
      <sheetName val="대비표"/>
      <sheetName val="골재집계"/>
      <sheetName val="Macro2"/>
      <sheetName val="거래명세표"/>
      <sheetName val="HORI. VESSEL"/>
      <sheetName val="WO"/>
      <sheetName val="산정표"/>
      <sheetName val="기초대가"/>
      <sheetName val="______골ମ⿥_x0005__x0000__x0000__x0000_"/>
      <sheetName val="______골_x0000__x0000_旨_x0000__x0000__x0000_ㅫ"/>
      <sheetName val="통_x0000_"/>
      <sheetName val="통䓐"/>
      <sheetName val="노임단"/>
      <sheetName val="노임단렀"/>
      <sheetName val="노임단✀"/>
      <sheetName val="노임단䠀"/>
      <sheetName val="1608월"/>
      <sheetName val="공통비"/>
      <sheetName val="gvl"/>
      <sheetName val="우배수"/>
      <sheetName val="data2"/>
      <sheetName val="수리결과"/>
      <sheetName val="중기일위대가"/>
      <sheetName val="운반비정산"/>
      <sheetName val="정산"/>
      <sheetName val="OD"/>
      <sheetName val="에너지동"/>
      <sheetName val="잡철물"/>
      <sheetName val="공사비_내역_(ﻆᇕ"/>
      <sheetName val="98지급계획"/>
      <sheetName val="연결塠ɪ"/>
      <sheetName val="을-ATYPE"/>
      <sheetName val="Change r嗠O嘬"/>
      <sheetName val="요약배부"/>
      <sheetName val="Sheet15"/>
      <sheetName val="Areas"/>
      <sheetName val="01월TTL"/>
      <sheetName val="일반수량집계표"/>
      <sheetName val="ITEM CODE"/>
      <sheetName val="9GNG운반"/>
      <sheetName val="FLANGE"/>
      <sheetName val="VALVE"/>
      <sheetName val="90.03혁⍧_x0000_"/>
      <sheetName val="해평견적"/>
      <sheetName val="설비내역서"/>
      <sheetName val="전기내역서"/>
      <sheetName val="대림경상68억"/>
      <sheetName val="GI-LIST"/>
      <sheetName val="기기리스트"/>
      <sheetName val="Chang"/>
      <sheetName val="을부︀ꏕԯ_x0000_"/>
      <sheetName val="요율"/>
      <sheetName val="1차 내역서"/>
      <sheetName val="가격정보"/>
      <sheetName val="parameter"/>
      <sheetName val="WK1B"/>
      <sheetName val="일위대가표 (2)"/>
      <sheetName val="집1"/>
      <sheetName val="3.공통공사대비"/>
      <sheetName val="집계"/>
      <sheetName val="SELTDATA"/>
      <sheetName val="DNW"/>
      <sheetName val="직공비"/>
      <sheetName val="내역서(갑)"/>
      <sheetName val="자재표"/>
      <sheetName val="1공구계약서"/>
      <sheetName val="패널"/>
      <sheetName val="기별"/>
      <sheetName val="참조자료"/>
      <sheetName val="P_M_별2"/>
      <sheetName val="3련_BOX2"/>
      <sheetName val="Site_Expenses2"/>
      <sheetName val="3BL공동구_수량2"/>
      <sheetName val="BSD__2_2"/>
      <sheetName val="2F_회의실견적(5_14_일대)2"/>
      <sheetName val="설산1_나2"/>
      <sheetName val="聒CD-STRAND_PILE_압입및굴착2"/>
      <sheetName val="공사비_내역_(가)2"/>
      <sheetName val="IMP_(REACTOR)2"/>
      <sheetName val="_견적서1"/>
      <sheetName val="list_price1"/>
      <sheetName val="내역서_1"/>
      <sheetName val="별표_1"/>
      <sheetName val="Customer_Databas2"/>
      <sheetName val="단가표_1"/>
      <sheetName val="Indirect_Cost1"/>
      <sheetName val="wblff(before_omi_pc&amp;stump)1"/>
      <sheetName val="_1"/>
      <sheetName val="노원열병합__건축공사기성내역서1"/>
      <sheetName val="HRSG_SMALL072201"/>
      <sheetName val="Harga_material_1"/>
      <sheetName val="남양시작동자105노65기1_3화1_21"/>
      <sheetName val="DRAIN_DRUM_PIT_D-3011"/>
      <sheetName val="kimre_scrubber1"/>
      <sheetName val="sum1_(2)1"/>
      <sheetName val="06-BATCH_1"/>
      <sheetName val="I_설계조건1"/>
      <sheetName val="1_설계기준1"/>
      <sheetName val="플랜트_설치1"/>
      <sheetName val="full_(2)1"/>
      <sheetName val="교통시설_표지판1"/>
      <sheetName val="General_Data1"/>
      <sheetName val="RING_WALL1"/>
      <sheetName val="AH-1_1"/>
      <sheetName val="06_BATCH_1"/>
      <sheetName val="BOM-Form_A_1_III1"/>
      <sheetName val="SL_dau_tien1"/>
      <sheetName val="부대공"/>
      <sheetName val="산출내역서"/>
      <sheetName val="1,2공구원가계산서"/>
      <sheetName val="1공구산출내역서"/>
      <sheetName val="KSC칸막이 일위대가"/>
      <sheetName val="预算"/>
      <sheetName val="CLAUSE"/>
      <sheetName val="90.03실행_x0000_"/>
      <sheetName val="ITEMS"/>
      <sheetName val="자료"/>
      <sheetName val="토목-물가"/>
      <sheetName val="3BL공동구_수량4"/>
      <sheetName val="P_M_별4"/>
      <sheetName val="Site_Expenses4"/>
      <sheetName val="聒CD-STRAND_PILE_압입및굴착4"/>
      <sheetName val="BSD_(2)5"/>
      <sheetName val="장비당단가_(1)5"/>
      <sheetName val="2F_회의실견적(5_14_일대)4"/>
      <sheetName val="3련_BOX4"/>
      <sheetName val="BSD__2_4"/>
      <sheetName val="설산1_나4"/>
      <sheetName val="IMP_(REACTOR)4"/>
      <sheetName val="공사비_내역_(가)4"/>
      <sheetName val="_4"/>
      <sheetName val="_견적서4"/>
      <sheetName val="list_price4"/>
      <sheetName val="내역서_4"/>
      <sheetName val="Customer_Databas4"/>
      <sheetName val="남양시작동자105노65기1_3화1_24"/>
      <sheetName val="TABLE2-1_ISBL-(SlTE_PREP)4"/>
      <sheetName val="TABLE2_1_ISBL_(Soil_Invest)4"/>
      <sheetName val="TABLE2-2_OSBL(GENERAL-CIVIL)4"/>
      <sheetName val="7_5_2_BOQ_Summary_4"/>
      <sheetName val="BSD_(2)3"/>
      <sheetName val="장비당단가_(1)3"/>
      <sheetName val="_2"/>
      <sheetName val="_견적서2"/>
      <sheetName val="list_price2"/>
      <sheetName val="내역서_2"/>
      <sheetName val="남양시작동자105노65기1_3화1_22"/>
      <sheetName val="TABLE2-1_ISBL-(SlTE_PREP)2"/>
      <sheetName val="TABLE2_1_ISBL_(Soil_Invest)2"/>
      <sheetName val="TABLE2-2_OSBL(GENERAL-CIVIL)2"/>
      <sheetName val="7_5_2_BOQ_Summary_2"/>
      <sheetName val="3BL공동구_수량3"/>
      <sheetName val="P_M_별3"/>
      <sheetName val="Site_Expenses3"/>
      <sheetName val="聒CD-STRAND_PILE_압입및굴착3"/>
      <sheetName val="BSD_(2)4"/>
      <sheetName val="장비당단가_(1)4"/>
      <sheetName val="2F_회의실견적(5_14_일대)3"/>
      <sheetName val="3련_BOX3"/>
      <sheetName val="BSD__2_3"/>
      <sheetName val="설산1_나3"/>
      <sheetName val="IMP_(REACTOR)3"/>
      <sheetName val="공사비_내역_(가)3"/>
      <sheetName val="_3"/>
      <sheetName val="_견적서3"/>
      <sheetName val="list_price3"/>
      <sheetName val="내역서_3"/>
      <sheetName val="Customer_Databas3"/>
      <sheetName val="남양시작동자105노65기1_3화1_23"/>
      <sheetName val="TABLE2-1_ISBL-(SlTE_PREP)3"/>
      <sheetName val="TABLE2_1_ISBL_(Soil_Invest)3"/>
      <sheetName val="TABLE2-2_OSBL(GENERAL-CIVIL)3"/>
      <sheetName val="7_5_2_BOQ_Summary_3"/>
      <sheetName val="단가목록"/>
      <sheetName val="단면치_x0000_"/>
      <sheetName val="wooÁ_x0000_Ԁ_x0000_耀"/>
      <sheetName val="인건¹_x0000_Ԁ"/>
      <sheetName val="WAGE_RATE_BACK-UP_DATA"/>
      <sheetName val="COVERSHEET_PAGE"/>
      <sheetName val="TABLE2-1_ISBL(HDEC단가)"/>
      <sheetName val="TABLE2-2_OSBL(HDEC단가)"/>
      <sheetName val="DESIGN_CRITERIA"/>
      <sheetName val="2_대외공문"/>
      <sheetName val="미드수량"/>
      <sheetName val="FA_x0000__x0000__x0000__x0001_"/>
    </sheetNames>
    <sheetDataSet>
      <sheetData sheetId="0">
        <row r="5">
          <cell r="D5" t="str">
            <v>(발표일:99.1.1)</v>
          </cell>
        </row>
      </sheetData>
      <sheetData sheetId="1">
        <row r="5">
          <cell r="D5" t="str">
            <v>(발표일:99.1.1)</v>
          </cell>
        </row>
      </sheetData>
      <sheetData sheetId="2">
        <row r="5">
          <cell r="D5" t="str">
            <v>(발표일:99.1.1)</v>
          </cell>
        </row>
      </sheetData>
      <sheetData sheetId="3">
        <row r="5">
          <cell r="D5" t="str">
            <v>(발표일:99.1.1)</v>
          </cell>
        </row>
      </sheetData>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refreshError="1"/>
      <sheetData sheetId="942" refreshError="1"/>
      <sheetData sheetId="943" refreshError="1"/>
      <sheetData sheetId="944"/>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sheetData sheetId="1048" refreshError="1"/>
      <sheetData sheetId="1049" refreshError="1"/>
      <sheetData sheetId="1050" refreshError="1"/>
      <sheetData sheetId="1051" refreshError="1"/>
      <sheetData sheetId="1052"/>
      <sheetData sheetId="1053"/>
      <sheetData sheetId="1054" refreshError="1"/>
      <sheetData sheetId="1055" refreshError="1"/>
      <sheetData sheetId="1056"/>
      <sheetData sheetId="1057"/>
      <sheetData sheetId="1058"/>
      <sheetData sheetId="1059" refreshError="1"/>
      <sheetData sheetId="1060" refreshError="1"/>
      <sheetData sheetId="1061" refreshError="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sheetData sheetId="1285"/>
      <sheetData sheetId="1286"/>
      <sheetData sheetId="1287"/>
      <sheetData sheetId="1288"/>
      <sheetData sheetId="1289" refreshError="1"/>
      <sheetData sheetId="129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ITEM"/>
      <sheetName val="Cover"/>
      <sheetName val="Sheet5"/>
      <sheetName val="하수급견적대비"/>
      <sheetName val="A-4"/>
      <sheetName val="단위중량"/>
      <sheetName val="Dae_Jiju"/>
      <sheetName val="Sikje_ingun"/>
      <sheetName val="TREE_D"/>
      <sheetName val="장비당단가 (1)"/>
      <sheetName val="을"/>
      <sheetName val="일반부표"/>
      <sheetName val="공비대비"/>
      <sheetName val="WORK"/>
      <sheetName val="Y-WORK"/>
      <sheetName val="견적서"/>
      <sheetName val="시행예산"/>
      <sheetName val="한일양산"/>
      <sheetName val="Sheet4"/>
      <sheetName val="c_balju"/>
      <sheetName val="건축내역"/>
      <sheetName val="실행철강하도"/>
      <sheetName val=" 견적서"/>
      <sheetName val="수목표준대가"/>
      <sheetName val="1.맹암거관련"/>
      <sheetName val="입찰안"/>
      <sheetName val="L형옹벽(key)"/>
      <sheetName val="3BL공동구 수량"/>
      <sheetName val="BSD (2)"/>
      <sheetName val="내역"/>
      <sheetName val="동원인원"/>
      <sheetName val="BQ"/>
      <sheetName val="BID"/>
      <sheetName val="환률"/>
      <sheetName val="차액보증"/>
      <sheetName val="GAEYO"/>
      <sheetName val="Site Expenses"/>
      <sheetName val="토목내역"/>
      <sheetName val="가시설수량"/>
      <sheetName val="단위수량"/>
      <sheetName val="ilch"/>
      <sheetName val="설계"/>
      <sheetName val="Sheet1"/>
      <sheetName val="데이타"/>
      <sheetName val="식재인부"/>
      <sheetName val="적용률"/>
      <sheetName val="DATA"/>
      <sheetName val="일위대가목록"/>
      <sheetName val="부대내역"/>
      <sheetName val="일위"/>
      <sheetName val="영동(D)"/>
      <sheetName val="공통부대비"/>
      <sheetName val="산업개발안내서"/>
      <sheetName val="일위대가"/>
      <sheetName val="MOTOR"/>
      <sheetName val="도급"/>
      <sheetName val="공문"/>
      <sheetName val="FAB별"/>
      <sheetName val="투찰"/>
      <sheetName val="Proposal"/>
      <sheetName val="원가계산"/>
      <sheetName val="01"/>
      <sheetName val="IPL_SCHEDULE"/>
      <sheetName val="공사비 내역 (가)"/>
      <sheetName val="gyun"/>
      <sheetName val="기계내역"/>
      <sheetName val="물량집계(전기)"/>
      <sheetName val="물량집계(계장)"/>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변압기 및 발전기 용량"/>
      <sheetName val="보합"/>
      <sheetName val="ABUT수량-A1"/>
      <sheetName val="산출근거"/>
      <sheetName val="노임단가"/>
      <sheetName val="토공사"/>
      <sheetName val="Testing"/>
      <sheetName val="CONCRETE"/>
      <sheetName val="품셈TABLE"/>
      <sheetName val="TABLE"/>
      <sheetName val="20관리비율"/>
      <sheetName val="갑지"/>
      <sheetName val="집계표"/>
      <sheetName val="자재단가비교표"/>
      <sheetName val="GTG TR PIT"/>
      <sheetName val="결선list"/>
      <sheetName val="빙장비사양"/>
      <sheetName val="9811"/>
      <sheetName val="8월현금흐름표"/>
      <sheetName val="단가결정"/>
      <sheetName val="OCT.FDN"/>
      <sheetName val="물량산출근거"/>
      <sheetName val="공사개요"/>
      <sheetName val="명세서"/>
      <sheetName val="맨홀수량집계"/>
      <sheetName val="말뚝지지력산정"/>
      <sheetName val="실행(ALT1)"/>
      <sheetName val="kimre scrubber"/>
      <sheetName val="GRDBS"/>
      <sheetName val="단가표"/>
      <sheetName val="Customer Databas"/>
      <sheetName val="FANDBS"/>
      <sheetName val="GRDATA"/>
      <sheetName val="SHAFTDBSE"/>
      <sheetName val="소비자가"/>
      <sheetName val="MATRLDATA"/>
      <sheetName val="감가상각"/>
      <sheetName val="원가"/>
      <sheetName val="밸브설치"/>
      <sheetName val="2F 회의실견적(5_14 일대)"/>
      <sheetName val="INST_DCI"/>
      <sheetName val="I.설계조건"/>
      <sheetName val="공통가설"/>
      <sheetName val="내역서(총)"/>
      <sheetName val="KP1590_E"/>
      <sheetName val="96수출"/>
      <sheetName val="Sheet15"/>
      <sheetName val="1.설계기준"/>
      <sheetName val="오산갈곳"/>
      <sheetName val="현장"/>
      <sheetName val="수량산출"/>
      <sheetName val="말뚝물량"/>
      <sheetName val="DATE"/>
      <sheetName val="일반맨홀수량집계"/>
      <sheetName val="당초"/>
      <sheetName val="PRO_DCI"/>
      <sheetName val="HVAC_DCI"/>
      <sheetName val="PIPE_DCI"/>
      <sheetName val="단가"/>
      <sheetName val="시설물일위"/>
      <sheetName val="XL4Poppy"/>
      <sheetName val="PhaDoMong"/>
      <sheetName val="과천MAIN"/>
      <sheetName val="직노"/>
      <sheetName val="DATA(BAC)"/>
      <sheetName val="소업1교"/>
      <sheetName val="BLOCK(1)"/>
      <sheetName val="Studio"/>
      <sheetName val="단가대비표"/>
      <sheetName val="식재품셈"/>
      <sheetName val="일위대가목차"/>
      <sheetName val="기별(종합)"/>
      <sheetName val="단면치수"/>
      <sheetName val="7내역"/>
      <sheetName val="내역서(기계)"/>
      <sheetName val="수목데이타 "/>
      <sheetName val="ATS단가"/>
      <sheetName val="DATA1"/>
      <sheetName val="형틀공사"/>
      <sheetName val="터파기및재료"/>
      <sheetName val="몰탈재료산출"/>
      <sheetName val="2공구산출내역"/>
      <sheetName val="J直材4"/>
      <sheetName val="국별인원"/>
      <sheetName val="부하LOAD"/>
      <sheetName val="연수동"/>
      <sheetName val="물량표"/>
      <sheetName val="b_balju_cho"/>
      <sheetName val="입찰견적보고서"/>
      <sheetName val="INPUT"/>
      <sheetName val="woo(mac)"/>
      <sheetName val="토목"/>
      <sheetName val="PUMP"/>
      <sheetName val="견"/>
      <sheetName val="원형맨홀수량"/>
      <sheetName val="전기일위대가"/>
      <sheetName val=" 해군동해관사 미장공사A그룹 공내역서.xlsx"/>
      <sheetName val="총괄표"/>
      <sheetName val="지주목시비량산출서"/>
      <sheetName val="danga"/>
      <sheetName val="직공비"/>
      <sheetName val="단가조사"/>
      <sheetName val="식재총괄"/>
      <sheetName val="횡배수관토공수량"/>
      <sheetName val="내역표지"/>
      <sheetName val="2.단면가정"/>
      <sheetName val="4.말뚝설계"/>
      <sheetName val="1.설계조건"/>
      <sheetName val="Inputs"/>
      <sheetName val="Timing&amp;Esc"/>
      <sheetName val="날개벽(좌,우=45도,75도)"/>
      <sheetName val="CAL"/>
      <sheetName val="SE-611"/>
      <sheetName val="1을"/>
      <sheetName val="견적집계표"/>
      <sheetName val="정산노무"/>
      <sheetName val="정산재료"/>
      <sheetName val="수량산출서"/>
      <sheetName val="표지판현황"/>
      <sheetName val="교각1"/>
      <sheetName val="TYPE-B 평균H"/>
      <sheetName val="D-3503"/>
      <sheetName val="7단가"/>
      <sheetName val="가공비"/>
      <sheetName val="적격점수&lt;300억미만&gt;"/>
      <sheetName val="검사현황"/>
      <sheetName val="full (2)"/>
      <sheetName val="ISBL"/>
      <sheetName val="OSBL"/>
      <sheetName val="INSTR"/>
      <sheetName val="영업소실적"/>
      <sheetName val="건내용"/>
      <sheetName val="Sheet2"/>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공사비_내역_(가)"/>
      <sheetName val="_견적서"/>
      <sheetName val="2F_회의실견적(5_14_일대)"/>
      <sheetName val="BSD_(2)"/>
      <sheetName val="1_맹암거관련"/>
      <sheetName val="3BL공동구_수량"/>
      <sheetName val="Site_Expenses"/>
      <sheetName val="입력1"/>
      <sheetName val="관접합및부설"/>
      <sheetName val="FLA"/>
      <sheetName val="단면(RW1)"/>
      <sheetName val="차량구입"/>
      <sheetName val="단면가정"/>
      <sheetName val="Languages"/>
      <sheetName val="1호맨홀가감수량"/>
      <sheetName val="가시설(TYPE-A)"/>
      <sheetName val="1-1평균터파기고(1)"/>
      <sheetName val="1호맨홀수량산출"/>
      <sheetName val="SORCE1"/>
      <sheetName val="금액집계"/>
      <sheetName val="hvac(제어동)"/>
      <sheetName val="부표총괄"/>
      <sheetName val="wall"/>
      <sheetName val="기초일위"/>
      <sheetName val="시설일위"/>
      <sheetName val="조명일위"/>
      <sheetName val="TEL"/>
      <sheetName val="남양시작동자105노65기1.3화1.2"/>
      <sheetName val="DS-최종"/>
      <sheetName val="6월실적"/>
      <sheetName val="손익분석"/>
      <sheetName val="1-1"/>
      <sheetName val="경비2내역"/>
      <sheetName val="수목데이타"/>
      <sheetName val="골재집계"/>
      <sheetName val="BJJIN"/>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도급양식"/>
      <sheetName val="IMP(MAIN)"/>
      <sheetName val="IMP (REACTOR)"/>
      <sheetName val="Wind Load(3.1) (2)"/>
      <sheetName val="Wind Load(3.2)"/>
      <sheetName val="Wind Load(3.4)"/>
      <sheetName val="Total"/>
      <sheetName val="I一般比"/>
      <sheetName val="N賃率-職"/>
      <sheetName val="COPING"/>
      <sheetName val="산출내역서집계표"/>
      <sheetName val="#REF"/>
      <sheetName val="Baby일위대가"/>
      <sheetName val="내역1"/>
      <sheetName val="부대대비"/>
      <sheetName val="냉연집계"/>
      <sheetName val="신우"/>
      <sheetName val="CODE"/>
      <sheetName val="2000년1차"/>
      <sheetName val="시멘트"/>
      <sheetName val="별표 "/>
      <sheetName val="Construction"/>
      <sheetName val="Item정리"/>
      <sheetName val="SL dau tien"/>
      <sheetName val="설변물량"/>
      <sheetName val="조명율표"/>
      <sheetName val="갑지(추정)"/>
      <sheetName val="SCH"/>
      <sheetName val="CTEMCOST"/>
      <sheetName val="토공계산서(부체도로)"/>
      <sheetName val="봉양~조차장간고하개명(신설)"/>
      <sheetName val="전선 및 전선관"/>
      <sheetName val="소일위대가코드표"/>
      <sheetName val="단위별 일위대가표"/>
      <sheetName val="전신환매도율"/>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공종별 집계"/>
      <sheetName val="개요"/>
      <sheetName val="인제내역"/>
      <sheetName val="조도계산서 (도서)"/>
      <sheetName val="TYPE-A"/>
      <sheetName val="설산1.나"/>
      <sheetName val="본사S"/>
      <sheetName val="Equipment"/>
      <sheetName val="Piping"/>
      <sheetName val="월선수금"/>
      <sheetName val="적용기준"/>
      <sheetName val="첨부파일"/>
      <sheetName val="EUPDAT2"/>
      <sheetName val="Hargamat"/>
      <sheetName val="검색"/>
      <sheetName val="Front"/>
      <sheetName val="design data"/>
      <sheetName val="member design"/>
      <sheetName val="연습"/>
      <sheetName val="건축내역서"/>
      <sheetName val="차선도색현황"/>
      <sheetName val="횡배위치"/>
      <sheetName val="가동비율"/>
      <sheetName val="노원열병합  건축공사기성내역서"/>
      <sheetName val="금액"/>
      <sheetName val="공사비내역서"/>
      <sheetName val="CAPVC"/>
      <sheetName val="연결임시"/>
      <sheetName val="FACTOR"/>
      <sheetName val="견적을지"/>
      <sheetName val="EJ"/>
      <sheetName val="전기공사"/>
      <sheetName val="토목주소"/>
      <sheetName val="프랜트면허"/>
      <sheetName val="4 LINE"/>
      <sheetName val="7 th"/>
      <sheetName val="대비"/>
      <sheetName val="CP-E2 (품셈표)"/>
      <sheetName val="음료실행"/>
      <sheetName val="실행(표지,갑,을)"/>
      <sheetName val="네고율"/>
      <sheetName val="단가디비"/>
      <sheetName val="RAHMEN"/>
      <sheetName val="A"/>
      <sheetName val="CCC"/>
      <sheetName val="DOGI"/>
      <sheetName val="SUMMARY(S)"/>
      <sheetName val="비교표"/>
      <sheetName val="확산동"/>
      <sheetName val=""/>
      <sheetName val="C"/>
      <sheetName val="골조시행"/>
      <sheetName val="건축공사"/>
      <sheetName val="토&amp;흙"/>
      <sheetName val="배수통관(좌)"/>
      <sheetName val="Data Vol"/>
      <sheetName val="일위대가목록(1)"/>
      <sheetName val="단가대비표(1)"/>
      <sheetName val="RING WALL"/>
      <sheetName val="설계조건"/>
      <sheetName val="안정계산"/>
      <sheetName val="단면검토"/>
      <sheetName val="식재"/>
      <sheetName val="시설물"/>
      <sheetName val="식재출력용"/>
      <sheetName val="유지관리"/>
      <sheetName val="변화치수"/>
      <sheetName val="기계"/>
      <sheetName val="공사비예산서(토목분)"/>
      <sheetName val="C &amp; G RHS"/>
      <sheetName val="sum1 (2)"/>
      <sheetName val="자재단가"/>
      <sheetName val="요율"/>
      <sheetName val="노임"/>
      <sheetName val="자재대"/>
      <sheetName val="I-O(번호별)"/>
      <sheetName val="NSMA-status"/>
      <sheetName val="AS포장복구 "/>
      <sheetName val="현황"/>
      <sheetName val="기둥(원형)"/>
      <sheetName val="웅진교-S2"/>
      <sheetName val="Sheet1 (2)"/>
      <sheetName val="type-F"/>
      <sheetName val="간접비(1)"/>
      <sheetName val="TC IN"/>
      <sheetName val="일위집계표"/>
      <sheetName val="New Valuation"/>
      <sheetName val="회사99"/>
      <sheetName val="매원개착터널총괄"/>
      <sheetName val="제원.설계조건"/>
      <sheetName val="경비"/>
      <sheetName val="품셈표"/>
      <sheetName val="EXTERNAL(BOQ)"/>
      <sheetName val="CALCULATION"/>
      <sheetName val="123"/>
      <sheetName val="유화"/>
      <sheetName val="DESIGN CRITERIA"/>
      <sheetName val="PumpSpec"/>
      <sheetName val="eq_data"/>
      <sheetName val="h-013211-2"/>
      <sheetName val="견적의뢰"/>
      <sheetName val="CAT_5"/>
      <sheetName val="LABTOTAL"/>
      <sheetName val="FRT_O"/>
      <sheetName val="FAB_I"/>
      <sheetName val="T1"/>
      <sheetName val="기성집계"/>
      <sheetName val="계수시트"/>
      <sheetName val="원가계산서"/>
      <sheetName val="내역을"/>
      <sheetName val="예산서"/>
      <sheetName val="설계명세서"/>
      <sheetName val="뚝토공"/>
      <sheetName val="실행예산"/>
      <sheetName val="1.취수장"/>
      <sheetName val="도급내역서"/>
      <sheetName val="내역5"/>
      <sheetName val="Y_WORK"/>
      <sheetName val="차수"/>
      <sheetName val="남대문빌딩"/>
      <sheetName val="물량"/>
      <sheetName val="세부내역"/>
      <sheetName val="BSD _2_"/>
      <sheetName val="예가표"/>
      <sheetName val="토공산출(주차장)"/>
      <sheetName val="진천"/>
      <sheetName val="Macro1"/>
      <sheetName val="Macro2"/>
      <sheetName val="덕전리"/>
      <sheetName val="업무"/>
      <sheetName val="Galaxy 소비자가격표"/>
      <sheetName val="내역서_x0000__x0000__x0000__x0000__x0000__x0000__x0000__x0000__x0000_ _x0000_띤ͤ_x0000__x0004__x0000__x0000__x0000__x0000__x0000__x0000_눼ͤ_x0000__x0000__x0000__x0000__x0000_"/>
      <sheetName val="화성태안9공구내역(실행)"/>
      <sheetName val="자료(통합)"/>
      <sheetName val="대상공사(조달청)"/>
      <sheetName val="기초공"/>
      <sheetName val="HORI. VESSEL"/>
      <sheetName val="BQ-Offsite"/>
      <sheetName val="H-PILE수량집계"/>
      <sheetName val="단가산출서"/>
      <sheetName val="단가산출서 (2)"/>
      <sheetName val="조명투자및환수계획"/>
      <sheetName val="제조중간결과"/>
      <sheetName val="1.우편집중내역서"/>
      <sheetName val="Util&amp; Real"/>
      <sheetName val="대창(함평)"/>
      <sheetName val="대창(장성)"/>
      <sheetName val="대창(함평)-창열"/>
      <sheetName val="목록"/>
      <sheetName val="SOHAR(2nd)"/>
      <sheetName val="WORK-VOL"/>
      <sheetName val="as boq list up"/>
      <sheetName val="system &amp; LOOK_UP_FUNC"/>
      <sheetName val="BM"/>
      <sheetName val="본지점중"/>
      <sheetName val="Indices"/>
      <sheetName val="1.맹암거관련.xls"/>
      <sheetName val="1.%EB%A7%B9%EC%95%94%EA%B1%B0%E"/>
      <sheetName val="estimate"/>
      <sheetName val="Base_Data"/>
      <sheetName val="PRICE-COMP"/>
      <sheetName val="pri-com"/>
      <sheetName val="guard(mac)"/>
      <sheetName val="기계설비"/>
      <sheetName val="인건비 "/>
      <sheetName val="일위목록"/>
      <sheetName val="배수공"/>
      <sheetName val="암거"/>
      <sheetName val="포장공"/>
      <sheetName val="공주-교대(A1)"/>
      <sheetName val="DIAPHRAGM"/>
      <sheetName val="견적접수"/>
      <sheetName val="견적내역서"/>
      <sheetName val="내역서1"/>
      <sheetName val="001"/>
      <sheetName val="2_자재집계표5"/>
      <sheetName val="화강석_보조기층5"/>
      <sheetName val="혼합기층_포설_및다짐_(2)5"/>
      <sheetName val="보조기층_포설_및다짐5"/>
      <sheetName val="보차도경계석운반_(2)5"/>
      <sheetName val="1_총괄토공5"/>
      <sheetName val="2_하수터파기토공5"/>
      <sheetName val="3_하수수량집계표5"/>
      <sheetName val="4_맹암거집계표5"/>
      <sheetName val="맹암거_토공5"/>
      <sheetName val="5_포장공사수량집계표5"/>
      <sheetName val="도로경계석_(2)5"/>
      <sheetName val="급수급탕_(동관)5"/>
      <sheetName val="오배수_(집계)5"/>
      <sheetName val="장비당단가_(1)1"/>
      <sheetName val="_견적서1"/>
      <sheetName val="1_맹암거관련1"/>
      <sheetName val="3BL공동구_수량1"/>
      <sheetName val="BSD_(2)1"/>
      <sheetName val="Site_Expenses1"/>
      <sheetName val="변압기_및_발전기_용량"/>
      <sheetName val="공사비_내역_(가)1"/>
      <sheetName val="I_설계조건"/>
      <sheetName val="OCT_FDN"/>
      <sheetName val="2_단면가정"/>
      <sheetName val="4_말뚝설계"/>
      <sheetName val="1_설계조건"/>
      <sheetName val="2F_회의실견적(5_14_일대)1"/>
      <sheetName val="GTG_TR_PIT"/>
      <sheetName val="kimre_scrubber"/>
      <sheetName val="Customer_Databas"/>
      <sheetName val="Wind_Load(3_1)_(2)"/>
      <sheetName val="Wind_Load(3_2)"/>
      <sheetName val="Wind_Load(3_4)"/>
      <sheetName val="TABLE2-1_ISBL(GENEAL-CIVIL)"/>
      <sheetName val="TABLE2-1_ISBL-(SlTE_PREP)"/>
      <sheetName val="TABLE2_1_ISBL_(Soil_Invest)"/>
      <sheetName val="TABLE2-2_OSBL(GENERAL-CIVIL)"/>
      <sheetName val="TABLE2-2_OSBL-(SITE_PREP)"/>
      <sheetName val="General_Data"/>
      <sheetName val="수목데이타_"/>
      <sheetName val="1_설계기준"/>
      <sheetName val="전선_및_전선관"/>
      <sheetName val="full_(2)"/>
      <sheetName val="단위별_일위대가표"/>
      <sheetName val="남양시작동자105노65기1_3화1_2"/>
      <sheetName val="7_5_2_BOQ_Summary_"/>
      <sheetName val="TYPE-B_평균H"/>
      <sheetName val="SL_dau_tien"/>
      <sheetName val="설산1_나"/>
      <sheetName val="_해군동해관사_미장공사A그룹_공내역서_xlsx"/>
      <sheetName val="Schedule_C_-_Page_2_of_6"/>
      <sheetName val="Schedule_C_-_Page_4_of_6"/>
      <sheetName val="Schedule_C_-_Page_5_of_6"/>
      <sheetName val="Schedule_C_-_Page_6_of_6"/>
      <sheetName val="Schedule_A_-_Page_1_of_3"/>
      <sheetName val="Schedule_A_-_Page_2_of_3"/>
      <sheetName val="Schedule_A_-_Page_3_of_3"/>
      <sheetName val="Schedule_B_-_Page_1_of_4"/>
      <sheetName val="Schedule_B_-_Page_2_of_4"/>
      <sheetName val="Schedule_B_-_Page_3_of_4"/>
      <sheetName val="Schedule_B_-_Page_4_of_4"/>
      <sheetName val="Schedule_C_-_Page_1_of_6"/>
      <sheetName val="Schedule_C_-_Page_3_of_6"/>
      <sheetName val="Schedule_E_-_Page_1_of_11"/>
      <sheetName val="Schedule_E_-_Page_10_of_11"/>
      <sheetName val="Schedule_E_-_Page_11_of_11"/>
      <sheetName val="Schedule_E_-_Page_2_of_11"/>
      <sheetName val="Schedule_E_-_Page_3_of_11"/>
      <sheetName val="Schedule_E_-_Page_4_of_11"/>
      <sheetName val="Schedule_E_-_Page_5_of_11"/>
      <sheetName val="Schedule_E_-_Page_6_of_11"/>
      <sheetName val="Schedule_E_-_Page_7_of_11"/>
      <sheetName val="Schedule_E_-_Page_8_of_11"/>
      <sheetName val="Schedule_E_-_Page_9_of_11"/>
      <sheetName val="A_1_3_-_Page_1_of_1"/>
      <sheetName val="A_1_4_-_Page_1_of_1"/>
      <sheetName val="A_4_-_Page_1_of_1"/>
      <sheetName val="IMP_(REACTOR)"/>
      <sheetName val="노원열병합__건축공사기성내역서"/>
      <sheetName val="CP-E2_(품셈표)"/>
      <sheetName val="4_LINE"/>
      <sheetName val="7_th"/>
      <sheetName val="조도계산서_(도서)"/>
      <sheetName val="별표_"/>
      <sheetName val="Sheet1_(2)"/>
      <sheetName val="건축원가계산서"/>
      <sheetName val="6호기"/>
      <sheetName val="이토변실(A3-LINE)"/>
      <sheetName val="공통가설공사"/>
      <sheetName val="부하(성남)"/>
      <sheetName val="참조자료"/>
      <sheetName val="간접"/>
      <sheetName val="plan&amp;section of foundation"/>
      <sheetName val="working load at the btm ft."/>
      <sheetName val="stability check"/>
      <sheetName val="design load"/>
      <sheetName val="현장관리비내역서"/>
      <sheetName val="Schedule E - P磇⊅밀⊅︀ꃕԯ_x0000_缀_x0000__x0000_"/>
      <sheetName val="FACTOR94"/>
      <sheetName val="공사수행방안"/>
      <sheetName val="시추주상도"/>
      <sheetName val="미드수량"/>
      <sheetName val="일위_파일"/>
      <sheetName val="공사비집계"/>
      <sheetName val="지표"/>
      <sheetName val="1차 내역서"/>
      <sheetName val="H-01월"/>
      <sheetName val="일위대가(1)"/>
      <sheetName val="4안전율"/>
      <sheetName val="일반공사"/>
      <sheetName val="품의서"/>
      <sheetName val="설계명세서(선로)"/>
      <sheetName val="K1자재(3차등)"/>
      <sheetName val="내부부하"/>
      <sheetName val="KMT물량"/>
      <sheetName val="부산4"/>
      <sheetName val="산출기준(파견전산실)"/>
      <sheetName val="단가비교"/>
      <sheetName val="예산명세서"/>
      <sheetName val="자료입력"/>
      <sheetName val="바.한일양산"/>
      <sheetName val="전기"/>
      <sheetName val="협조전"/>
      <sheetName val="단"/>
      <sheetName val="99노임기준"/>
      <sheetName val="방송노임"/>
      <sheetName val="타공종이기"/>
      <sheetName val="2.내역서"/>
      <sheetName val="Lookup tables"/>
      <sheetName val="산출금액내역"/>
      <sheetName val="견적"/>
      <sheetName val="실행견적"/>
      <sheetName val="내역단가"/>
      <sheetName val="일위단가"/>
      <sheetName val="검수고1-1층"/>
      <sheetName val="전체실적"/>
      <sheetName val="Site_Expenses4"/>
      <sheetName val="장비당단가_(1)5"/>
      <sheetName val="_견적서4"/>
      <sheetName val="3BL공동구_수량4"/>
      <sheetName val="BSD_(2)4"/>
      <sheetName val="1_맹암거관련4"/>
      <sheetName val="공사비_내역_(가)3"/>
      <sheetName val="변압기_및_발전기_용량3"/>
      <sheetName val="장비당단가_(1)2"/>
      <sheetName val="Site_Expenses2"/>
      <sheetName val="장비당단가_(1)3"/>
      <sheetName val="_견적서2"/>
      <sheetName val="3BL공동구_수량2"/>
      <sheetName val="BSD_(2)2"/>
      <sheetName val="1_맹암거관련2"/>
      <sheetName val="변압기_및_발전기_용량1"/>
      <sheetName val="Site_Expenses3"/>
      <sheetName val="장비당단가_(1)4"/>
      <sheetName val="_견적서3"/>
      <sheetName val="3BL공동구_수량3"/>
      <sheetName val="BSD_(2)3"/>
      <sheetName val="1_맹암거관련3"/>
      <sheetName val="공사비_내역_(가)2"/>
      <sheetName val="변압기_및_발전기_용량2"/>
      <sheetName val="금융비용"/>
      <sheetName val="우각부보강"/>
      <sheetName val="가시설단위수량"/>
      <sheetName val="Schedule E - Pageက_x0000_諱ԃ恭䀯E_x0000_"/>
      <sheetName val="Sheet3 (2)"/>
      <sheetName val="하도급대비"/>
      <sheetName val="IMP_MAIN_"/>
      <sheetName val="IMP _REACTOR_"/>
      <sheetName val="단위세대"/>
      <sheetName val="건축2"/>
      <sheetName val="실행내역 "/>
      <sheetName val="2.ㄱ)교량"/>
      <sheetName val="토공 토적표"/>
      <sheetName val="패널"/>
      <sheetName val="경산"/>
      <sheetName val="JUCK"/>
      <sheetName val="요약지"/>
      <sheetName val="2002상반기노임기준"/>
      <sheetName val="계화배수"/>
      <sheetName val="Schedule E - Page〯â_x0000__x0000__x0000__x0000_였뒋㰜"/>
      <sheetName val="Schedule E - Page倯ñ_x0000__x0000__x0000__x0000_가뮙"/>
      <sheetName val="특별교실"/>
      <sheetName val="APT내역"/>
      <sheetName val="Schedule E - Pag_x0000__x0000_坐ᔨ䳌빸Ъ雤O"/>
      <sheetName val="Schedule E - Pag䓐&gt;蛠Ȝ똙ø_x0000__x0000_궸᎝"/>
      <sheetName val="Schedule E - Pag_x0000__x0000_嚀ᳵ䳌§缐ӗ跔Z"/>
      <sheetName val="MFAB"/>
      <sheetName val="MFRT"/>
      <sheetName val="MPKG"/>
      <sheetName val="MPRD"/>
      <sheetName val="단가표 "/>
      <sheetName val="Schedule E - Pag_x0000__x0000_ﳨ_x0000__x0000__x0000_即酴諬4"/>
      <sheetName val="DB"/>
      <sheetName val="인건비"/>
      <sheetName val="기초코드"/>
      <sheetName val="6. FLOOR"/>
      <sheetName val="표지"/>
      <sheetName val="Schedule E -胸(脼(헾⿠_x0005__x0000__x0000__x0000__x0000_ꐜ"/>
      <sheetName val="NOMUBI"/>
      <sheetName val="sw1"/>
      <sheetName val="실행내역"/>
      <sheetName val="Bdown_ISBL"/>
      <sheetName val="Graph (LGEN)"/>
      <sheetName val="out_prog"/>
      <sheetName val="선적schedule (2)"/>
      <sheetName val="VL"/>
      <sheetName val="화강석_보조기"/>
      <sheetName val="EQUIP-H"/>
      <sheetName val="3희질산"/>
      <sheetName val="플랜트 설치"/>
      <sheetName val="골조단가"/>
      <sheetName val="Sheet3"/>
      <sheetName val="골조(가)"/>
      <sheetName val="직접인건비"/>
      <sheetName val="경비_원본"/>
      <sheetName val="Schedule C - Page 1 of _x0000_"/>
      <sheetName val="자재"/>
      <sheetName val="Schedule E - Page 11 of浐ௗ펈"/>
      <sheetName val="Schedule E -_x0000__x0000__x0005__x0000_ⶫɌ_x0000__x0000__x0000__x0001__x0000_薰"/>
      <sheetName val="형상"/>
      <sheetName val="CT "/>
      <sheetName val="품종_품명"/>
      <sheetName val="토공 갑지"/>
      <sheetName val="NM2"/>
      <sheetName val="NW1"/>
      <sheetName val="NW2"/>
      <sheetName val="PW3"/>
      <sheetName val="PW4"/>
      <sheetName val="SC1"/>
      <sheetName val="DNW"/>
      <sheetName val="N+"/>
      <sheetName val="NE"/>
      <sheetName val="P+"/>
      <sheetName val="PE"/>
      <sheetName val="PM"/>
      <sheetName val="3련 BOX"/>
      <sheetName val="101동"/>
      <sheetName val="단중표"/>
      <sheetName val="0502-2087-Erection"/>
      <sheetName val="Form MF - 2"/>
      <sheetName val="물가자료"/>
      <sheetName val="UOP 508 PG 2-9"/>
      <sheetName val="March"/>
      <sheetName val="cable"/>
      <sheetName val="2.설계제원"/>
      <sheetName val="8.1"/>
      <sheetName val="목차"/>
      <sheetName val="calculation-1"/>
      <sheetName val="CombinedFooting_F3"/>
      <sheetName val="fixwater"/>
      <sheetName val="reinforce"/>
      <sheetName val="페이징 배관배선"/>
      <sheetName val="UNSTEADY"/>
      <sheetName val="REINF."/>
      <sheetName val="LOADS"/>
      <sheetName val="SKETCH"/>
      <sheetName val="load"/>
      <sheetName val="BQLIST"/>
      <sheetName val="ASTM C585"/>
      <sheetName val="중기조종사 단위단가"/>
      <sheetName val="노임,재료비"/>
      <sheetName val="PROJECT BRIEF(EX.NEW)"/>
      <sheetName val="Sheet13"/>
      <sheetName val="Sheet14"/>
      <sheetName val="archi(본사)"/>
      <sheetName val="문학간접"/>
      <sheetName val="일위대가(건축)"/>
      <sheetName val="약품공급2"/>
      <sheetName val="화강석_보조기_x0005__x0000_"/>
      <sheetName val="직재"/>
      <sheetName val="도장비"/>
      <sheetName val="잡철물"/>
      <sheetName val="sheets"/>
      <sheetName val="사용자정의"/>
      <sheetName val="제품표준규격"/>
      <sheetName val="2_자재집계표6"/>
      <sheetName val="화강석_보조기층6"/>
      <sheetName val="혼합기층_포설_및다짐_(2)6"/>
      <sheetName val="보조기층_포설_및다짐6"/>
      <sheetName val="보차도경계석운반_(2)6"/>
      <sheetName val="1_총괄토공6"/>
      <sheetName val="2_하수터파기토공6"/>
      <sheetName val="3_하수수량집계표6"/>
      <sheetName val="4_맹암거집계표6"/>
      <sheetName val="맹암거_토공6"/>
      <sheetName val="5_포장공사수량집계표6"/>
      <sheetName val="도로경계석_(2)6"/>
      <sheetName val="급수급탕_(동관)6"/>
      <sheetName val="오배수_(집계)6"/>
      <sheetName val="GTG_TR_PIT1"/>
      <sheetName val="kimre_scrubber1"/>
      <sheetName val="Customer_Databas1"/>
      <sheetName val="OCT_FDN1"/>
      <sheetName val="2F_회의실견적(5_14_일대)2"/>
      <sheetName val="I_설계조건1"/>
      <sheetName val="1_설계기준1"/>
      <sheetName val="TYPE-B_평균H1"/>
      <sheetName val="수목데이타_1"/>
      <sheetName val="TABLE2-1_ISBL(GENEAL-CIVIL)1"/>
      <sheetName val="TABLE2-1_ISBL-(SlTE_PREP)1"/>
      <sheetName val="TABLE2_1_ISBL_(Soil_Invest)1"/>
      <sheetName val="TABLE2-2_OSBL(GENERAL-CIVIL)1"/>
      <sheetName val="TABLE2-2_OSBL-(SITE_PREP)1"/>
      <sheetName val="General_Data1"/>
      <sheetName val="7_5_2_BOQ_Summary_1"/>
      <sheetName val="2_단면가정1"/>
      <sheetName val="4_말뚝설계1"/>
      <sheetName val="1_설계조건1"/>
      <sheetName val="조도계산서_(도서)1"/>
      <sheetName val="_해군동해관사_미장공사A그룹_공내역서_xlsx1"/>
      <sheetName val="남양시작동자105노65기1_3화1_21"/>
      <sheetName val="별표_1"/>
      <sheetName val="SL_dau_tien1"/>
      <sheetName val="TC_IN"/>
      <sheetName val="단위별_일위대가표1"/>
      <sheetName val="전선_및_전선관1"/>
      <sheetName val="IMP_(REACTOR)1"/>
      <sheetName val="Wind_Load(3_1)_(2)1"/>
      <sheetName val="Wind_Load(3_2)1"/>
      <sheetName val="Wind_Load(3_4)1"/>
      <sheetName val="full_(2)1"/>
      <sheetName val="설산1_나1"/>
      <sheetName val="design_data"/>
      <sheetName val="member_design"/>
      <sheetName val="Schedule_C_-_Page_2_of_61"/>
      <sheetName val="Schedule_C_-_Page_4_of_61"/>
      <sheetName val="Schedule_C_-_Page_5_of_61"/>
      <sheetName val="Schedule_C_-_Page_6_of_61"/>
      <sheetName val="Schedule_A_-_Page_1_of_31"/>
      <sheetName val="Schedule_A_-_Page_2_of_31"/>
      <sheetName val="Schedule_A_-_Page_3_of_31"/>
      <sheetName val="Schedule_B_-_Page_1_of_41"/>
      <sheetName val="Schedule_B_-_Page_2_of_41"/>
      <sheetName val="Schedule_B_-_Page_3_of_41"/>
      <sheetName val="Schedule_B_-_Page_4_of_41"/>
      <sheetName val="Schedule_C_-_Page_1_of_61"/>
      <sheetName val="Schedule_C_-_Page_3_of_61"/>
      <sheetName val="Schedule_E_-_Page_1_of_111"/>
      <sheetName val="Schedule_E_-_Page_10_of_111"/>
      <sheetName val="Schedule_E_-_Page_11_of_111"/>
      <sheetName val="Schedule_E_-_Page_2_of_111"/>
      <sheetName val="Schedule_E_-_Page_3_of_111"/>
      <sheetName val="Schedule_E_-_Page_4_of_111"/>
      <sheetName val="Schedule_E_-_Page_5_of_111"/>
      <sheetName val="Schedule_E_-_Page_6_of_111"/>
      <sheetName val="Schedule_E_-_Page_7_of_111"/>
      <sheetName val="Schedule_E_-_Page_8_of_111"/>
      <sheetName val="Schedule_E_-_Page_9_of_111"/>
      <sheetName val="A_1_3_-_Page_1_of_11"/>
      <sheetName val="A_1_4_-_Page_1_of_11"/>
      <sheetName val="A_4_-_Page_1_of_11"/>
      <sheetName val="공종별_집계"/>
      <sheetName val="노원열병합__건축공사기성내역서1"/>
      <sheetName val="4_LINE1"/>
      <sheetName val="7_th1"/>
      <sheetName val="CP-E2_(품셈표)1"/>
      <sheetName val="RING_WALL"/>
      <sheetName val="Sheet1_(2)1"/>
      <sheetName val="DESIGN_CRITERIA"/>
      <sheetName val="sum1_(2)"/>
      <sheetName val="Data_Vol"/>
      <sheetName val="Galaxy_소비자가격표"/>
      <sheetName val="C_&amp;_G_RHS"/>
      <sheetName val="AS포장복구_"/>
      <sheetName val="제원_설계조건"/>
      <sheetName val="1_취수장"/>
      <sheetName val="Schedule_E_-_P磇⊅밀⊅︀ꃕԯ缀"/>
      <sheetName val="단가산출서_(2)"/>
      <sheetName val="HORI__VESSEL"/>
      <sheetName val="as_boq_list_up"/>
      <sheetName val="BSD__2_"/>
      <sheetName val="New_Valuation"/>
      <sheetName val="인건비_"/>
      <sheetName val="Util&amp;_Real"/>
      <sheetName val="1_우편집중내역서"/>
      <sheetName val="내역서 띤ͤ눼ͤ"/>
      <sheetName val="내역서_띤ͤ눼ͤ"/>
      <sheetName val="Lookup_tables"/>
      <sheetName val="Schedule_E_-_Pagﳨ即酴諬4"/>
      <sheetName val="Schedule E - Paﶻĉ_x0000__x0000_楨◿㢼]誠8"/>
      <sheetName val="Schedule E - Pa䔭疖꜀ȭﶻĉ_x0000__x0000_Ḡ⛓"/>
      <sheetName val="Schedule E - Paﶻ_x001e__x0000__x0000_읰∉㢼ǋ櫀Ʋ"/>
      <sheetName val="Schedule E - Paﶻ_x001e__x0000__x0000_ﳐ⡷㢼ǋ櫀Ʋ"/>
      <sheetName val="Schedule E - Paﶻ_x001e__x0000__x0000_ⱐỹ㢼ǋ櫀Ʋ"/>
      <sheetName val="Schedule E - Paﶻ_x001e__x0000__x0000_萨ⓤ㢼ǋ櫀Ʋ"/>
      <sheetName val="BOX전기내역"/>
      <sheetName val="토공(우물통,기타) "/>
      <sheetName val="Schedule E - Page 10 of 1_x0000_"/>
      <sheetName val="계산근거"/>
      <sheetName val="IN"/>
      <sheetName val="제조원가계산서 (2)"/>
      <sheetName val="제품(수출)매출"/>
      <sheetName val="상품보조수불"/>
      <sheetName val="제품입고(생산)"/>
      <sheetName val="조명시설"/>
      <sheetName val="purpose&amp;input"/>
      <sheetName val="water prop."/>
      <sheetName val="재무가정"/>
      <sheetName val="15100"/>
      <sheetName val="개시대사 (2)"/>
      <sheetName val="VA_code"/>
      <sheetName val="품셈"/>
      <sheetName val="전체현황"/>
      <sheetName val="Schedule E - Pa何Ⰰ佖✀訒ԯ_x0000_缀_x0000_"/>
      <sheetName val="자재co"/>
      <sheetName val="Condition"/>
      <sheetName val="BOM-Form A.1.III"/>
      <sheetName val="방식총괄"/>
      <sheetName val="전력"/>
      <sheetName val="시화점실행"/>
      <sheetName val="1.물가시세표"/>
      <sheetName val="5.노임단가"/>
      <sheetName val="4.중기단가산출"/>
      <sheetName val="6.단가목록"/>
      <sheetName val="8.배수공"/>
      <sheetName val="6PILE  (돌출)"/>
      <sheetName val="LAB"/>
      <sheetName val="ROOF(ALKALI)"/>
      <sheetName val="추가예산"/>
      <sheetName val="돈암사업"/>
      <sheetName val="토목집계표"/>
      <sheetName val="직접공사비"/>
      <sheetName val="21"/>
      <sheetName val="22"/>
      <sheetName val="in_progress"/>
      <sheetName val="현황산출서"/>
      <sheetName val="Schedule E -萈&lt;헾⿐_x0005__x0000__x0000__x0000__x0000_퀱掍菄"/>
      <sheetName val="Schedule B - Page 3 of Ԁ"/>
      <sheetName val="Schedule C - P塠ɪđ乔T⭸ᡨ⣸ᡨ"/>
      <sheetName val="공사비명세서"/>
      <sheetName val="S0"/>
      <sheetName val="옹벽기초자료"/>
      <sheetName val="기본DATA"/>
      <sheetName val="Schedule A - Page 柖#_x0000__x0000_솈ᦑ"/>
      <sheetName val="Schedule A - Page 柖#_x0000__x0000_ℶ"/>
      <sheetName val="Schedule E - Page 3 of︀ԯ"/>
      <sheetName val="IMPEADENCE MAP 취수장"/>
      <sheetName val="Schedule E - P磇⊅밀⊅︀ꃕԯ"/>
      <sheetName val="공사현황"/>
      <sheetName val="Schedule E - P滂"/>
      <sheetName val="기초자료"/>
      <sheetName val="참고자료"/>
      <sheetName val="PTR台손익"/>
      <sheetName val="J01"/>
      <sheetName val="Corrib Haz"/>
      <sheetName val="지수"/>
      <sheetName val="01월TTL"/>
      <sheetName val="종합"/>
      <sheetName val="역T형교대(말뚝기초)"/>
      <sheetName val="Schedule E - PaÁ_x0000_Ԁ_x0000_耀_xdb1a__x000b__x0000__x0000__x0000_"/>
      <sheetName val="맨홀조서"/>
      <sheetName val="Schedule E -谔È斨᫭䨐ᨧ_x0000__x0000_Ứ]_x0006__x0000_͸"/>
      <sheetName val="전익자재"/>
      <sheetName val="전압강하계산"/>
      <sheetName val="깨기"/>
      <sheetName val="Schedule E - Pag釰±鈼±ሧ⽋_x0005__x0000__x0000_"/>
      <sheetName val="Schedule E - Pag喸gሧ⾗_x0005__x0000__x0000__x0000__x0000_"/>
      <sheetName val="Schedule E - Pagሧ⾗_x0005__x0000__x0000__x0000__x0000_긦봫"/>
      <sheetName val="Schedule E - Pag呈ሧ⾗_x0005__x0000__x0000__x0000__x0000_"/>
      <sheetName val="입력DATA"/>
      <sheetName val="바닥판"/>
      <sheetName val="기자재비"/>
      <sheetName val="4_맹암거집계표ሧ"/>
      <sheetName val="총괄내역서"/>
      <sheetName val="200"/>
      <sheetName val="인건-측정"/>
      <sheetName val="기존단가_(2)1"/>
      <sheetName val="공작물조직표(용배수)"/>
      <sheetName val="★도급내역"/>
      <sheetName val="작업금지"/>
      <sheetName val="기별명세"/>
      <sheetName val="1F"/>
      <sheetName val="TB-내역서"/>
      <sheetName val="용산1(해보)"/>
      <sheetName val="전체"/>
      <sheetName val="일위대가표"/>
      <sheetName val="관람석제출"/>
      <sheetName val="1차_내역서"/>
      <sheetName val="system_&amp;_LOOK_UP_FUNC"/>
      <sheetName val="plan&amp;section_of_foundation"/>
      <sheetName val="working_load_at_the_btm_ft_"/>
      <sheetName val="stability_check"/>
      <sheetName val="design_load"/>
      <sheetName val="바_한일양산"/>
      <sheetName val="Schedule_E_-_Pageက諱ԃ恭䀯E"/>
      <sheetName val="Sheet3_(2)"/>
      <sheetName val="실행내역_"/>
      <sheetName val="1_맹암거관련_xls"/>
      <sheetName val="1_%EB%A7%B9%EC%95%94%EA%B1%B0%E"/>
      <sheetName val="Form_MF_-_2"/>
      <sheetName val="Graph_(LGEN)"/>
      <sheetName val="선적schedule_(2)"/>
      <sheetName val="Schedule_E_-_Page_10_of_1"/>
      <sheetName val="노무비"/>
      <sheetName val="11.자재단가"/>
      <sheetName val="토사(PE)"/>
      <sheetName val="공종별집계표"/>
      <sheetName val="공종별내역서"/>
      <sheetName val="신규단가"/>
      <sheetName val="공사설정"/>
      <sheetName val="공량산출표"/>
      <sheetName val="공량산출"/>
      <sheetName val="리스트"/>
      <sheetName val="자료"/>
      <sheetName val="9GNG운반"/>
      <sheetName val="Schedule E - Pa렀ꔇ砯_xdd02_✣⠁⠦"/>
      <sheetName val="Schedule E - Page 3 of︀駕ԯ"/>
      <sheetName val="Schedule E - Page 3 of_x0000__x0000_Ԁ"/>
      <sheetName val="입찰내역 발주처 양식"/>
      <sheetName val="충주"/>
      <sheetName val="Schedule E - Paª_x0000_Ԁ_x0000_　࿃∮_x0002__x0000__x0000_"/>
      <sheetName val="Schedule E - Page 1ㆨӫƽꙭ"/>
      <sheetName val="특2호하천산근"/>
      <sheetName val="특2호부관하천산근"/>
      <sheetName val="Schedule E - Pageက"/>
      <sheetName val="Schedule E - Page〯â"/>
      <sheetName val="Schedule E - Pag"/>
      <sheetName val="Schedule E - Page倯ñ"/>
      <sheetName val="SG"/>
      <sheetName val="Schedule E - Pag_x0000__x0000_Ā_x0000__x0005__x0000__x0000__x0000_䡠"/>
      <sheetName val="單價表단가표"/>
      <sheetName val="기초입력 DATA"/>
      <sheetName val="혼합기층_포설_및다짐__x0000__x0000_Ԁ_x0000_"/>
      <sheetName val="실행예산-변경분"/>
      <sheetName val="견적기준"/>
      <sheetName val="대치판정"/>
      <sheetName val="값 목록"/>
      <sheetName val="Schedule E - Page _x0000__x0000_窼_x0014_헾⽱_x0005__x0000_"/>
      <sheetName val="Schedule E - Page 葨_x0014_蒬_x0014_헾⽱_x0005__x0000_"/>
      <sheetName val="Schedule E - Page 罸3헾⾹_x0005__x0000__x0000_"/>
      <sheetName val="DS"/>
      <sheetName val="Schedule E - Pa삪㧜뾁_x0000_Ā李_x0000__x0000_"/>
      <sheetName val="Schedule E - Paª_x0000_Ԁ_x0000_ﴓ檶_x0001__x0000__x0000_"/>
      <sheetName val="Schedule E - Paª_x0000_Ԁ_x0000_ꀀ娎䄏_x0002__x0000__x0000_"/>
      <sheetName val="Schedule E - Paª_x0000_Ԁ_x0000_뀀⊫䄓_x0002__x0000__x0000_"/>
      <sheetName val="Schedule E - Paª_x0000_Ԁ_x0000_瀀̂䄓_x0002__x0000__x0000_"/>
      <sheetName val="Schedule E - Pa₪㦍뾁_x0000_Ā李_x0000__x0000_"/>
      <sheetName val="Schedule E - PaႪ⯿娃㤁㠁弅_x001e__x0000__x0000__x0000_"/>
      <sheetName val="Schedule E - Paª_x0000_Ԁ_x0000_뀀ִ卵_x0002__x0000__x0000_"/>
      <sheetName val="Schedule E - Paª_x0000_Ԁ_x0000_䀀ᆽ솁_x0001__x0000__x0000_"/>
      <sheetName val="Schedule E - Paª_x0000_Ԁ_x0000_瀀詄솑_x0001__x0000__x0000_"/>
      <sheetName val="Schedule E - Paª_x0000_Ԁ_x0000_　踝쇵_x0001__x0000__x0000_"/>
      <sheetName val="Schedule E - Paª_x0000_Ԁ_x0000_က귛剃_x0002__x0000__x0000_"/>
      <sheetName val="Schedule C - Page 1 䃈絎쬂䆕"/>
      <sheetName val="Schedule C - Page 1 È_x0000_Ԁ_x0000_"/>
      <sheetName val="Schedule B - Page 3 of ᠍"/>
      <sheetName val="기별"/>
      <sheetName val="재료-CODE"/>
      <sheetName val="9.2단가산출서"/>
      <sheetName val="손료"/>
      <sheetName val="견적갑지"/>
      <sheetName val="을지 "/>
      <sheetName val="노임적용"/>
      <sheetName val="Schedule E - Page 6 of 1_x0000_"/>
      <sheetName val="Schedule B - Pa⠉⼳瀀桬0_x0000_退"/>
      <sheetName val="Schedule B - Pa⠉⼳瀀桬0_x0000__xd800_"/>
      <sheetName val="내역서_x0000__x0000__x0000__x0000__x0000__x0000__x0000__x0000__x00"/>
      <sheetName val="Schedule E - Page _x0000__x0000_窼 헾⽱ _x0000_"/>
      <sheetName val="Schedule E - Page 葨 蒬 헾⽱ _x0000_"/>
      <sheetName val="Schedule E - Page 罸3헾⾹ _x0000__x0000_"/>
      <sheetName val="화강석_보조기 _x0000_"/>
      <sheetName val="Schedule E - Paª_x0000_Ԁ_x0000_ﴓ檶 _x0000__x0000_"/>
      <sheetName val="Schedule E - Paª_x0000_Ԁ_x0000_ꀀ娎䄏 _x0000__x0000_"/>
      <sheetName val="Schedule E - Paª_x0000_Ԁ_x0000_뀀⊫䄓 _x0000__x0000_"/>
      <sheetName val="Schedule E - Paª_x0000_Ԁ_x0000_瀀̂䄓 _x0000__x0000_"/>
      <sheetName val="Schedule E - PaႪ⯿娃㤁㠁弅 _x0000__x0000__x0000_"/>
      <sheetName val="Schedule E - Paª_x0000_Ԁ_x0000_뀀ִ卵 _x0000__x0000_"/>
      <sheetName val="Schedule E - Paª_x0000_Ԁ_x0000_䀀ᆽ솁 _x0000__x0000_"/>
      <sheetName val="Schedule E - Paª_x0000_Ԁ_x0000_瀀詄솑 _x0000__x0000_"/>
      <sheetName val="Schedule E - Paª_x0000_Ԁ_x0000_　踝쇵 _x0000__x0000_"/>
      <sheetName val="Schedule E - Paª_x0000_Ԁ_x0000_က귛剃 _x0000__x0000_"/>
      <sheetName val="Schedule E - Paª_x0000_Ԁ_x0000_　࿃∮ _x0000__x0000_"/>
      <sheetName val="Schedule E - Pag_x0000__x0000_Ā_x0000_ _x0000__x0000__x0000_䡠"/>
      <sheetName val="Schedule E - Paﶻ _x0000__x0000_읰∉㢼ǋ櫀Ʋ"/>
      <sheetName val="Schedule E - Paﶻ _x0000__x0000_ﳐ⡷㢼ǋ櫀Ʋ"/>
      <sheetName val="Schedule E - Paﶻ _x0000__x0000_ⱐỹ㢼ǋ櫀Ʋ"/>
      <sheetName val="Schedule E - Paﶻ _x0000__x0000_萨ⓤ㢼ǋ櫀Ʋ"/>
      <sheetName val="Schedule E - Î_x0000_Ԁ_x0000_耀㝵_x0000__x0000__x0000__x0000_Ā_x0000_"/>
      <sheetName val="Schedule E - Î_x0000_Ԁ_x0000__x0000_챲_x0002__x0000__x0000__x0000_Ā_x0000_"/>
      <sheetName val="Schedule E - PÂ_x0000_Ԁ_x0000_䀀ꫵ_x0002__x0000__x0000__x0000_Ā"/>
      <sheetName val="Schedule E - Pa_xd800_㝒ᨀ遙ԯ_x0000_缀_x0000__x0000__x0000_"/>
      <sheetName val="Schedule E - Page¹_x0000_Ԁ_x0000_ꀀ쉢_x0001__x0000_"/>
      <sheetName val="산출내역서"/>
      <sheetName val="Schedule E - Paﶻĉ"/>
      <sheetName val="Schedule E - Pa䔭疖꜀ȭﶻĉ"/>
      <sheetName val="Schedule E - Paﶻ_x001e_"/>
      <sheetName val="Schedule E - Pa何Ⰰ佖✀訒ԯ"/>
      <sheetName val="조건표"/>
      <sheetName val="ep0618"/>
      <sheetName val="____x005f_x0000__x005f_x0000__x005f_x0000__x000_2"/>
      <sheetName val="Schedule_E___P________x005f_x0000___2"/>
      <sheetName val="____x005f_x0000__x005f_x0000__x005f_x0000__x000_3"/>
      <sheetName val="Schedule_E___Pag_x005f_x0000__x005f_x0000_2"/>
      <sheetName val="Schedule_E___Pag_______x005f_x0000__2"/>
      <sheetName val="Schedule_E___Pag_x005f_x0000__x005f_x0000_3"/>
      <sheetName val="Schedule C - Page 1 of _x005f_x0000_"/>
      <sheetName val="Schedule_E___x005f_x0000__x005f_x0000__x0_2"/>
      <sheetName val="Schedule_E___Page__x005f_x0000______2"/>
      <sheetName val="Schedule_E___Page___x005f_x0000__x0_2"/>
      <sheetName val="Schedule_E___Page___x005f_x0000__x0_3"/>
      <sheetName val="화강석_보조기_x005f_x0005__x005f_x0000_"/>
      <sheetName val="Schedule_E___Pa___x005f_x0000__x000_2"/>
      <sheetName val="Schedule_E___Pa_______x005f_x0000___2"/>
      <sheetName val="Schedule_E___Pa__x005f_x001e__x005f_x0000_2"/>
      <sheetName val="Schedule_E___Pa__x005f_x001e__x005f_x0000_3"/>
      <sheetName val="Schedule_E___Pa__x005f_x001e__x005f_x0000_4"/>
      <sheetName val="Schedule_E___Pa__x005f_x001e__x005f_x0000_5"/>
      <sheetName val="Schedule_E___Page_10_of_1_x00_2"/>
      <sheetName val="Schedule_E___Pag_x005f_x0000__x005f_x0000_4"/>
      <sheetName val="Schedule_E_________x005f_x0005__x00_2"/>
      <sheetName val="Schedule_E___Pa________x005f_x0000__2"/>
      <sheetName val="Schedule_E_______x005f_x0005__x005f_x0000_2"/>
      <sheetName val="Schedule_A___Page____x005f_x0000__x_2"/>
      <sheetName val="Schedule_A___Page____x005f_x0000__x_3"/>
      <sheetName val="Schedule_E___Pa__x005f_x0000___x000_2"/>
      <sheetName val="Schedule_E_________x005f_x0000__x00_2"/>
      <sheetName val="Schedule_E___Pag_______x005f_x0005__2"/>
      <sheetName val="Schedule_E___Pag_g___x005f_x0005__x_2"/>
      <sheetName val="Schedule_E___Pag___x005f_x0005__x00_2"/>
      <sheetName val="Schedule_E___Pag_____x005f_x0005__x_2"/>
      <sheetName val="Schedule E - Pa렀ꔇ砯_x005f_xdd02_✣⠁⠦"/>
      <sheetName val="Schedule_E___Page_3_of_x005f_x0000__2"/>
      <sheetName val="Schedule_E___Pa__x005f_x0000___x000_3"/>
      <sheetName val="Schedule_E___Page__x005f_x0000__x00_2"/>
      <sheetName val="Schedule_E___Page___x005f_x0014___x_2"/>
      <sheetName val="Schedule_E___Page__3___x005f_x0005__2"/>
      <sheetName val="_____________x005f_x0000__x005f_x0000___x_2"/>
      <sheetName val="Schedule_E___Pag_x005f_x0000__x005f_x0000_5"/>
      <sheetName val="Schedule_E___Pa____x005f_x0000______2"/>
      <sheetName val="Schedule_E___Pa__x005f_x0000___x000_4"/>
      <sheetName val="Schedule_E___Pa__x005f_x0000___x000_5"/>
      <sheetName val="Schedule_E___Pa__x005f_x0000___x000_6"/>
      <sheetName val="Schedule_E___Pa__x005f_x0000___x000_7"/>
      <sheetName val="Schedule_E___Pa____x005f_x0000______3"/>
      <sheetName val="Schedule_E___Pa_______x005f_x001e___2"/>
      <sheetName val="Schedule_E___Pa__x005f_x0000___x000_8"/>
      <sheetName val="Schedule_E___Pa__x005f_x0000___x000_9"/>
      <sheetName val="Schedule_E___Pa__x005f_x0000___x00_10"/>
      <sheetName val="Schedule_E___Pa__x005f_x0000___x00_11"/>
      <sheetName val="Schedule_E___Pa__x005f_x0000___x00_12"/>
      <sheetName val="Schedule_C___Page_1___x005f_x0000___2"/>
      <sheetName val="Schedule E - Page 6 of 1_x005f_x0000_"/>
      <sheetName val="Schedule B - Pa⠉⼳瀀桬0_x005f_x0000_退"/>
      <sheetName val="Schedule_B___Pa______0_x005f_x0000__2"/>
      <sheetName val="____x005f_x0000__x005f_x0000__x005f_x0000__x000_4"/>
      <sheetName val="Schedule_E___Page__x005f_x0000__x00_3"/>
      <sheetName val="Schedule_E___Page_________x00_2"/>
      <sheetName val="Schedule_E___Page__3____x005f_x0000_2"/>
      <sheetName val="화강석_보조기 _x005f_x0000_"/>
      <sheetName val="Schedule_E___Pa__x005f_x0000___x00_13"/>
      <sheetName val="Schedule_E___Pa__x005f_x0000___x00_14"/>
      <sheetName val="Schedule_E___Pa__x005f_x0000___x00_15"/>
      <sheetName val="Schedule_E___Pa__x005f_x0000___x00_16"/>
      <sheetName val="Schedule_E___Pa________x005f_x0000__3"/>
      <sheetName val="Schedule_E___Pa__x005f_x0000___x00_17"/>
      <sheetName val="Schedule_E___Pa__x005f_x0000___x00_18"/>
      <sheetName val="Schedule_E___Pa__x005f_x0000___x00_19"/>
      <sheetName val="Schedule_E___Pa__x005f_x0000___x00_20"/>
      <sheetName val="Schedule_E___Pa__x005f_x0000___x00_21"/>
      <sheetName val="Schedule_E___Pa__x005f_x0000___x00_22"/>
      <sheetName val="Schedule_E___Pag_x005f_x0000__x005f_x0000_6"/>
      <sheetName val="Schedule_E___Pa___x005f_x0000__x000_3"/>
      <sheetName val="Schedule_E___Pa___x005f_x0000__x000_4"/>
      <sheetName val="Schedule_E___Pa___x005f_x0000__x000_5"/>
      <sheetName val="Schedule_E___Pa___x005f_x0000__x000_6"/>
      <sheetName val="Schedule_E_____x005f_x0000___x005f_x0000__2"/>
      <sheetName val="Schedule_E_____x005f_x0000___x005f_x0000__3"/>
      <sheetName val="Schedule_E___P__x005f_x0000___x005f_x0000_2"/>
      <sheetName val="Schedule_E___Pa_x005f_xd800______x0_2"/>
      <sheetName val="Schedule_E___Page__x005f_x0000___x0_2"/>
      <sheetName val="Schedule E - Paﶻ_x005f_x001e_"/>
      <sheetName val="A__My_Documents_1999__________2"/>
      <sheetName val="Schedule B - Page 1 _x0000__x0000__x0005__x0000_"/>
      <sheetName val="A__My_Documents_1999__________3"/>
      <sheetName val="Schedule E - PaႺ᱘尀᱘✀錒ԯ_x0000_缀_x0000_"/>
      <sheetName val="Schedule E - Pa➺ԯ_x0000_缀_x0000__x0000__x0000_阀쪹"/>
      <sheetName val="단가견적조사표"/>
      <sheetName val="Schedule C - Page 1 ᦖ턠˥"/>
      <sheetName val="Schedule C - Page 1 ⿸㢨漰➋"/>
      <sheetName val="Schedule E -׃〇_x0000__x0000_뤰_x0000__x0000__x0000_ꋝ臭區^_x0000_"/>
      <sheetName val="준검 내역서"/>
      <sheetName val="인원계획-미화"/>
      <sheetName val="(C)원내역"/>
      <sheetName val="Schedule E - Pa_x0000_Ԁ_x0000__x0000_ _x0000__x0000__x0000_"/>
      <sheetName val="Schedule E - Pa_x0000_Ԁ_x0000_쀀㌳_x000a__x0000__x0000__x0000_"/>
      <sheetName val="Schedule E - Pa_x0000_Ԁ_x0000__x0000_羍_x000c__x0000__x0000__x0000_"/>
      <sheetName val="Schedule E - Pa_x0000_Ԁ_x0000__x0000_緝_x000a__x0000__x0000__x0000_"/>
      <sheetName val="소요자재"/>
      <sheetName val="노무산출서"/>
      <sheetName val="건축집계표"/>
      <sheetName val="가로등기초"/>
      <sheetName val="단가산출집계"/>
      <sheetName val="내역서_띤ͤ눼ͤ1"/>
      <sheetName val="2_자재집계표8"/>
      <sheetName val="화강석_보조기층8"/>
      <sheetName val="혼합기층_포설_및다짐_(2)8"/>
      <sheetName val="보조기층_포설_및다짐8"/>
      <sheetName val="보차도경계석운반_(2)8"/>
      <sheetName val="1_총괄토공8"/>
      <sheetName val="2_하수터파기토공8"/>
      <sheetName val="3_하수수량집계표8"/>
      <sheetName val="4_맹암거집계표8"/>
      <sheetName val="맹암거_토공8"/>
      <sheetName val="5_포장공사수량집계표8"/>
      <sheetName val="도로경계석_(2)8"/>
      <sheetName val="급수급탕_(동관)8"/>
      <sheetName val="오배수_(집계)8"/>
      <sheetName val="장비당단가_(1)7"/>
      <sheetName val="Site_Expenses6"/>
      <sheetName val="_견적서6"/>
      <sheetName val="1_맹암거관련6"/>
      <sheetName val="3BL공동구_수량6"/>
      <sheetName val="BSD_(2)6"/>
      <sheetName val="변압기_및_발전기_용량5"/>
      <sheetName val="공사비_내역_(가)5"/>
      <sheetName val="OCT_FDN3"/>
      <sheetName val="2F_회의실견적(5_14_일대)4"/>
      <sheetName val="Customer_Databas3"/>
      <sheetName val="2_단면가정3"/>
      <sheetName val="4_말뚝설계3"/>
      <sheetName val="1_설계조건3"/>
      <sheetName val="I_설계조건3"/>
      <sheetName val="GTG_TR_PIT3"/>
      <sheetName val="kimre_scrubber3"/>
      <sheetName val="_해군동해관사_미장공사A그룹_공내역서_xlsx3"/>
      <sheetName val="단위별_일위대가표3"/>
      <sheetName val="1_설계기준3"/>
      <sheetName val="수목데이타_3"/>
      <sheetName val="별표_3"/>
      <sheetName val="남양시작동자105노65기1_3화1_23"/>
      <sheetName val="TABLE2-1_ISBL(GENEAL-CIVIL)3"/>
      <sheetName val="TABLE2-1_ISBL-(SlTE_PREP)3"/>
      <sheetName val="TABLE2_1_ISBL_(Soil_Invest)3"/>
      <sheetName val="TABLE2-2_OSBL(GENERAL-CIVIL)3"/>
      <sheetName val="TABLE2-2_OSBL-(SITE_PREP)3"/>
      <sheetName val="General_Data3"/>
      <sheetName val="7_5_2_BOQ_Summary_3"/>
      <sheetName val="TYPE-B_평균H3"/>
      <sheetName val="SL_dau_tien3"/>
      <sheetName val="Wind_Load(3_1)_(2)3"/>
      <sheetName val="Wind_Load(3_2)3"/>
      <sheetName val="Wind_Load(3_4)3"/>
      <sheetName val="full_(2)3"/>
      <sheetName val="설산1_나3"/>
      <sheetName val="전선_및_전선관3"/>
      <sheetName val="IMP_(REACTOR)3"/>
      <sheetName val="조도계산서_(도서)3"/>
      <sheetName val="Schedule_C_-_Page_2_of_63"/>
      <sheetName val="Schedule_C_-_Page_4_of_63"/>
      <sheetName val="Schedule_C_-_Page_5_of_63"/>
      <sheetName val="Schedule_C_-_Page_6_of_63"/>
      <sheetName val="Schedule_A_-_Page_1_of_33"/>
      <sheetName val="Schedule_A_-_Page_2_of_33"/>
      <sheetName val="Schedule_A_-_Page_3_of_33"/>
      <sheetName val="Schedule_B_-_Page_1_of_43"/>
      <sheetName val="Schedule_B_-_Page_2_of_43"/>
      <sheetName val="Schedule_B_-_Page_3_of_43"/>
      <sheetName val="Schedule_B_-_Page_4_of_43"/>
      <sheetName val="Schedule_C_-_Page_1_of_63"/>
      <sheetName val="Schedule_C_-_Page_3_of_63"/>
      <sheetName val="Schedule_E_-_Page_1_of_113"/>
      <sheetName val="Schedule_E_-_Page_10_of_113"/>
      <sheetName val="Schedule_E_-_Page_11_of_113"/>
      <sheetName val="Schedule_E_-_Page_2_of_113"/>
      <sheetName val="Schedule_E_-_Page_3_of_113"/>
      <sheetName val="Schedule_E_-_Page_4_of_113"/>
      <sheetName val="Schedule_E_-_Page_5_of_113"/>
      <sheetName val="Schedule_E_-_Page_6_of_113"/>
      <sheetName val="Schedule_E_-_Page_7_of_113"/>
      <sheetName val="Schedule_E_-_Page_8_of_113"/>
      <sheetName val="Schedule_E_-_Page_9_of_113"/>
      <sheetName val="A_1_3_-_Page_1_of_13"/>
      <sheetName val="A_1_4_-_Page_1_of_13"/>
      <sheetName val="A_4_-_Page_1_of_13"/>
      <sheetName val="공종별_집계2"/>
      <sheetName val="Data_Vol2"/>
      <sheetName val="노원열병합__건축공사기성내역서3"/>
      <sheetName val="CP-E2_(품셈표)3"/>
      <sheetName val="4_LINE3"/>
      <sheetName val="7_th3"/>
      <sheetName val="제원_설계조건2"/>
      <sheetName val="HORI__VESSEL2"/>
      <sheetName val="design_data2"/>
      <sheetName val="member_design2"/>
      <sheetName val="TC_IN2"/>
      <sheetName val="RING_WALL2"/>
      <sheetName val="Sheet1_(2)3"/>
      <sheetName val="sum1_(2)2"/>
      <sheetName val="DESIGN_CRITERIA2"/>
      <sheetName val="C_&amp;_G_RHS2"/>
      <sheetName val="as_boq_list_up1"/>
      <sheetName val="1_취수장2"/>
      <sheetName val="AS포장복구_2"/>
      <sheetName val="1_우편집중내역서2"/>
      <sheetName val="BSD__2_2"/>
      <sheetName val="단가산출서_(2)2"/>
      <sheetName val="New_Valuation2"/>
      <sheetName val="인건비_2"/>
      <sheetName val="Lookup_tables2"/>
      <sheetName val="바_한일양산1"/>
      <sheetName val="plan&amp;section_of_foundation2"/>
      <sheetName val="working_load_at_the_btm_ft_2"/>
      <sheetName val="stability_check2"/>
      <sheetName val="design_load2"/>
      <sheetName val="Sheet3_(2)1"/>
      <sheetName val="Util&amp;_Real1"/>
      <sheetName val="실행내역_1"/>
      <sheetName val="1차_내역서2"/>
      <sheetName val="system_&amp;_LOOK_UP_FUNC2"/>
      <sheetName val="1_맹암거관련_xls1"/>
      <sheetName val="1_%EB%A7%B9%EC%95%94%EA%B1%B0%1"/>
      <sheetName val="Form_MF_-_21"/>
      <sheetName val="Graph_(LGEN)1"/>
      <sheetName val="선적schedule_(2)1"/>
      <sheetName val="단가표_1"/>
      <sheetName val="2_내역서1"/>
      <sheetName val="CT_1"/>
      <sheetName val="Galaxy_소비자가격표1"/>
      <sheetName val="IMP__REACTOR_1"/>
      <sheetName val="PROJECT_BRIEF(EX_NEW)1"/>
      <sheetName val="토공(우물통,기타)_1"/>
      <sheetName val="Schedule_E_-_Page倯ñ가뮙"/>
      <sheetName val="Schedule_E_-_Page〯â였뒋㰜"/>
      <sheetName val="2_ㄱ)교량1"/>
      <sheetName val="토공_토적표1"/>
      <sheetName val="토공_갑지1"/>
      <sheetName val="2_설계제원1"/>
      <sheetName val="중기조종사_단위단가1"/>
      <sheetName val="UOP_508_PG_2-91"/>
      <sheetName val="플랜트_설치1"/>
      <sheetName val="8_11"/>
      <sheetName val="페이징_배관배선1"/>
      <sheetName val="REINF_1"/>
      <sheetName val="ASTM_C5851"/>
      <sheetName val="3련_BOX1"/>
      <sheetName val="Schedule_E_-_Pa何Ⰰ佖✀訒ԯ缀"/>
      <sheetName val="water_prop_1"/>
      <sheetName val="개시대사_(2)1"/>
      <sheetName val="Schedule_E_-_Page_11_of浐ௗ펈1"/>
      <sheetName val="제조원가계산서_(2)1"/>
      <sheetName val="6PILE__(돌출)1"/>
      <sheetName val="1_물가시세표1"/>
      <sheetName val="5_노임단가1"/>
      <sheetName val="4_중기단가산출1"/>
      <sheetName val="6_단가목록1"/>
      <sheetName val="8_배수공1"/>
      <sheetName val="2_자재집계표7"/>
      <sheetName val="화강석_보조기층7"/>
      <sheetName val="혼합기층_포설_및다짐_(2)7"/>
      <sheetName val="보조기층_포설_및다짐7"/>
      <sheetName val="보차도경계석운반_(2)7"/>
      <sheetName val="1_총괄토공7"/>
      <sheetName val="2_하수터파기토공7"/>
      <sheetName val="3_하수수량집계표7"/>
      <sheetName val="4_맹암거집계표7"/>
      <sheetName val="맹암거_토공7"/>
      <sheetName val="5_포장공사수량집계표7"/>
      <sheetName val="도로경계석_(2)7"/>
      <sheetName val="급수급탕_(동관)7"/>
      <sheetName val="오배수_(집계)7"/>
      <sheetName val="장비당단가_(1)6"/>
      <sheetName val="Site_Expenses5"/>
      <sheetName val="_견적서5"/>
      <sheetName val="1_맹암거관련5"/>
      <sheetName val="3BL공동구_수량5"/>
      <sheetName val="BSD_(2)5"/>
      <sheetName val="변압기_및_발전기_용량4"/>
      <sheetName val="공사비_내역_(가)4"/>
      <sheetName val="OCT_FDN2"/>
      <sheetName val="2F_회의실견적(5_14_일대)3"/>
      <sheetName val="Customer_Databas2"/>
      <sheetName val="2_단면가정2"/>
      <sheetName val="4_말뚝설계2"/>
      <sheetName val="1_설계조건2"/>
      <sheetName val="I_설계조건2"/>
      <sheetName val="GTG_TR_PIT2"/>
      <sheetName val="kimre_scrubber2"/>
      <sheetName val="_해군동해관사_미장공사A그룹_공내역서_xlsx2"/>
      <sheetName val="단위별_일위대가표2"/>
      <sheetName val="1_설계기준2"/>
      <sheetName val="수목데이타_2"/>
      <sheetName val="별표_2"/>
      <sheetName val="남양시작동자105노65기1_3화1_22"/>
      <sheetName val="TABLE2-1_ISBL(GENEAL-CIVIL)2"/>
      <sheetName val="TABLE2-1_ISBL-(SlTE_PREP)2"/>
      <sheetName val="TABLE2_1_ISBL_(Soil_Invest)2"/>
      <sheetName val="TABLE2-2_OSBL(GENERAL-CIVIL)2"/>
      <sheetName val="TABLE2-2_OSBL-(SITE_PREP)2"/>
      <sheetName val="General_Data2"/>
      <sheetName val="7_5_2_BOQ_Summary_2"/>
      <sheetName val="TYPE-B_평균H2"/>
      <sheetName val="SL_dau_tien2"/>
      <sheetName val="Wind_Load(3_1)_(2)2"/>
      <sheetName val="Wind_Load(3_2)2"/>
      <sheetName val="Wind_Load(3_4)2"/>
      <sheetName val="full_(2)2"/>
      <sheetName val="설산1_나2"/>
      <sheetName val="전선_및_전선관2"/>
      <sheetName val="IMP_(REACTOR)2"/>
      <sheetName val="조도계산서_(도서)2"/>
      <sheetName val="Schedule_C_-_Page_2_of_62"/>
      <sheetName val="Schedule_C_-_Page_4_of_62"/>
      <sheetName val="Schedule_C_-_Page_5_of_62"/>
      <sheetName val="Schedule_C_-_Page_6_of_62"/>
      <sheetName val="Schedule_A_-_Page_1_of_32"/>
      <sheetName val="Schedule_A_-_Page_2_of_32"/>
      <sheetName val="Schedule_A_-_Page_3_of_32"/>
      <sheetName val="Schedule_B_-_Page_1_of_42"/>
      <sheetName val="Schedule_B_-_Page_2_of_42"/>
      <sheetName val="Schedule_B_-_Page_3_of_42"/>
      <sheetName val="Schedule_B_-_Page_4_of_42"/>
      <sheetName val="Schedule_C_-_Page_1_of_62"/>
      <sheetName val="Schedule_C_-_Page_3_of_62"/>
      <sheetName val="Schedule_E_-_Page_1_of_112"/>
      <sheetName val="Schedule_E_-_Page_10_of_112"/>
      <sheetName val="Schedule_E_-_Page_11_of_112"/>
      <sheetName val="Schedule_E_-_Page_2_of_112"/>
      <sheetName val="Schedule_E_-_Page_3_of_112"/>
      <sheetName val="Schedule_E_-_Page_4_of_112"/>
      <sheetName val="Schedule_E_-_Page_5_of_112"/>
      <sheetName val="Schedule_E_-_Page_6_of_112"/>
      <sheetName val="Schedule_E_-_Page_7_of_112"/>
      <sheetName val="Schedule_E_-_Page_8_of_112"/>
      <sheetName val="Schedule_E_-_Page_9_of_112"/>
      <sheetName val="A_1_3_-_Page_1_of_12"/>
      <sheetName val="A_1_4_-_Page_1_of_12"/>
      <sheetName val="A_4_-_Page_1_of_12"/>
      <sheetName val="공종별_집계1"/>
      <sheetName val="Data_Vol1"/>
      <sheetName val="노원열병합__건축공사기성내역서2"/>
      <sheetName val="CP-E2_(품셈표)2"/>
      <sheetName val="4_LINE2"/>
      <sheetName val="7_th2"/>
      <sheetName val="제원_설계조건1"/>
      <sheetName val="HORI__VESSEL1"/>
      <sheetName val="design_data1"/>
      <sheetName val="member_design1"/>
      <sheetName val="TC_IN1"/>
      <sheetName val="RING_WALL1"/>
      <sheetName val="Sheet1_(2)2"/>
      <sheetName val="sum1_(2)1"/>
      <sheetName val="DESIGN_CRITERIA1"/>
      <sheetName val="C_&amp;_G_RHS1"/>
      <sheetName val="1_취수장1"/>
      <sheetName val="AS포장복구_1"/>
      <sheetName val="1_우편집중내역서1"/>
      <sheetName val="BSD__2_1"/>
      <sheetName val="단가산출서_(2)1"/>
      <sheetName val="New_Valuation1"/>
      <sheetName val="인건비_1"/>
      <sheetName val="Lookup_tables1"/>
      <sheetName val="plan&amp;section_of_foundation1"/>
      <sheetName val="working_load_at_the_btm_ft_1"/>
      <sheetName val="stability_check1"/>
      <sheetName val="design_load1"/>
      <sheetName val="내역서_띤ͤ눼ͤ2"/>
      <sheetName val="1차_내역서1"/>
      <sheetName val="system_&amp;_LOOK_UP_FUNC1"/>
      <sheetName val="단가표_"/>
      <sheetName val="2_내역서"/>
      <sheetName val="CT_"/>
      <sheetName val="IMP__REACTOR_"/>
      <sheetName val="PROJECT_BRIEF(EX_NEW)"/>
      <sheetName val="토공(우물통,기타)_"/>
      <sheetName val="2_ㄱ)교량"/>
      <sheetName val="토공_토적표"/>
      <sheetName val="토공_갑지"/>
      <sheetName val="2_설계제원"/>
      <sheetName val="중기조종사_단위단가"/>
      <sheetName val="UOP_508_PG_2-9"/>
      <sheetName val="플랜트_설치"/>
      <sheetName val="8_1"/>
      <sheetName val="페이징_배관배선"/>
      <sheetName val="REINF_"/>
      <sheetName val="ASTM_C585"/>
      <sheetName val="3련_BOX"/>
      <sheetName val="water_prop_"/>
      <sheetName val="개시대사_(2)"/>
      <sheetName val="Schedule_E_-_Page_11_of浐ௗ펈"/>
      <sheetName val="제조원가계산서_(2)"/>
      <sheetName val="6PILE__(돌출)"/>
      <sheetName val="1_물가시세표"/>
      <sheetName val="5_노임단가"/>
      <sheetName val="4_중기단가산출"/>
      <sheetName val="6_단가목록"/>
      <sheetName val="8_배수공"/>
      <sheetName val="OD"/>
      <sheetName val="집계표(육상)"/>
      <sheetName val="OD5000"/>
      <sheetName val="Schedule E - P磇⊅밀⊅︀ꃕԯ_x0000_缀_x"/>
      <sheetName val="Schedule C - Page 1 of_x0000__x0000_"/>
      <sheetName val="Schedule E - Pa렀ꔇ砯?✣⠁⠦"/>
      <sheetName val="Schedule A - Page 柖#"/>
      <sheetName val="GC산출"/>
      <sheetName val="금액내역서"/>
      <sheetName val="▶ 일일출역 집계_20210729080244"/>
      <sheetName val="부대"/>
      <sheetName val="Schedule C - Pa㺎î뺀ዽ_x0000__x0000__x0000__x0000_⵰"/>
      <sheetName val="Schedule C - Pa㺎î絨ᢝ_x0000__x0000__x0000__x0000_⵰"/>
      <sheetName val="연돌일위집계"/>
      <sheetName val="3.하중산정4.지지력"/>
      <sheetName val="부재치수입력"/>
      <sheetName val="basic"/>
      <sheetName val="매출원가_회사제시"/>
      <sheetName val="(양식1)출력인원현황표"/>
      <sheetName val="직접경비"/>
      <sheetName val="일위대가-1"/>
      <sheetName val="uec영화관본공사내역"/>
      <sheetName val="Tool"/>
      <sheetName val="그림"/>
      <sheetName val="삼정"/>
      <sheetName val="EACT10"/>
      <sheetName val="자재집계표"/>
      <sheetName val="Finansal tamamlanma Eğrisi"/>
      <sheetName val=" "/>
      <sheetName val="INDIRECT COST-PART l"/>
      <sheetName val="E1"/>
      <sheetName val="Qty"/>
      <sheetName val="Macro(전선)"/>
      <sheetName val="97 사업추정(WEKI)"/>
      <sheetName val="예산"/>
      <sheetName val="Detail"/>
      <sheetName val="HWSET"/>
      <sheetName val="과거교육훈련비"/>
      <sheetName val="Financial impact"/>
      <sheetName val="Depreciation&amp;Interest"/>
      <sheetName val="NR Suppliers"/>
      <sheetName val="Variables"/>
      <sheetName val="Investment"/>
      <sheetName val="Production"/>
      <sheetName val="Material"/>
      <sheetName val="Product"/>
      <sheetName val="NR Inland Transport"/>
      <sheetName val="Incentives"/>
      <sheetName val="NR Overseas Transport"/>
      <sheetName val="NR Price"/>
      <sheetName val="Product mix"/>
      <sheetName val="Exchange Rate"/>
      <sheetName val="판관영비"/>
      <sheetName val="년판01"/>
      <sheetName val="을지"/>
      <sheetName val="배치1"/>
      <sheetName val="汇总"/>
      <sheetName val="보조기층ᢴᜫ"/>
      <sheetName val="CC Down load 0716"/>
      <sheetName val="기기분석"/>
      <sheetName val="교비지출"/>
      <sheetName val="내역서_x0000__x0000__x0000__x0000__x0000__x0000__x0000__x0000__x0000__x0009__x0000_띤ͤ_x0000__x0004__x0000__x0000__x0000__x0000__x0000__x0000_눼ͤ_x0000__x0000__x0000__x0000__x0000_"/>
      <sheetName val="Schedule E - Pa_x0000_Ԁ_x0000__x0000__x0009__x0000__x0000__x0000_"/>
      <sheetName val="위치조서"/>
      <sheetName val="2_하수터파기토공닑"/>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refreshError="1"/>
      <sheetData sheetId="1061"/>
      <sheetData sheetId="1062" refreshError="1"/>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ow r="5">
          <cell r="A5" t="str">
            <v>01 기계설비공사</v>
          </cell>
        </row>
      </sheetData>
      <sheetData sheetId="1115" refreshError="1"/>
      <sheetData sheetId="1116" refreshError="1"/>
      <sheetData sheetId="1117" refreshError="1"/>
      <sheetData sheetId="1118">
        <row r="5">
          <cell r="A5" t="str">
            <v>01 기계설비공사</v>
          </cell>
        </row>
      </sheetData>
      <sheetData sheetId="1119"/>
      <sheetData sheetId="1120">
        <row r="5">
          <cell r="A5" t="str">
            <v>01 기계설비공사</v>
          </cell>
        </row>
      </sheetData>
      <sheetData sheetId="1121"/>
      <sheetData sheetId="1122"/>
      <sheetData sheetId="1123"/>
      <sheetData sheetId="1124">
        <row r="5">
          <cell r="A5" t="str">
            <v>01 기계설비공사</v>
          </cell>
        </row>
      </sheetData>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refreshError="1"/>
      <sheetData sheetId="1134" refreshError="1"/>
      <sheetData sheetId="1135" refreshError="1"/>
      <sheetData sheetId="1136"/>
      <sheetData sheetId="1137"/>
      <sheetData sheetId="1138"/>
      <sheetData sheetId="1139"/>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refreshError="1"/>
      <sheetData sheetId="1166" refreshError="1"/>
      <sheetData sheetId="1167" refreshError="1"/>
      <sheetData sheetId="1168" refreshError="1"/>
      <sheetData sheetId="1169" refreshError="1"/>
      <sheetData sheetId="1170" refreshError="1"/>
      <sheetData sheetId="1171" refreshError="1"/>
      <sheetData sheetId="1172"/>
      <sheetData sheetId="1173"/>
      <sheetData sheetId="1174" refreshError="1"/>
      <sheetData sheetId="1175" refreshError="1"/>
      <sheetData sheetId="1176" refreshError="1"/>
      <sheetData sheetId="1177" refreshError="1"/>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refreshError="1"/>
      <sheetData sheetId="1295"/>
      <sheetData sheetId="1296" refreshError="1"/>
      <sheetData sheetId="1297" refreshError="1"/>
      <sheetData sheetId="1298" refreshError="1"/>
      <sheetData sheetId="1299"/>
      <sheetData sheetId="1300"/>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row r="5">
          <cell r="A5" t="str">
            <v>01 기계설비공사</v>
          </cell>
        </row>
      </sheetData>
      <sheetData sheetId="1331">
        <row r="5">
          <cell r="A5" t="str">
            <v>01 기계설비공사</v>
          </cell>
        </row>
      </sheetData>
      <sheetData sheetId="1332">
        <row r="5">
          <cell r="A5" t="str">
            <v>01 기계설비공사</v>
          </cell>
        </row>
      </sheetData>
      <sheetData sheetId="1333">
        <row r="5">
          <cell r="A5" t="str">
            <v>01 기계설비공사</v>
          </cell>
        </row>
      </sheetData>
      <sheetData sheetId="1334">
        <row r="5">
          <cell r="A5" t="str">
            <v>01 기계설비공사</v>
          </cell>
        </row>
      </sheetData>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sheetData sheetId="1611" refreshError="1"/>
      <sheetData sheetId="1612"/>
      <sheetData sheetId="1613" refreshError="1"/>
      <sheetData sheetId="1614" refreshError="1"/>
      <sheetData sheetId="1615"/>
      <sheetData sheetId="1616">
        <row r="5">
          <cell r="A5" t="str">
            <v>공사관리</v>
          </cell>
        </row>
      </sheetData>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견적"/>
      <sheetName val="집계표"/>
      <sheetName val="명세서"/>
      <sheetName val="직노"/>
      <sheetName val="중기사용료"/>
      <sheetName val="유기공정"/>
      <sheetName val="직재"/>
      <sheetName val="정부노임단가"/>
      <sheetName val="설-원가"/>
      <sheetName val="설치자재"/>
      <sheetName val="단중"/>
      <sheetName val="2F 회의실견적(5_14 일대)"/>
      <sheetName val="내역서"/>
      <sheetName val="J直材4"/>
      <sheetName val="Data Vol"/>
      <sheetName val="일위대가목록"/>
      <sheetName val="화석추가(대비)"/>
      <sheetName val="부대내역"/>
      <sheetName val="DATE"/>
      <sheetName val="시화점실행"/>
      <sheetName val="APT"/>
      <sheetName val="중기일위대가"/>
      <sheetName val="Sheet1"/>
      <sheetName val="원본(갑지)"/>
      <sheetName val="bm(CIcable)"/>
      <sheetName val="20관리비율"/>
      <sheetName val="ITEM"/>
      <sheetName val="기본사항"/>
      <sheetName val="일위대가"/>
      <sheetName val="#REF"/>
      <sheetName val="도급예산내역서봉투"/>
      <sheetName val="공사원가계산서"/>
      <sheetName val="기계경비(시간당)"/>
      <sheetName val="설계산출표지"/>
      <sheetName val="DATA"/>
      <sheetName val="도급예산내역서총괄표"/>
      <sheetName val="램머"/>
      <sheetName val="단가조사"/>
      <sheetName val="Baby일위대가"/>
      <sheetName val="노임"/>
      <sheetName val="분전함신설"/>
      <sheetName val="설계산출기초"/>
      <sheetName val="자재단가"/>
      <sheetName val="을부담운반비"/>
      <sheetName val="운반비산출"/>
      <sheetName val="접지1종"/>
      <sheetName val="조명율표"/>
      <sheetName val="단가"/>
      <sheetName val="간선계산"/>
      <sheetName val="전기일위대가"/>
      <sheetName val="데이타"/>
      <sheetName val="Macro(차단기)"/>
      <sheetName val="터널조도"/>
      <sheetName val="Y-WORK"/>
      <sheetName val="DS-최종"/>
      <sheetName val="ilch"/>
      <sheetName val="I一般比"/>
      <sheetName val="단가표 "/>
      <sheetName val="과천MAIN"/>
      <sheetName val="을"/>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도계산서 (도서)"/>
      <sheetName val="표지(도서)"/>
      <sheetName val="변압기용량"/>
      <sheetName val="발전기"/>
      <sheetName val="발전기부하"/>
      <sheetName val="축전지"/>
      <sheetName val="전압조건(도서)"/>
      <sheetName val="전압(도서)"/>
      <sheetName val="부하조건(도서)"/>
      <sheetName val="MOTOR"/>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명세서"/>
      <sheetName val="입력DATA"/>
      <sheetName val="바닥판"/>
      <sheetName val="중기사용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조도계산서 (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부하계산서"/>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갑지"/>
      <sheetName val="내역표지"/>
      <sheetName val="원가(02발주)"/>
      <sheetName val="사급 관급"/>
      <sheetName val="관급자재 (2)"/>
      <sheetName val="사급자재"/>
      <sheetName val="관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비교"/>
      <sheetName val="DATE"/>
      <sheetName val="Macro1"/>
      <sheetName val="기초코드"/>
      <sheetName val="MOTOR"/>
      <sheetName val="횡배위치"/>
      <sheetName val="노임단가"/>
      <sheetName val="적용단위길이"/>
      <sheetName val="지진시"/>
      <sheetName val="ABUT수량-A1"/>
      <sheetName val="토목공사"/>
      <sheetName val="내역서"/>
      <sheetName val="우배수"/>
      <sheetName val="Baby일위대가"/>
      <sheetName val="FOOTING단면력"/>
      <sheetName val="3련 BOX"/>
      <sheetName val="ⴭⴭⴭⴭ"/>
      <sheetName val="물가시세"/>
      <sheetName val="집계표(육상)"/>
      <sheetName val="화산경계"/>
      <sheetName val="일반공사"/>
      <sheetName val="내역"/>
      <sheetName val="일위대가(가설)"/>
      <sheetName val="토사(PE)"/>
      <sheetName val="암거날개벽재료집계"/>
      <sheetName val="인건비"/>
      <sheetName val="표지"/>
      <sheetName val="내역서(삼호)"/>
      <sheetName val="Sheet1 (2)"/>
      <sheetName val="1공구(을)"/>
      <sheetName val="AIR갑지"/>
      <sheetName val="시설대외"/>
      <sheetName val="갑지 (3)"/>
      <sheetName val="내역서양식"/>
      <sheetName val="단가마지막 (2)"/>
      <sheetName val="열량계단가비교"/>
      <sheetName val="열량계단가비교 (2)"/>
      <sheetName val="일위대가"/>
      <sheetName val="배관공사"/>
      <sheetName val="COST"/>
      <sheetName val="대비"/>
      <sheetName val="laroux"/>
      <sheetName val="일위산출근거 (2)"/>
      <sheetName val="노임"/>
      <sheetName val="XXXXXX"/>
      <sheetName val="우수관로 자재집계  "/>
      <sheetName val="우수관로 수량집계"/>
      <sheetName val="우수관로자재접합 "/>
      <sheetName val="맨홀집계표 "/>
      <sheetName val="맨홀수량"/>
      <sheetName val="맨홀토공"/>
      <sheetName val="8공구일위"/>
      <sheetName val="9공구일위"/>
      <sheetName val="10공구일위"/>
      <sheetName val="11공구일위"/>
      <sheetName val="2.대외공문"/>
      <sheetName val="본부조서"/>
      <sheetName val="건설갑지"/>
      <sheetName val="광세자재청구서"/>
      <sheetName val="2회기성청구서"/>
      <sheetName val="광세기성고내역"/>
      <sheetName val="견적서갑지"/>
      <sheetName val="견적서을지"/>
      <sheetName val="사진"/>
      <sheetName val="45,46"/>
      <sheetName val="내역(정지)"/>
      <sheetName val="#REF"/>
      <sheetName val="일위(PN)"/>
      <sheetName val="JUCKEYK"/>
      <sheetName val="수목표준대가"/>
      <sheetName val="10월"/>
      <sheetName val="일위대가(건축)"/>
      <sheetName val="Sheet4"/>
      <sheetName val="냉천부속동"/>
      <sheetName val="예산명세서"/>
      <sheetName val="설계명세서"/>
      <sheetName val="자료입력"/>
      <sheetName val="포장총집"/>
      <sheetName val="포장총집계"/>
      <sheetName val="포장집"/>
      <sheetName val="포장집계"/>
      <sheetName val="표준횡단"/>
      <sheetName val="확폭면적"/>
      <sheetName val="포장연장"/>
      <sheetName val="측구증감"/>
      <sheetName val="측구공제"/>
      <sheetName val="L형절포장공제"/>
      <sheetName val="L형성포장공제"/>
      <sheetName val="L형옹벽포장공제"/>
      <sheetName val="브럭체인"/>
      <sheetName val="접속수량집"/>
      <sheetName val="접속포장집"/>
      <sheetName val="접속산출 "/>
      <sheetName val="수방진입"/>
      <sheetName val="배수공"/>
      <sheetName val="도수로집"/>
      <sheetName val="도수로"/>
      <sheetName val="측구공집계"/>
      <sheetName val="L형옹벽측구"/>
      <sheetName val="L형측구"/>
      <sheetName val="맹암거(TY-1)"/>
      <sheetName val="맹암거(TY-2)"/>
      <sheetName val="V형측구"/>
      <sheetName val="BOX총집계"/>
      <sheetName val="BOX집계"/>
      <sheetName val="박스단위1"/>
      <sheetName val="암거평균H"/>
      <sheetName val="날개벽집계"/>
      <sheetName val="날개단위"/>
      <sheetName val="BOX난간차수"/>
      <sheetName val="난간지수수량"/>
      <sheetName val="날개벽단위수량"/>
      <sheetName val="날개벽단위수량1"/>
      <sheetName val="날개벽단위수량2"/>
      <sheetName val="날개벽공제"/>
      <sheetName val="암거사각보강"/>
      <sheetName val="횡배수집계"/>
      <sheetName val="횡배수량"/>
      <sheetName val="횡토공1"/>
      <sheetName val="횡토공 2"/>
      <sheetName val="횡토공 3"/>
      <sheetName val="횡배수관보강"/>
      <sheetName val="횡배수단위"/>
      <sheetName val="횡배날개수량"/>
      <sheetName val="날개단위1"/>
      <sheetName val="횡배날공제"/>
      <sheetName val="횡배날개공제"/>
      <sheetName val="횡배날개토공"/>
      <sheetName val="횡배평균H"/>
      <sheetName val="횡날개벽토공"/>
      <sheetName val="절도수단위"/>
      <sheetName val="도수단위"/>
      <sheetName val="집수정집계"/>
      <sheetName val="종배집계표"/>
      <sheetName val="면벽단위량"/>
      <sheetName val="종배토공단위량"/>
      <sheetName val="빗물집계"/>
      <sheetName val="구조물공"/>
      <sheetName val="옹벽집계"/>
      <sheetName val="옹벽단위"/>
      <sheetName val="옹벽신축이음"/>
      <sheetName val="석축집계"/>
      <sheetName val="석축조서"/>
      <sheetName val="돌붙임"/>
      <sheetName val="데이타"/>
      <sheetName val="식재인부"/>
      <sheetName val="단가"/>
      <sheetName val="노무비"/>
      <sheetName val="8.수량산출 (2)"/>
      <sheetName val="단가산출"/>
      <sheetName val="유림골조"/>
      <sheetName val="집계표"/>
      <sheetName val="설비내역서"/>
      <sheetName val="건축내역서"/>
      <sheetName val="전기내역서"/>
      <sheetName val="송전재료비"/>
      <sheetName val="구조물공집계"/>
      <sheetName val="암거집계 "/>
      <sheetName val="암거구체수량"/>
      <sheetName val="암거구체"/>
      <sheetName val="날개벽집계표"/>
      <sheetName val="날개벽단위"/>
      <sheetName val="차수벽집계표"/>
      <sheetName val="차수벽"/>
      <sheetName val="터파기및재료"/>
      <sheetName val="guard(mac)"/>
      <sheetName val="형식 - 1-2-3"/>
      <sheetName val="수량집계"/>
      <sheetName val="4차원가계산서"/>
      <sheetName val="Sheet6"/>
      <sheetName val="복통공사비"/>
      <sheetName val="본제당공사비"/>
      <sheetName val="시험비"/>
      <sheetName val="자재대"/>
      <sheetName val="중기운반비"/>
      <sheetName val="진입도로공사비"/>
      <sheetName val="취수탑공사비"/>
      <sheetName val="토취장복구"/>
      <sheetName val="상반기손익차2총괄"/>
      <sheetName val="주요공사"/>
      <sheetName val="예정공정표"/>
      <sheetName val="예정공정표 (2)"/>
      <sheetName val="예정공정표 (3)"/>
      <sheetName val="목록"/>
      <sheetName val="암거단위-1련"/>
      <sheetName val="설비2차"/>
      <sheetName val="순공사비"/>
      <sheetName val="현장별계약현황('98.10.31)"/>
      <sheetName val="기(단) (1)"/>
      <sheetName val="산출내역서집계표"/>
      <sheetName val="시설물일위"/>
      <sheetName val="맨홀조서"/>
      <sheetName val="납부서"/>
      <sheetName val="노임이"/>
      <sheetName val="구조물깨기"/>
      <sheetName val="지수토공수량"/>
      <sheetName val="날개벽단위수량1 (2)"/>
      <sheetName val="박스연장조서"/>
      <sheetName val="종배집계"/>
      <sheetName val="철근레미집"/>
      <sheetName val="몰탈포장집"/>
      <sheetName val="토공계획"/>
      <sheetName val="토적표"/>
      <sheetName val="개거집계"/>
      <sheetName val="개거연장"/>
      <sheetName val="개거2.0"/>
      <sheetName val="개거1.7"/>
      <sheetName val="개거1.5"/>
      <sheetName val="개거1.3"/>
      <sheetName val="작업일수"/>
      <sheetName val="그라수량"/>
      <sheetName val="주입량"/>
      <sheetName val="찬공량총괄"/>
      <sheetName val="찬공량공별내역"/>
      <sheetName val="TRE TABLE"/>
      <sheetName val="부속동"/>
      <sheetName val="6호기"/>
      <sheetName val="산출기준(파견전산실)"/>
      <sheetName val="예가표"/>
      <sheetName val="인원계획-미화"/>
      <sheetName val="일반관리비"/>
      <sheetName val="CR CODE"/>
      <sheetName val="부서CODE"/>
      <sheetName val="THEME CODE"/>
      <sheetName val="작성양식"/>
      <sheetName val="충주"/>
      <sheetName val="COVER"/>
      <sheetName val="급여11월"/>
      <sheetName val="98지급계획"/>
      <sheetName val="A"/>
      <sheetName val="내역서2안"/>
      <sheetName val="안전장치"/>
      <sheetName val=" 냉각수펌프"/>
      <sheetName val="공문"/>
      <sheetName val="빈"/>
      <sheetName val="부표총괄"/>
      <sheetName val="기초목"/>
      <sheetName val="2000년1차"/>
      <sheetName val="00노임기준"/>
      <sheetName val="회사99"/>
      <sheetName val="참조자료"/>
      <sheetName val="수량산출"/>
      <sheetName val="간지"/>
      <sheetName val="산출근거"/>
      <sheetName val="요율"/>
      <sheetName val="근로자자료입력"/>
      <sheetName val="참고자료"/>
      <sheetName val="공조기"/>
      <sheetName val="수입"/>
      <sheetName val="Total"/>
      <sheetName val="단위수량"/>
      <sheetName val="본문"/>
      <sheetName val="견적서"/>
      <sheetName val="변경내역을"/>
      <sheetName val="건축내역"/>
      <sheetName val="갑지_(3)"/>
      <sheetName val="단가마지막_(2)"/>
      <sheetName val="열량계단가비교_(2)"/>
      <sheetName val="인부신상자료"/>
      <sheetName val="손익차9월2"/>
      <sheetName val="File_관급"/>
      <sheetName val="공정집계"/>
      <sheetName val="코드표"/>
      <sheetName val="자동차폐수처리장"/>
      <sheetName val="경산"/>
      <sheetName val="기본사항"/>
      <sheetName val="현장관리비"/>
      <sheetName val="7단가"/>
      <sheetName val="관급"/>
      <sheetName val="일위_파일"/>
      <sheetName val="자  재"/>
      <sheetName val="건축외주"/>
      <sheetName val="3.하중산정4.지지력"/>
      <sheetName val="제경비율"/>
      <sheetName val="대제목 (수량)"/>
      <sheetName val="깨기집계"/>
      <sheetName val="깨기수량(계남)"/>
      <sheetName val="총괄집계"/>
      <sheetName val="골재집계"/>
      <sheetName val="호안집계(계남제)"/>
      <sheetName val="호안 산출근거(계남제) "/>
      <sheetName val="단위수량(계남제)"/>
      <sheetName val="돌붙임수량"/>
      <sheetName val="연장및면적"/>
      <sheetName val="돌붙임보호"/>
      <sheetName val="대전(세창동)"/>
      <sheetName val="data (누계)"/>
      <sheetName val="data(실적)"/>
      <sheetName val="data (전년동기)"/>
      <sheetName val="토공(우물통,기타) "/>
      <sheetName val="중기 부표"/>
      <sheetName val="02-10 (실행)"/>
      <sheetName val="교통대책내역"/>
      <sheetName val="공사원가계산서"/>
      <sheetName val="일위대가집계"/>
      <sheetName val="기초일위"/>
      <sheetName val="시설일위"/>
      <sheetName val="조명일위"/>
      <sheetName val="을지"/>
      <sheetName val="#3_일위대가목록"/>
      <sheetName val="보할공정"/>
      <sheetName val="본사공가현황"/>
      <sheetName val="공통단가"/>
      <sheetName val="운반비"/>
      <sheetName val="2000양배"/>
      <sheetName val="원가계산"/>
      <sheetName val="내역서(기계)"/>
      <sheetName val="을"/>
      <sheetName val="철콘-부대"/>
      <sheetName val="금융비용"/>
      <sheetName val="R&amp;D"/>
      <sheetName val="단가비교표(노무)"/>
      <sheetName val="소방"/>
      <sheetName val="실행내역서"/>
      <sheetName val="경비"/>
      <sheetName val="copy"/>
      <sheetName val="서식"/>
      <sheetName val="공조기휀"/>
      <sheetName val="AHU집계"/>
      <sheetName val="돈암사업"/>
      <sheetName val="H-PILE수량집계"/>
      <sheetName val="조건표"/>
      <sheetName val="일위대가(4층원격)"/>
      <sheetName val="20관리비율"/>
      <sheetName val="J直材4"/>
      <sheetName val="분전함신설"/>
      <sheetName val="접지1종"/>
      <sheetName val="빗물받이(910-510-410)"/>
      <sheetName val="관로공표지"/>
      <sheetName val="토공1차"/>
      <sheetName val="I一般比"/>
      <sheetName val="N賃率-職"/>
      <sheetName val="7.노임단가"/>
      <sheetName val="3단계"/>
      <sheetName val="2단계"/>
      <sheetName val="노무비단가"/>
      <sheetName val="다이꾸"/>
      <sheetName val="보집계표"/>
      <sheetName val="예산M12A"/>
      <sheetName val="2000,9월 일위"/>
      <sheetName val="단가 "/>
      <sheetName val="일위총괄표"/>
      <sheetName val="철콘공사"/>
      <sheetName val="집계"/>
      <sheetName val="VXXXXXX"/>
      <sheetName val="-구조물공토공"/>
      <sheetName val="-접속도로-"/>
      <sheetName val="-접속도로증감1"/>
      <sheetName val="위치조서"/>
      <sheetName val="중기사용료"/>
      <sheetName val="TOTAL_BOQ"/>
      <sheetName val="대치판정"/>
      <sheetName val="피벗테이블데이터분석"/>
      <sheetName val="5Strand-장기처짐PCI"/>
      <sheetName val="교각1"/>
      <sheetName val="단가표"/>
      <sheetName val="교각별수량"/>
      <sheetName val="남대문빌딩"/>
      <sheetName val="원가계산서(남측)"/>
      <sheetName val="벽체면적당일위대가"/>
      <sheetName val="BID"/>
      <sheetName val="인사자료총집계"/>
      <sheetName val="총괄갑 "/>
      <sheetName val="U-TYPE(1)"/>
      <sheetName val="단면설계"/>
      <sheetName val="안정검토"/>
      <sheetName val="각형맨홀"/>
      <sheetName val="000000"/>
      <sheetName val="b_balju"/>
      <sheetName val="갑지1"/>
      <sheetName val="갑지2"/>
      <sheetName val="갑지3"/>
      <sheetName val="갑지4"/>
      <sheetName val="구조물주요자재 (2)"/>
      <sheetName val="목차"/>
      <sheetName val="구조물주요자재"/>
      <sheetName val="시멘트골재"/>
      <sheetName val="콘크리트수량"/>
      <sheetName val="내역적용수량"/>
      <sheetName val="이기수량"/>
      <sheetName val="가도,축도"/>
      <sheetName val="토공총괄"/>
      <sheetName val="교량총괄집계"/>
      <sheetName val="철근수량총괄"/>
      <sheetName val="토공총괄집계"/>
      <sheetName val="일반수량총괄"/>
      <sheetName val="신성1철근169"/>
      <sheetName val="슬래브수량173"/>
      <sheetName val="슬래브철근175"/>
      <sheetName val="콘크 산툴  179"/>
      <sheetName val="율촌강재"/>
      <sheetName val="거푸집산출"/>
      <sheetName val="도장수량188"/>
      <sheetName val="도장면적수량"/>
      <sheetName val="도장콘크"/>
      <sheetName val="도장거푸집"/>
      <sheetName val="광양강재"/>
      <sheetName val="광양도장208"/>
      <sheetName val="도장면적수량 215"/>
      <sheetName val="강교총량"/>
      <sheetName val="총괄강재"/>
      <sheetName val="도장수량총괄"/>
      <sheetName val="가설벤트수량"/>
      <sheetName val="토공집계222"/>
      <sheetName val="일반수량223"/>
      <sheetName val="교대철근225"/>
      <sheetName val="교대산출227"/>
      <sheetName val="교대산출243"/>
      <sheetName val="교대산출260"/>
      <sheetName val="교대철근280"/>
      <sheetName val="토공집계"/>
      <sheetName val="교각일반수량"/>
      <sheetName val="교각철근수량"/>
      <sheetName val="토공산출"/>
      <sheetName val="콘크리트산출294"/>
      <sheetName val="가시설317"/>
      <sheetName val="옹벽토공"/>
      <sheetName val="옹벽일반"/>
      <sheetName val="옹벽철근"/>
      <sheetName val="옹벽산출322"/>
      <sheetName val="옹벽콘크산출"/>
      <sheetName val="수량잡계328"/>
      <sheetName val="철근수량"/>
      <sheetName val="보강토조립"/>
      <sheetName val="섬유보강재"/>
      <sheetName val="부속자재"/>
      <sheetName val="가축도수량"/>
      <sheetName val="가시설산출336"/>
      <sheetName val="신성1교가교TYPE-A"/>
      <sheetName val="신성1교가교TYPE-B"/>
      <sheetName val="EQ-R1"/>
      <sheetName val="인부노임"/>
      <sheetName val="목차."/>
      <sheetName val="1.설계설명서"/>
      <sheetName val="설계설명서"/>
      <sheetName val="2.예정공정"/>
      <sheetName val="3.일반시방"/>
      <sheetName val="4.설변 내역"/>
      <sheetName val="5.단가결정"/>
      <sheetName val="6.수량산출서"/>
      <sheetName val="설계예산서"/>
      <sheetName val="갑지 (2)"/>
      <sheetName val="동원인원계획표"/>
      <sheetName val="Sheet7"/>
      <sheetName val="설계변경사유 (2)"/>
      <sheetName val="토목"/>
      <sheetName val="형상"/>
      <sheetName val="단위중량"/>
      <sheetName val="노임단"/>
      <sheetName val="운반공"/>
      <sheetName val="자재단"/>
      <sheetName val="장비단"/>
      <sheetName val="광주운남을"/>
      <sheetName val="참조"/>
      <sheetName val="총괄내역서"/>
      <sheetName val="하자항목"/>
      <sheetName val="경상직원"/>
      <sheetName val="왕십리방향"/>
      <sheetName val="건축-물가변동"/>
      <sheetName val="식재"/>
      <sheetName val="시설물"/>
      <sheetName val="식재출력용"/>
      <sheetName val="유지관리"/>
      <sheetName val="단가결정"/>
      <sheetName val="COPING"/>
      <sheetName val="자재단가조사표-수목"/>
      <sheetName val="장비종합부표"/>
      <sheetName val="집계표_식재"/>
      <sheetName val="부표"/>
      <sheetName val="단가 및 재료비"/>
      <sheetName val="단가산출2"/>
      <sheetName val="단가산출1"/>
      <sheetName val="중기사용료산출근거"/>
      <sheetName val="설계예시"/>
      <sheetName val="정부노임단가"/>
      <sheetName val="전산망"/>
      <sheetName val="입찰보고"/>
      <sheetName val="2000년 공정표"/>
      <sheetName val="유리"/>
      <sheetName val="DA"/>
      <sheetName val="견"/>
      <sheetName val="내역전기"/>
      <sheetName val="국내조달(통합-1)"/>
      <sheetName val="Config"/>
      <sheetName val="횡배수관"/>
      <sheetName val="내역서(기둥식)"/>
      <sheetName val="수목데이타 "/>
      <sheetName val="일위대가목차"/>
      <sheetName val="실행"/>
      <sheetName val="급여조견표"/>
      <sheetName val="잡철단가대비"/>
      <sheetName val="견적대비표"/>
      <sheetName val="약품공급2"/>
      <sheetName val="TEL"/>
      <sheetName val="차액보증"/>
      <sheetName val="부대대비"/>
      <sheetName val="냉연집계"/>
      <sheetName val="우리들공원손익추정"/>
      <sheetName val="데리네이타현황"/>
      <sheetName val="신규일위"/>
      <sheetName val="중기"/>
      <sheetName val="일위집계표"/>
      <sheetName val="공구원가계산"/>
      <sheetName val="접속산출_"/>
      <sheetName val="횡배수관집현황(2공구)"/>
      <sheetName val="Revised PEGS98"/>
      <sheetName val="소방사항"/>
      <sheetName val="골조시행"/>
      <sheetName val="외주"/>
      <sheetName val="주소록"/>
      <sheetName val="실행예산서"/>
      <sheetName val="실행철강하도"/>
      <sheetName val="평가대상(A1이상) 현황 "/>
      <sheetName val="개인성과Raw Data"/>
      <sheetName val="개인성과종합(평가군별-직급별)"/>
      <sheetName val="개인성과종합(전사단위-직급별)"/>
      <sheetName val="개인성과종합(전사단위-직급무시)"/>
      <sheetName val="개인성과종합(본부별-직급별)"/>
      <sheetName val="개인성과종합(본부별-직급무시)"/>
      <sheetName val="시뮬(종합)"/>
      <sheetName val="양식"/>
      <sheetName val="노무단가"/>
      <sheetName val="김동덕 자산 IF3"/>
      <sheetName val="지수"/>
      <sheetName val="A-4"/>
      <sheetName val="산수배수"/>
      <sheetName val="국산화"/>
      <sheetName val="FAB별"/>
      <sheetName val="시실누(모) "/>
      <sheetName val="6F8"/>
      <sheetName val="TOEIC기준점수"/>
      <sheetName val="BQ(실행)"/>
      <sheetName val="자재단가"/>
      <sheetName val="일위산출근거_(2)"/>
      <sheetName val="일위산출근거_(2)1"/>
      <sheetName val="갑지_(3)1"/>
      <sheetName val="단가마지막_(2)1"/>
      <sheetName val="열량계단가비교_(2)1"/>
      <sheetName val="일위산출근거_(2)2"/>
      <sheetName val="갑지_(3)2"/>
      <sheetName val="단가마지막_(2)2"/>
      <sheetName val="열량계단가비교_(2)2"/>
      <sheetName val="공통가설"/>
      <sheetName val="품셈기준"/>
      <sheetName val="수질정화시설"/>
      <sheetName val="98수문일위"/>
      <sheetName val="플랜트 설치"/>
      <sheetName val="설명"/>
      <sheetName val="소야공정계획표"/>
      <sheetName val="고정비양식"/>
      <sheetName val="96노임기준"/>
      <sheetName val="118.세금과공과"/>
      <sheetName val="수선비"/>
      <sheetName val="내역서(교량)전체"/>
      <sheetName val="본실행경비"/>
      <sheetName val="내역5"/>
      <sheetName val="투찰추정"/>
      <sheetName val="시점교대"/>
      <sheetName val="내역서적용"/>
      <sheetName val="일괄인쇄"/>
      <sheetName val="배수내역"/>
      <sheetName val="개산공사비"/>
      <sheetName val="산출내역서"/>
      <sheetName val="식재가격"/>
      <sheetName val="식재총괄"/>
      <sheetName val="일위목록"/>
      <sheetName val="수량산출내역1115"/>
      <sheetName val="1-1평균터파기고(1)"/>
      <sheetName val="SG"/>
      <sheetName val="단  가  대  비  표"/>
      <sheetName val="일  위  대  가  목  록"/>
      <sheetName val="적현로"/>
      <sheetName val="001"/>
      <sheetName val="소비자가"/>
      <sheetName val="상수구조화편집부표"/>
      <sheetName val="wall"/>
      <sheetName val="단가비교표"/>
      <sheetName val="TRE_TABLE"/>
      <sheetName val="도급,하도급 예정금액"/>
      <sheetName val="총괄"/>
      <sheetName val="9811"/>
      <sheetName val="설비"/>
      <sheetName val="보고"/>
      <sheetName val="일위대가표(DEEP)"/>
      <sheetName val="CON'C"/>
      <sheetName val="gyun"/>
      <sheetName val="입찰안"/>
      <sheetName val="철거산출근거"/>
      <sheetName val="총괄집계표"/>
      <sheetName val="통신물량"/>
      <sheetName val="Sheet17"/>
      <sheetName val="바닥판"/>
      <sheetName val="부대내역"/>
      <sheetName val="관로공사"/>
      <sheetName val="중기조종사 단위단가"/>
      <sheetName val="결로"/>
      <sheetName val="균열"/>
      <sheetName val="창호"/>
      <sheetName val="방수"/>
      <sheetName val="누수"/>
      <sheetName val="도장"/>
      <sheetName val="트렌치"/>
      <sheetName val="누름콘크리트"/>
      <sheetName val="인조석,대리석"/>
      <sheetName val="타일"/>
      <sheetName val="잡철물"/>
      <sheetName val="창호,유리"/>
      <sheetName val="기타"/>
      <sheetName val="수곡내역"/>
      <sheetName val="Mc1"/>
      <sheetName val="자료"/>
      <sheetName val="월간인력"/>
      <sheetName val="Instructions"/>
      <sheetName val="붙임2-1  지급조서명세서(2001년분)"/>
      <sheetName val="배수장토목공사비"/>
      <sheetName val="학생내역"/>
      <sheetName val="공사비"/>
      <sheetName val="분양금할인"/>
      <sheetName val="TC표지"/>
      <sheetName val="5.세운W-A"/>
      <sheetName val="회사정보"/>
      <sheetName val="PROJECT BRIEF"/>
      <sheetName val="하부철근수량"/>
      <sheetName val="4.설계예산내역서"/>
      <sheetName val="6.관급자재조서"/>
      <sheetName val="날개벽"/>
      <sheetName val="직노"/>
      <sheetName val="HDECGTY"/>
      <sheetName val="TOWER 10TON"/>
      <sheetName val="TOWER 12TON"/>
      <sheetName val="판매46"/>
      <sheetName val="협조전"/>
      <sheetName val="공사개요"/>
      <sheetName val="프로젝트"/>
      <sheetName val="본부소개"/>
      <sheetName val="강북라우터"/>
      <sheetName val="시험장S자로가로등공사"/>
      <sheetName val="item별 적용단가_보수"/>
      <sheetName val="손익분석"/>
      <sheetName val="SCHE"/>
      <sheetName val="UPRI"/>
      <sheetName val="예산대비"/>
      <sheetName val="준공정산"/>
      <sheetName val="일위"/>
      <sheetName val="매립"/>
      <sheetName val="전기일위대가"/>
      <sheetName val="초기화면"/>
      <sheetName val="1.설계조건"/>
      <sheetName val="[일위대가표.xls]A__________________2"/>
      <sheetName val="[일위대가표.xls]A__________________5"/>
      <sheetName val="[일위대가표.xls]A__________________6"/>
      <sheetName val="[일위대가표.xls]A__________________3"/>
      <sheetName val="[일위대가표.xls]A__________________4"/>
      <sheetName val="[일위대가표.xls]A__________________7"/>
      <sheetName val="[일위대가표.xls]A__________________8"/>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ow r="5">
          <cell r="A5" t="str">
            <v>이형철근D-10 SD30A</v>
          </cell>
        </row>
      </sheetData>
      <sheetData sheetId="92">
        <row r="5">
          <cell r="A5" t="str">
            <v>이형철근D-10 SD30A</v>
          </cell>
        </row>
      </sheetData>
      <sheetData sheetId="93">
        <row r="5">
          <cell r="A5" t="str">
            <v>이형철근D-10 SD30A</v>
          </cell>
        </row>
      </sheetData>
      <sheetData sheetId="94">
        <row r="5">
          <cell r="A5" t="str">
            <v>이형철근D-10 SD30A</v>
          </cell>
        </row>
      </sheetData>
      <sheetData sheetId="95">
        <row r="5">
          <cell r="A5" t="str">
            <v>이형철근D-10 SD30A</v>
          </cell>
        </row>
      </sheetData>
      <sheetData sheetId="96">
        <row r="5">
          <cell r="A5" t="str">
            <v>이형철근D-10 SD30A</v>
          </cell>
        </row>
      </sheetData>
      <sheetData sheetId="97">
        <row r="5">
          <cell r="A5" t="str">
            <v>이형철근D-10 SD30A</v>
          </cell>
        </row>
      </sheetData>
      <sheetData sheetId="98"/>
      <sheetData sheetId="99"/>
      <sheetData sheetId="100" refreshError="1"/>
      <sheetData sheetId="101" refreshError="1"/>
      <sheetData sheetId="102" refreshError="1"/>
      <sheetData sheetId="103"/>
      <sheetData sheetId="104">
        <row r="5">
          <cell r="A5" t="str">
            <v>이형철근D-10 SD30A</v>
          </cell>
        </row>
      </sheetData>
      <sheetData sheetId="105" refreshError="1"/>
      <sheetData sheetId="106">
        <row r="5">
          <cell r="A5" t="str">
            <v>이형철근D-10 SD30A</v>
          </cell>
        </row>
      </sheetData>
      <sheetData sheetId="107"/>
      <sheetData sheetId="108"/>
      <sheetData sheetId="109">
        <row r="5">
          <cell r="A5" t="str">
            <v>이형철근D-10 SD30A</v>
          </cell>
        </row>
      </sheetData>
      <sheetData sheetId="110">
        <row r="5">
          <cell r="A5" t="str">
            <v>이형철근D-10 SD30A</v>
          </cell>
        </row>
      </sheetData>
      <sheetData sheetId="111">
        <row r="5">
          <cell r="A5" t="str">
            <v>이형철근D-10 SD30A</v>
          </cell>
        </row>
      </sheetData>
      <sheetData sheetId="112" refreshError="1"/>
      <sheetData sheetId="113" refreshError="1"/>
      <sheetData sheetId="114" refreshError="1"/>
      <sheetData sheetId="115" refreshError="1"/>
      <sheetData sheetId="116" refreshError="1"/>
      <sheetData sheetId="117">
        <row r="5">
          <cell r="A5" t="str">
            <v>이형철근D-10 SD30A</v>
          </cell>
        </row>
      </sheetData>
      <sheetData sheetId="118">
        <row r="5">
          <cell r="A5" t="str">
            <v>이형철근D-10 SD30A</v>
          </cell>
        </row>
      </sheetData>
      <sheetData sheetId="119">
        <row r="5">
          <cell r="A5" t="str">
            <v>이형철근D-10 SD30A</v>
          </cell>
        </row>
      </sheetData>
      <sheetData sheetId="120">
        <row r="5">
          <cell r="A5" t="str">
            <v>이형철근D-10 SD30A</v>
          </cell>
        </row>
      </sheetData>
      <sheetData sheetId="121">
        <row r="5">
          <cell r="A5" t="str">
            <v>이형철근D-10 SD30A</v>
          </cell>
        </row>
      </sheetData>
      <sheetData sheetId="122">
        <row r="5">
          <cell r="A5" t="str">
            <v>이형철근D-10 SD30A</v>
          </cell>
        </row>
      </sheetData>
      <sheetData sheetId="123">
        <row r="5">
          <cell r="A5" t="str">
            <v>이형철근D-10 SD30A</v>
          </cell>
        </row>
      </sheetData>
      <sheetData sheetId="124">
        <row r="5">
          <cell r="A5" t="str">
            <v>이형철근D-10 SD30A</v>
          </cell>
        </row>
      </sheetData>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sheetData sheetId="135" refreshError="1"/>
      <sheetData sheetId="136" refreshError="1"/>
      <sheetData sheetId="137" refreshError="1"/>
      <sheetData sheetId="138">
        <row r="5">
          <cell r="A5" t="str">
            <v>이형철근D-10 SD30A</v>
          </cell>
        </row>
      </sheetData>
      <sheetData sheetId="139">
        <row r="5">
          <cell r="A5" t="str">
            <v>이형철근D-10 SD30A</v>
          </cell>
        </row>
      </sheetData>
      <sheetData sheetId="140">
        <row r="5">
          <cell r="A5" t="str">
            <v>이형철근D-10 SD30A</v>
          </cell>
        </row>
      </sheetData>
      <sheetData sheetId="141">
        <row r="5">
          <cell r="A5" t="str">
            <v>이형철근D-10 SD30A</v>
          </cell>
        </row>
      </sheetData>
      <sheetData sheetId="142"/>
      <sheetData sheetId="143"/>
      <sheetData sheetId="144">
        <row r="5">
          <cell r="A5" t="str">
            <v>이형철근D-10 SD30A</v>
          </cell>
        </row>
      </sheetData>
      <sheetData sheetId="145">
        <row r="5">
          <cell r="A5" t="str">
            <v>이형철근D-10 SD30A</v>
          </cell>
        </row>
      </sheetData>
      <sheetData sheetId="146"/>
      <sheetData sheetId="147"/>
      <sheetData sheetId="148">
        <row r="5">
          <cell r="A5" t="str">
            <v>이형철근D-10 SD30A</v>
          </cell>
        </row>
      </sheetData>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ow r="5">
          <cell r="A5" t="str">
            <v>이형철근D-10 SD30A</v>
          </cell>
        </row>
      </sheetData>
      <sheetData sheetId="218">
        <row r="5">
          <cell r="A5" t="str">
            <v>이형철근D-10 SD30A</v>
          </cell>
        </row>
      </sheetData>
      <sheetData sheetId="219"/>
      <sheetData sheetId="220"/>
      <sheetData sheetId="221"/>
      <sheetData sheetId="222">
        <row r="5">
          <cell r="A5" t="str">
            <v>이형철근D-10 SD30A</v>
          </cell>
        </row>
      </sheetData>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refreshError="1"/>
      <sheetData sheetId="362" refreshError="1"/>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sheetData sheetId="649"/>
      <sheetData sheetId="650"/>
      <sheetData sheetId="651" refreshError="1"/>
      <sheetData sheetId="652" refreshError="1"/>
      <sheetData sheetId="653" refreshError="1"/>
      <sheetData sheetId="654" refreshError="1"/>
      <sheetData sheetId="655"/>
      <sheetData sheetId="656"/>
      <sheetData sheetId="657"/>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______MY_DOCUMENTS____________2"/>
      <sheetName val="______MY_DOCUMENTS____________3"/>
    </sheetNames>
    <definedNames>
      <definedName name="Macro11"/>
      <definedName name="Macro12"/>
      <definedName name="Macro14"/>
      <definedName name="Macro4"/>
      <definedName name="Macro5"/>
      <definedName name="Macro6"/>
      <definedName name="Macro7"/>
      <definedName name="Macro8"/>
      <definedName name="Macro9"/>
    </definedNames>
    <sheetDataSet>
      <sheetData sheetId="0" refreshError="1"/>
      <sheetData sheetId="1" refreshError="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기둥부"/>
      <sheetName val="PIER2"/>
      <sheetName val="Sheet1"/>
      <sheetName val="기둥(원형)"/>
      <sheetName val="단면가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균열검토"/>
      <sheetName val="COP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우각부보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우각부보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데이타"/>
    </sheetNames>
    <sheetDataSet>
      <sheetData sheetId="0" refreshError="1"/>
      <sheetData sheetId="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s>
    <sheetDataSet>
      <sheetData sheetId="0" refreshError="1"/>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임"/>
      <sheetName val="자재단가비교표"/>
      <sheetName val="9GNG운반"/>
      <sheetName val="CAT_5"/>
      <sheetName val="프랜트면허"/>
      <sheetName val="중산교"/>
      <sheetName val="태안9)3-2)원내역"/>
      <sheetName val="터널조도"/>
      <sheetName val="외천교"/>
      <sheetName val="평균터파기고(1-2,ASP)"/>
      <sheetName val="2000년1차"/>
      <sheetName val="ANX3A11"/>
      <sheetName val="Curves"/>
      <sheetName val="작성기준"/>
      <sheetName val="Tables"/>
      <sheetName val="2000전체분"/>
      <sheetName val="접속도로1"/>
      <sheetName val="제수"/>
      <sheetName val="공기"/>
      <sheetName val="교각1"/>
      <sheetName val="내역서"/>
      <sheetName val="1.설계조건"/>
      <sheetName val="우각부보강"/>
      <sheetName val="기본DATA"/>
      <sheetName val="수안보-MBR1"/>
      <sheetName val="부하(성남)"/>
      <sheetName val="J直材4"/>
      <sheetName val="Sheet1"/>
      <sheetName val="설계"/>
      <sheetName val="공사비집계"/>
      <sheetName val="입찰안"/>
      <sheetName val="약품공급2"/>
      <sheetName val="A-4"/>
      <sheetName val="FOOTING단면력"/>
      <sheetName val="MOTOR"/>
      <sheetName val="자재일람"/>
      <sheetName val="견적서"/>
      <sheetName val="8.PILE  (돌출)"/>
      <sheetName val="실행철강하도"/>
      <sheetName val="GAEYO"/>
      <sheetName val="북방3터널"/>
      <sheetName val="#REF"/>
      <sheetName val="일위대가(계측기설치)"/>
      <sheetName val="접속슬래브"/>
      <sheetName val="반중력식옹벽"/>
      <sheetName val="DATE"/>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성토부도수로"/>
      <sheetName val="측구수량집계표"/>
      <sheetName val="측구토공수량"/>
      <sheetName val="호안블럭수량집계표"/>
      <sheetName val="펌프장유출부도수로"/>
      <sheetName val="월류벽수량집계표"/>
      <sheetName val="월류벽h=1.0"/>
      <sheetName val="월류벽h=1.5"/>
      <sheetName val="L형측구1"/>
      <sheetName val="L형측구2"/>
      <sheetName val="옹벽형측구3"/>
      <sheetName val="옹벽토공수량집계표"/>
      <sheetName val="옹벽수량집계표"/>
      <sheetName val="옹벽연장조서"/>
      <sheetName val="철거수량집계표"/>
      <sheetName val="반중력식옹벽3.5"/>
      <sheetName val="반중력식옹벽3.0"/>
      <sheetName val="반중력식옹벽2.5"/>
      <sheetName val="구조물공재료집계표"/>
      <sheetName val="단위수량양식"/>
      <sheetName val="Sheet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견적"/>
      <sheetName val="집계표"/>
      <sheetName val="유기공정"/>
      <sheetName val="공덕비"/>
      <sheetName val="놋그릇"/>
      <sheetName val="공방"/>
      <sheetName val="황금물결"/>
      <sheetName val="복개전차"/>
      <sheetName val="남사당"/>
      <sheetName val="안성장"/>
      <sheetName val="지질"/>
      <sheetName val="포도"/>
      <sheetName val="과일"/>
      <sheetName val="스템프"/>
      <sheetName val="체험코너"/>
      <sheetName val="듀얼"/>
      <sheetName val="민요"/>
      <sheetName val="장터"/>
      <sheetName val="일위대가"/>
      <sheetName val="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회의9602"/>
      <sheetName val="우수"/>
      <sheetName val="ABUT수량-A1"/>
      <sheetName val="A__My_Documents_______________2"/>
      <sheetName val="A__My_Documents_______________3"/>
      <sheetName val=""/>
      <sheetName val="A__My_Documents_______________4"/>
    </sheetNames>
    <definedNames>
      <definedName name="PTINT"/>
    </definedNames>
    <sheetDataSet>
      <sheetData sheetId="0" refreshError="1"/>
      <sheetData sheetId="1" refreshError="1"/>
      <sheetData sheetId="2" refreshError="1"/>
      <sheetData sheetId="3"/>
      <sheetData sheetId="4"/>
      <sheetData sheetId="5" refreshError="1"/>
      <sheetData sheetId="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단가산출"/>
      <sheetName val="포장산기"/>
      <sheetName val="산출내역"/>
      <sheetName val="벽돌계산"/>
      <sheetName val="교량첨가"/>
      <sheetName val="일위2"/>
      <sheetName val="일위1"/>
      <sheetName val="일위대가"/>
      <sheetName val="단가표"/>
      <sheetName val="터파기및재료"/>
      <sheetName val="갑지(추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차액보증"/>
      <sheetName val="단가표"/>
      <sheetName val="RAHMEN"/>
      <sheetName val="NOMUBI"/>
      <sheetName val="sw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수량산출"/>
      <sheetName val="콘_재료분리(1)"/>
      <sheetName val="A__My_Documents_______________2"/>
      <sheetName val="A__My_Documents_______________3"/>
      <sheetName val=""/>
      <sheetName val="A__My_Documents_______________4"/>
    </sheetNames>
    <definedNames>
      <definedName name="수식입력매크로"/>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토공정보"/>
      <sheetName val="말뚝지지력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
      <sheetName val="깨기집계"/>
      <sheetName val="주택"/>
      <sheetName val="부대"/>
      <sheetName val="노임단가"/>
      <sheetName val="자재단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Sheet1"/>
      <sheetName val="중기대수1"/>
      <sheetName val="시험수량1"/>
      <sheetName val="ABUT수량-A1"/>
      <sheetName val="우수공"/>
      <sheetName val="본체"/>
      <sheetName val="tggwan(mac)"/>
      <sheetName val="가도공"/>
      <sheetName val="구조물깨기(장수)"/>
      <sheetName val="전체철근집계"/>
      <sheetName val="토공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DATE"/>
    </sheetNames>
    <sheetDataSet>
      <sheetData sheetId="0" refreshError="1"/>
      <sheetData sheetId="1" refreshError="1"/>
      <sheetData sheetId="2" refreshError="1"/>
      <sheetData sheetId="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표지"/>
      <sheetName val="구조물공집계"/>
      <sheetName val="암거집계 "/>
      <sheetName val="암거구체수량"/>
      <sheetName val="암거구체"/>
      <sheetName val="날개벽집계표"/>
      <sheetName val="날개벽단위"/>
      <sheetName val="차수벽집계표"/>
      <sheetName val="차수벽"/>
      <sheetName val="DATA"/>
      <sheetName val="터파기및재료"/>
      <sheetName val="BID"/>
      <sheetName val="말뚝지지력산정"/>
      <sheetName val="교각계산"/>
      <sheetName val="데이타"/>
      <sheetName val="역T형"/>
      <sheetName val="설계조건"/>
      <sheetName val="tggwan(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Sheet1"/>
      <sheetName val="ABUT수량-A1"/>
      <sheetName val="공내역"/>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가감수량"/>
      <sheetName val="맨홀수량산출"/>
      <sheetName val="수량산출"/>
      <sheetName val="3-2PS"/>
      <sheetName val="INPUT"/>
      <sheetName val="참고"/>
      <sheetName val="공사개요"/>
      <sheetName val="데리네이타현황"/>
      <sheetName val="내역서01"/>
      <sheetName val="DATE"/>
      <sheetName val="2호맨홀공제수량"/>
      <sheetName val="품셈집계표"/>
      <sheetName val="자재조사표"/>
      <sheetName val="일반부표집계표"/>
      <sheetName val="준검 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조명시설"/>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도계산서"/>
      <sheetName val="원기계산서"/>
      <sheetName val="일위 (2)"/>
      <sheetName val="견적서가로"/>
      <sheetName val="내역서"/>
      <sheetName val="수량산출서"/>
      <sheetName val="수량산출(전선)"/>
      <sheetName val="토목수량산출"/>
      <sheetName val="공량산출서"/>
      <sheetName val="수2"/>
      <sheetName val="수(2)"/>
      <sheetName val="전력비 "/>
      <sheetName val="근거"/>
      <sheetName val="수랑집계표(편측)"/>
      <sheetName val="수량산출(편측) (2)"/>
      <sheetName val="단가표"/>
      <sheetName val="터파기및재료"/>
      <sheetName val="유기공정"/>
      <sheetName val="청주-오창간 가로등 초종편측개설공사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炷舅?XLS"/>
      <sheetName val="ls"/>
      <sheetName val="토공사"/>
      <sheetName val="소일위대가코드표"/>
      <sheetName val="품셈집계표"/>
      <sheetName val="자재조사표(참고용)"/>
      <sheetName val="일반부표집계표"/>
      <sheetName val="간접"/>
      <sheetName val="원가계산"/>
      <sheetName val="수목데이타"/>
      <sheetName val="수목일위"/>
      <sheetName val=""/>
      <sheetName val="수목표준대가"/>
      <sheetName val="단가대비표"/>
      <sheetName val="설명"/>
      <sheetName val="노임단가"/>
      <sheetName val="단가조사"/>
      <sheetName val="기타 정보통신공사"/>
      <sheetName val="6호기"/>
      <sheetName val="품셈TABLE"/>
      <sheetName val="AS포장복구 "/>
      <sheetName val="표지 (2)"/>
      <sheetName val="2000.11월설계내역"/>
      <sheetName val="Sheet1"/>
      <sheetName val="Customer Databas"/>
      <sheetName val="건축2"/>
      <sheetName val="공종단가"/>
      <sheetName val="참고"/>
      <sheetName val="공사개요"/>
      <sheetName val="갑  지"/>
      <sheetName val="䈘목(중국단풍-)"/>
      <sheetName val="장비별표(오거보링)(Ø400)(12M)"/>
      <sheetName val="1"/>
      <sheetName val="2"/>
      <sheetName val="3"/>
      <sheetName val="4"/>
      <sheetName val="5"/>
      <sheetName val="접속도로1"/>
      <sheetName val="평가데이터"/>
      <sheetName val="unit 4"/>
      <sheetName val="시설물일위"/>
      <sheetName val="가설공사"/>
      <sheetName val="단가결정"/>
      <sheetName val="내역아"/>
      <sheetName val="울타리"/>
      <sheetName val="화재 탐지 설비"/>
      <sheetName val="횡배수관재료-"/>
      <sheetName val="계산서(직선부)"/>
      <sheetName val="포장재료집계표"/>
      <sheetName val="콘크리트측구연장"/>
      <sheetName val="포장공"/>
      <sheetName val="-몰탈콘크리트"/>
      <sheetName val="-배수구조물공토공"/>
      <sheetName val="Total"/>
      <sheetName val="수량산출서"/>
      <sheetName val="기초일위"/>
      <sheetName val="시설일위"/>
      <sheetName val="조명일위"/>
      <sheetName val="간선계산"/>
      <sheetName val="문학간접"/>
      <sheetName val="1차증가원가계산"/>
      <sheetName val="직재"/>
      <sheetName val="재집"/>
      <sheetName val="전체"/>
      <sheetName val="전익자재"/>
      <sheetName val="원내역"/>
      <sheetName val="일위대가(가설)"/>
      <sheetName val="골조시행"/>
      <sheetName val="가설공사비"/>
      <sheetName val="도로구조공사비"/>
      <sheetName val="도로토공공사비"/>
      <sheetName val="여수토공사비"/>
      <sheetName val="Sheet1 (2)"/>
      <sheetName val="자재단가조사표-수목"/>
      <sheetName val="금액"/>
      <sheetName val="49"/>
      <sheetName val="노임이"/>
      <sheetName val="총괄내역"/>
      <sheetName val="금액내역서"/>
      <sheetName val="이름표지정"/>
      <sheetName val="기본단가표"/>
      <sheetName val="준검 내역서"/>
      <sheetName val="data"/>
      <sheetName val="직접경비"/>
      <sheetName val="직접인건비"/>
      <sheetName val="건축-물가변동"/>
      <sheetName val="현장관리비"/>
      <sheetName val="데리네이타현황"/>
      <sheetName val="단가 및 재료비"/>
      <sheetName val="단가산출2"/>
      <sheetName val="교사기준면적(초등)"/>
      <sheetName val="내역"/>
      <sheetName val="금융비용"/>
      <sheetName val="EACT10"/>
      <sheetName val="Sheet2"/>
      <sheetName val="철근총괄집계표"/>
      <sheetName val="#REF"/>
      <sheetName val="집수정(600-700)"/>
      <sheetName val="토사(PE)"/>
      <sheetName val="DATE"/>
      <sheetName val="Sheet3"/>
      <sheetName val="터파기및재료"/>
      <sheetName val="빗물받이(910-510-410)"/>
      <sheetName val="우수"/>
      <sheetName val="일위대가"/>
      <sheetName val="2000년1차"/>
      <sheetName val="2000전체분"/>
      <sheetName val="전주2本1"/>
      <sheetName val="조명시설"/>
      <sheetName val="1.설계조건"/>
      <sheetName val="9811"/>
      <sheetName val="A"/>
      <sheetName val="공종목록표"/>
      <sheetName val="개인"/>
      <sheetName val="산출내역서집계표"/>
      <sheetName val="DC-O-4-S(설명서)"/>
      <sheetName val="노무,재료"/>
      <sheetName val="별표집계"/>
      <sheetName val="남양내역"/>
      <sheetName val="Sheet4"/>
      <sheetName val="공종별원가계산"/>
      <sheetName val="가감수량"/>
      <sheetName val="맨홀수량산출"/>
      <sheetName val="총괄내역서"/>
      <sheetName val="E.P.T수량산출서"/>
      <sheetName val="견적시담(송포2공구)"/>
      <sheetName val="정렬"/>
      <sheetName val="단가산출"/>
      <sheetName val="5 일위목록"/>
      <sheetName val="7 단가조사"/>
      <sheetName val="6 일위대가"/>
      <sheetName val="INPUT"/>
      <sheetName val="토공산출(주차장)"/>
      <sheetName val="현장관리"/>
      <sheetName val="공통가설"/>
      <sheetName val="매입"/>
      <sheetName val="토공산출 (아파트)"/>
      <sheetName val="DANGA"/>
      <sheetName val="파일의이용"/>
      <sheetName val="횡배수관토공수량"/>
      <sheetName val="자재단가"/>
      <sheetName val="9509"/>
      <sheetName val="품셈"/>
      <sheetName val="기계경비적용기준"/>
      <sheetName val="참조"/>
      <sheetName val="참조M"/>
      <sheetName val="Ⅶ-2.현장경비산출"/>
      <sheetName val="연습"/>
      <sheetName val="배수내역"/>
      <sheetName val="단가"/>
      <sheetName val="DT"/>
      <sheetName val="롤러"/>
      <sheetName val="펌프차타설"/>
      <sheetName val="Mc1"/>
      <sheetName val="ABUT수량-A1"/>
      <sheetName val="시설물기초"/>
      <sheetName val="입찰"/>
      <sheetName val="현경"/>
      <sheetName val="기초자료입력"/>
      <sheetName val="2공구산출내역"/>
      <sheetName val="단가산출1"/>
      <sheetName val="철콘"/>
      <sheetName val="년도별시공"/>
      <sheetName val="10공구일위"/>
      <sheetName val="간접비"/>
      <sheetName val="시멘트"/>
      <sheetName val="수목단가"/>
      <sheetName val="식재수량표"/>
      <sheetName val="식재일위"/>
      <sheetName val="123"/>
      <sheetName val="평가내역"/>
      <sheetName val="공내역"/>
      <sheetName val="전기"/>
      <sheetName val="물가자료"/>
      <sheetName val="BID"/>
      <sheetName val="시설수량표"/>
      <sheetName val="일위목록"/>
      <sheetName val="비목군분류일위"/>
      <sheetName val="세부내역"/>
      <sheetName val="개소별수량산출"/>
      <sheetName val="중기사용료산출근거"/>
      <sheetName val="노임(1차)"/>
      <sheetName val="조건"/>
      <sheetName val="전기혼잡제경비(45)"/>
      <sheetName val="일위대가-1"/>
      <sheetName val="예가표"/>
      <sheetName val="공구원가계산"/>
      <sheetName val="내역(APT)"/>
      <sheetName val="골조대비내역"/>
      <sheetName val="기계설비-물가변동"/>
      <sheetName val="전선 및 전선관"/>
      <sheetName val="금융"/>
      <sheetName val="현장"/>
      <sheetName val="자재 집계표"/>
      <sheetName val="말고개터널조명전압강하"/>
      <sheetName val="총괄표"/>
      <sheetName val="1차 내역서"/>
      <sheetName val="기초자료"/>
      <sheetName val="계수시트"/>
      <sheetName val="식재"/>
      <sheetName val="시설물"/>
      <sheetName val="식재출력용"/>
      <sheetName val="유지관리"/>
      <sheetName val="부하계산서"/>
      <sheetName val="예산명세서"/>
      <sheetName val="설계명세서"/>
      <sheetName val="자료입력"/>
      <sheetName val="설계내역일위"/>
      <sheetName val="상 부"/>
      <sheetName val="수량산출"/>
      <sheetName val="삭제금지단가"/>
      <sheetName val="일위"/>
      <sheetName val="실행간접비용"/>
      <sheetName val="合成単価作成表-BLDG"/>
      <sheetName val="카렌스센터계량기설치공사"/>
      <sheetName val="설계서"/>
      <sheetName val="공사기본내용입력"/>
      <sheetName val="공통"/>
      <sheetName val="단가표 (2)"/>
      <sheetName val="충주"/>
      <sheetName val="EQT-ESTN"/>
      <sheetName val="토목주소"/>
      <sheetName val="JUCKEYK"/>
      <sheetName val="일위대가목차"/>
      <sheetName val="토공집계"/>
      <sheetName val="공사비예산서(토목분)"/>
      <sheetName val="단위단가"/>
      <sheetName val="퍼스트"/>
      <sheetName val="공사별 가중치 산출근거(토목)"/>
      <sheetName val="가중치근거(조경)"/>
      <sheetName val="관공일위대가"/>
      <sheetName val="에너지동"/>
      <sheetName val="지주목시비량산출서"/>
      <sheetName val="대가표(품셈)"/>
      <sheetName val="주요항목별"/>
      <sheetName val="투찰금액"/>
      <sheetName val="준공정산"/>
      <sheetName val="지수"/>
      <sheetName val="대치판정"/>
      <sheetName val="가도공"/>
      <sheetName val="경산"/>
      <sheetName val="평교-내역"/>
      <sheetName val="2.대외공문"/>
      <sheetName val="귀래 설계 공내역서"/>
      <sheetName val="설계내역서"/>
      <sheetName val="기타_정보통신공사"/>
      <sheetName val="Customer_Databas"/>
      <sheetName val="AS포장복구_"/>
      <sheetName val="2000_11월설계내역"/>
      <sheetName val="표지_(2)"/>
      <sheetName val="갑__지"/>
      <sheetName val="unit_4"/>
      <sheetName val="화재_탐지_설비"/>
      <sheetName val="준검_내역서"/>
      <sheetName val="Sheet1_(2)"/>
      <sheetName val="단가_및_재료비"/>
      <sheetName val="1_설계조건"/>
      <sheetName val="Ⅶ-2_현장경비산출"/>
      <sheetName val="토공산출_(아파트)"/>
      <sheetName val="5_일위목록"/>
      <sheetName val="7_단가조사"/>
      <sheetName val="6_일위대가"/>
      <sheetName val="E_P_T수량산출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공사요율산출표"/>
      <sheetName val="부대공Ⅱ"/>
      <sheetName val="수안보-MBR1"/>
      <sheetName val="동해title"/>
      <sheetName val="교육종류"/>
      <sheetName val="현관"/>
      <sheetName val="인원"/>
      <sheetName val="노무비"/>
      <sheetName val="3.바닥판  "/>
      <sheetName val="사급자재"/>
      <sheetName val="약품설비"/>
      <sheetName val="내역서01"/>
      <sheetName val="지급자재"/>
      <sheetName val="제잡비"/>
      <sheetName val="토집"/>
      <sheetName val="제수"/>
      <sheetName val="공기"/>
      <sheetName val="약품공급2"/>
      <sheetName val="자단"/>
      <sheetName val="인공산출"/>
      <sheetName val="조명율표"/>
      <sheetName val="GAS"/>
      <sheetName val="운동장 (2)"/>
      <sheetName val="공종집계"/>
      <sheetName val="견적"/>
      <sheetName val="토공수량"/>
      <sheetName val="설계내"/>
      <sheetName val="SG"/>
      <sheetName val="설계예산서"/>
      <sheetName val="DB@Acess"/>
      <sheetName val="Civil"/>
      <sheetName val="입력자료"/>
      <sheetName val="입찰안"/>
      <sheetName val="총괄표1"/>
      <sheetName val="퇴직금(울산천상)"/>
      <sheetName val="기성청구"/>
      <sheetName val="일반부표"/>
      <sheetName val="부하계산"/>
      <sheetName val="견적율"/>
      <sheetName val="밸브설치"/>
      <sheetName val="BH"/>
      <sheetName val="자료"/>
      <sheetName val="간선"/>
      <sheetName val="전압"/>
      <sheetName val="조도"/>
      <sheetName val="동력"/>
      <sheetName val="예산갑지"/>
      <sheetName val="D&amp;P특기사항"/>
      <sheetName val="1호인버트수량"/>
      <sheetName val="석축설면"/>
      <sheetName val="법면단"/>
      <sheetName val="설계조건"/>
      <sheetName val="안정계산"/>
      <sheetName val="단면검토"/>
      <sheetName val="WORK"/>
      <sheetName val="날개벽(좌,우=60도-4개)"/>
      <sheetName val="귀래_설계_공내역서"/>
      <sheetName val="자재_집계표"/>
      <sheetName val="전선_및_전선관"/>
      <sheetName val="중기일위대가"/>
      <sheetName val="GAS저장소"/>
      <sheetName val="라인마킹"/>
      <sheetName val="위험물저장소"/>
      <sheetName val="일반창고동"/>
      <sheetName val="항목(1)"/>
      <sheetName val="BOOK4"/>
      <sheetName val="역T형교대(말뚝기초)"/>
      <sheetName val="설계내역"/>
      <sheetName val="평형별수량표"/>
      <sheetName val="가설개략"/>
      <sheetName val="을지"/>
      <sheetName val="평당"/>
      <sheetName val="매입세"/>
      <sheetName val="창호"/>
      <sheetName val="4-10"/>
      <sheetName val="산출근거"/>
      <sheetName val="MOTOR"/>
      <sheetName val="전차선로 물량표"/>
      <sheetName val="한강운반비"/>
      <sheetName val="공통(20-91)"/>
      <sheetName val="노무비단가"/>
      <sheetName val="천방교접속"/>
      <sheetName val="일위집계표"/>
      <sheetName val="부하(성남)"/>
      <sheetName val="날개벽(시점좌측)"/>
      <sheetName val="1안"/>
      <sheetName val="공통비총괄표"/>
      <sheetName val="내역서2안"/>
      <sheetName val="단가비교"/>
      <sheetName val="JUCK"/>
      <sheetName val="정화조방수미장"/>
      <sheetName val="코드"/>
      <sheetName val="인건비"/>
      <sheetName val="03하반기내역서"/>
      <sheetName val="04상반기"/>
      <sheetName val="공작물조직표(용배수)"/>
      <sheetName val="기기리스트"/>
      <sheetName val="11월"/>
      <sheetName val="SCHE"/>
      <sheetName val="소야공정계획표"/>
      <sheetName val="Sheet6"/>
      <sheetName val="설계예시"/>
      <sheetName val="간지"/>
      <sheetName val="배수공"/>
      <sheetName val="정부노임단가"/>
      <sheetName val="잡비"/>
      <sheetName val=" 견적서"/>
      <sheetName val="수로단위수량"/>
      <sheetName val="산출2-기기동력"/>
      <sheetName val="1회기성을"/>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날개벽수량표"/>
      <sheetName val="bearing"/>
      <sheetName val="단가표_(2)"/>
      <sheetName val="참조(2)"/>
      <sheetName val="FB25JN"/>
      <sheetName val="설계"/>
      <sheetName val="이름정의"/>
      <sheetName val="초기화면"/>
      <sheetName val="기성내역"/>
      <sheetName val="건축내역서"/>
      <sheetName val="설비내역서"/>
      <sheetName val="전기내역서"/>
      <sheetName val="적용기준"/>
      <sheetName val="N賃率-職"/>
      <sheetName val="가설"/>
      <sheetName val="구조포설"/>
      <sheetName val="복구"/>
      <sheetName val="부대"/>
      <sheetName val="부호표"/>
      <sheetName val="토공"/>
      <sheetName val="위치조서"/>
      <sheetName val="영업.일1"/>
      <sheetName val="전등설비"/>
      <sheetName val="도급FORM"/>
      <sheetName val="공사발의서"/>
      <sheetName val="S0"/>
      <sheetName val="하수급견적대비"/>
      <sheetName val="시공"/>
      <sheetName val="가스(내역)"/>
      <sheetName val="참고자료"/>
      <sheetName val="진주방향"/>
      <sheetName val="공정코드"/>
      <sheetName val="재료단가"/>
      <sheetName val="전기일위대가"/>
      <sheetName val="품셈표"/>
      <sheetName val="계산내역(설비)"/>
      <sheetName val="부안일위"/>
      <sheetName val="cable-data"/>
      <sheetName val="기계실 D200"/>
      <sheetName val="가격비"/>
      <sheetName val="炷舅_XLS_데이타'!$E$124"/>
      <sheetName val="ls_노임"/>
      <sheetName val="炷舅_XLS"/>
      <sheetName val="01"/>
      <sheetName val="동력부하계산"/>
      <sheetName val="PAINT"/>
      <sheetName val="List"/>
      <sheetName val="10"/>
      <sheetName val="11"/>
      <sheetName val="6"/>
      <sheetName val="7"/>
      <sheetName val="8"/>
      <sheetName val="9"/>
      <sheetName val="개요"/>
      <sheetName val="수량"/>
      <sheetName val="발생토"/>
      <sheetName val="sub"/>
      <sheetName val="기성내역서표지"/>
      <sheetName val="담장산출"/>
      <sheetName val="근거(기밀댐퍼)"/>
      <sheetName val="실행철강하도"/>
      <sheetName val="EJ"/>
      <sheetName val="9GNG운반"/>
      <sheetName val="당초내역서"/>
      <sheetName val="Y-WORK"/>
      <sheetName val="자판실행"/>
      <sheetName val="원가"/>
      <sheetName val="절감계산"/>
      <sheetName val="토공집계표"/>
      <sheetName val="수량계산서 집계표(가설 신설 및 철거-을지로3가 3호선)"/>
      <sheetName val="수량계산서 집계표(신설-을지로3가 3호선)"/>
      <sheetName val="수량계산서 집계표(철거-을지로3가 3호선)"/>
      <sheetName val="총괄"/>
      <sheetName val="단목"/>
      <sheetName val="토목수량"/>
      <sheetName val="와동25-3(변경)"/>
      <sheetName val="전기공사"/>
      <sheetName val="1차_내역서"/>
      <sheetName val="가로등"/>
      <sheetName val="전계가"/>
      <sheetName val="배수판"/>
      <sheetName val="시추주상도"/>
      <sheetName val="주관사업"/>
      <sheetName val="PW3"/>
      <sheetName val="PW4"/>
      <sheetName val="SC1"/>
      <sheetName val="PE"/>
      <sheetName val="PM"/>
      <sheetName val="TR"/>
      <sheetName val="교대시점"/>
      <sheetName val="과세내역(세부)"/>
      <sheetName val="기초1"/>
      <sheetName val="을"/>
      <sheetName val="TEL"/>
      <sheetName val="설계가"/>
      <sheetName val="자재"/>
      <sheetName val="1.가설"/>
      <sheetName val="4.목공사"/>
      <sheetName val="덕소내역"/>
      <sheetName val="각종단가"/>
      <sheetName val="2호맨홀공제수량"/>
      <sheetName val="수목데이타 "/>
      <sheetName val="단면가정"/>
      <sheetName val="공사비집계표"/>
      <sheetName val="신우"/>
      <sheetName val="인부신상자료"/>
      <sheetName val="차수"/>
      <sheetName val="Ȁ_x0004_夁瓅"/>
      <sheetName val="관리,공감"/>
      <sheetName val="기초공"/>
      <sheetName val="기둥(원형)"/>
      <sheetName val="테이블"/>
      <sheetName val="내역서(기성청구)"/>
      <sheetName val="3.공통공사대비"/>
      <sheetName val="3.하중산정4.지지력"/>
      <sheetName val="가스내역"/>
      <sheetName val="예정(3)"/>
      <sheetName val="6PILE  (돌출)"/>
      <sheetName val="토목"/>
      <sheetName val="건축(을)"/>
      <sheetName val="22인공"/>
      <sheetName val="EQUIP-H"/>
      <sheetName val="성곽내역서"/>
      <sheetName val="COVER"/>
      <sheetName val="DATA1"/>
      <sheetName val="타견적(을)"/>
      <sheetName val="부시수량"/>
      <sheetName val="영창26"/>
      <sheetName val="Front"/>
      <sheetName val="wall"/>
      <sheetName val="사전공사"/>
      <sheetName val="ITEM"/>
      <sheetName val="현장관리비 "/>
      <sheetName val="현장조사"/>
      <sheetName val="요약&amp;결과"/>
      <sheetName val="우각부보강"/>
      <sheetName val="관기성공.내"/>
      <sheetName val="공사비산출내역"/>
      <sheetName val="우배수"/>
      <sheetName val="원형맨홀수량"/>
      <sheetName val="실행"/>
      <sheetName val="신표지1"/>
      <sheetName val="공량산출서"/>
      <sheetName val="98지급계획"/>
      <sheetName val="I一般比"/>
      <sheetName val="7단가"/>
      <sheetName val="원형1호맨홀토공수량"/>
      <sheetName val="실행(표지,갑,을)"/>
      <sheetName val="-배수구조물⳵토공"/>
      <sheetName val="경상비"/>
      <sheetName val="연돌일위집계"/>
      <sheetName val="토공실행"/>
      <sheetName val="경비"/>
      <sheetName val="일위대가목록"/>
      <sheetName val="말뚝지지력산정"/>
      <sheetName val="邅☳"/>
      <sheetName val="철거산출근거"/>
      <sheetName val="수량집계"/>
      <sheetName val="A-4"/>
      <sheetName val="대공종"/>
      <sheetName val="GAEYO"/>
      <sheetName val="G.R300경비"/>
      <sheetName val="3차준공"/>
      <sheetName val="MAIN"/>
      <sheetName val="수량집계표"/>
      <sheetName val="공종별수량집계"/>
      <sheetName val="FAB별"/>
      <sheetName val="TB-내역서"/>
      <sheetName val="Sheet13"/>
      <sheetName val="발전기"/>
      <sheetName val="Sheet14"/>
      <sheetName val="설계기준"/>
      <sheetName val="2.2.10.샤시등"/>
      <sheetName val="내역1"/>
      <sheetName val="ENTRY"/>
      <sheetName val="JOIN(2span)"/>
      <sheetName val="바닥판"/>
      <sheetName val="주빔의 설계"/>
      <sheetName val="철근량산정및사용성검토"/>
      <sheetName val="입력DATA"/>
      <sheetName val="계약내역서(을지)"/>
      <sheetName val="가격조사서"/>
      <sheetName val="부대내역"/>
      <sheetName val="제잡비집계"/>
      <sheetName val="가설건물"/>
      <sheetName val="70%"/>
      <sheetName val="터널조도"/>
      <sheetName val="※참고자료※"/>
      <sheetName val="도시가스현황"/>
      <sheetName val="결재갑지"/>
      <sheetName val="견적대비"/>
      <sheetName val="HVAC"/>
      <sheetName val="수입"/>
      <sheetName val="Factor"/>
      <sheetName val="General Data"/>
      <sheetName val="시화점실행"/>
      <sheetName val="현장관리비 산출내역"/>
      <sheetName val="소요자재"/>
      <sheetName val="노무산출서"/>
      <sheetName val="tggwan(mac)"/>
      <sheetName val="3BL공동구 수량"/>
      <sheetName val="증감내역서"/>
      <sheetName val="목차 "/>
      <sheetName val="계획서"/>
      <sheetName val="연장"/>
      <sheetName val="위치도(점용허가용)"/>
      <sheetName val="신청서"/>
      <sheetName val="table"/>
      <sheetName val="내2"/>
      <sheetName val="경율산정.XLS"/>
      <sheetName val="프랜트면허"/>
      <sheetName val="일위대가(건축)"/>
      <sheetName val="월별"/>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기성2"/>
      <sheetName val="견적서"/>
      <sheetName val="직노"/>
      <sheetName val="연결임시"/>
      <sheetName val="안내"/>
      <sheetName val="입력"/>
      <sheetName val="기준액"/>
      <sheetName val="인사자료총집계"/>
      <sheetName val="직접공사비집계표_7"/>
      <sheetName val="공통가설_8"/>
      <sheetName val="기타시설"/>
      <sheetName val="아파트_9"/>
      <sheetName val="주민복지관"/>
      <sheetName val="지하주차장"/>
      <sheetName val="XL4Poppy"/>
      <sheetName val="자"/>
      <sheetName val="노"/>
      <sheetName val="1공구내역서(1)"/>
      <sheetName val="간선토공재집"/>
      <sheetName val="지선토공재집"/>
      <sheetName val="신규품셈목차"/>
      <sheetName val="시중노임단가"/>
      <sheetName val="결재판(삭제하지말아주세요)"/>
      <sheetName val="O＆P"/>
      <sheetName val="일위_파일"/>
      <sheetName val="우수공"/>
      <sheetName val="기계경비일람"/>
      <sheetName val="단위수량"/>
      <sheetName val="왕십리방향"/>
      <sheetName val="일반문틀 설치"/>
      <sheetName val="샌딩 에폭시 도장"/>
      <sheetName val="스텐문틀설치"/>
      <sheetName val="D16"/>
      <sheetName val="D25"/>
      <sheetName val="D22"/>
      <sheetName val="cal"/>
      <sheetName val="횡배수관수량집계"/>
      <sheetName val="횡배수관기초"/>
      <sheetName val="변경일위"/>
      <sheetName val="Book1"/>
      <sheetName val="용산1(해보)"/>
      <sheetName val="통합내역"/>
      <sheetName val="재정비직인"/>
      <sheetName val="2000,9월 일위"/>
      <sheetName val="품의서(0217)"/>
      <sheetName val="공사원가"/>
      <sheetName val="단가 산출서(산근#1~#102)"/>
      <sheetName val="자재표"/>
      <sheetName val="노 무 비"/>
      <sheetName val="중기사용료"/>
      <sheetName val="구조물철거타공정이월"/>
      <sheetName val="설계변경조서"/>
      <sheetName val="무시"/>
      <sheetName val="기구조직"/>
      <sheetName val="포장자재집계표"/>
      <sheetName val="INPUTDATA"/>
      <sheetName val="식재일위대가"/>
      <sheetName val="CC16-내역서"/>
      <sheetName val="전선관"/>
      <sheetName val="단가입력창"/>
      <sheetName val="공종단가표 "/>
      <sheetName val="자재단가집계"/>
      <sheetName val="가격"/>
      <sheetName val="단위수량산출"/>
      <sheetName val="청천내"/>
      <sheetName val="b_balju_cho"/>
      <sheetName val="VXXXXX"/>
      <sheetName val="기타공사"/>
      <sheetName val="단청(제외)"/>
      <sheetName val="목공집계"/>
      <sheetName val="미장(2)"/>
      <sheetName val="운반"/>
      <sheetName val="지붕(기와)"/>
      <sheetName val="고개가설"/>
      <sheetName val="재료집계표"/>
      <sheetName val="날개벽"/>
      <sheetName val="unitpric"/>
      <sheetName val="인건비 "/>
      <sheetName val="Code"/>
      <sheetName val="계정"/>
      <sheetName val="남양시작동자105노65기1.3화1.2"/>
      <sheetName val="남양시작동010313100%"/>
      <sheetName val="조명율"/>
      <sheetName val="항목등록"/>
      <sheetName val="남양구조시험동"/>
      <sheetName val="2.가로등(영구)"/>
      <sheetName val="XXXXXX"/>
      <sheetName val="Cost bd-&quot;A&quot;"/>
      <sheetName val="관내역"/>
      <sheetName val="5.전사투자계획종함안"/>
      <sheetName val="투찰내역"/>
      <sheetName val="대로근거"/>
      <sheetName val="중로근거"/>
      <sheetName val="투자효율분석"/>
      <sheetName val="오억미만"/>
      <sheetName val="내역서-전체낙찰율"/>
      <sheetName val="6.가격조사서 "/>
      <sheetName val="인부노임"/>
      <sheetName val="ilch"/>
      <sheetName val="설명서"/>
      <sheetName val="예정공정표"/>
      <sheetName val="표지1"/>
      <sheetName val="공용시설내역"/>
      <sheetName val="수량산출표"/>
      <sheetName val="댐구조도"/>
      <sheetName val="세월교산출기초"/>
      <sheetName val="교대"/>
      <sheetName val="(A)내역서"/>
      <sheetName val="내역(토목)"/>
      <sheetName val="H-pile(298x299)"/>
      <sheetName val="H-pile(250x250)"/>
      <sheetName val="입출재고현황 (2)"/>
      <sheetName val="인제내역"/>
      <sheetName val="소방"/>
      <sheetName val="8.PILE  (돌출)"/>
      <sheetName val="표  지"/>
      <sheetName val="Sheet7(ㅅ)"/>
      <sheetName val="교각1"/>
      <sheetName val="노임 단가"/>
      <sheetName val="3연box"/>
      <sheetName val="단 box"/>
      <sheetName val="MAT"/>
      <sheetName val="자금청구"/>
      <sheetName val="기성고조서 "/>
      <sheetName val="봉급(직영)"/>
      <sheetName val="계측제어설비"/>
      <sheetName val="환율 및 노임"/>
      <sheetName val="속 일위대가"/>
      <sheetName val="자재단가대비표"/>
      <sheetName val="기준표"/>
      <sheetName val="증감대비"/>
      <sheetName val="1안내역"/>
      <sheetName val="내역서(전기)"/>
      <sheetName val="단면 (2)"/>
      <sheetName val="b_balju"/>
      <sheetName val="암거단위-1련"/>
      <sheetName val="명세서"/>
      <sheetName val="1.1서버도입"/>
      <sheetName val="000000"/>
      <sheetName val="직원투입계획"/>
      <sheetName val="월별입차량"/>
      <sheetName val="TRE TABLE"/>
      <sheetName val="현장지지물물량"/>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1.우편집중내역서"/>
      <sheetName val="케이블류 OLD"/>
      <sheetName val="200"/>
      <sheetName val="코드표"/>
      <sheetName val="1.설계기준"/>
      <sheetName val="접속도로"/>
      <sheetName val="단가산출서 (2)"/>
      <sheetName val="단가산출서"/>
      <sheetName val="내역서1"/>
      <sheetName val="내역표지"/>
      <sheetName val="rate"/>
      <sheetName val="운반공"/>
      <sheetName val="자재조사표"/>
      <sheetName val="심사물량"/>
      <sheetName val="심사계산"/>
      <sheetName val="2-나.물가조사서"/>
      <sheetName val="마산방향철근집계"/>
      <sheetName val="마산방향"/>
      <sheetName val="설계서(본관)"/>
      <sheetName val="AS복구"/>
      <sheetName val="중기터파기"/>
      <sheetName val="변수값"/>
      <sheetName val="중기상차"/>
      <sheetName val="일목"/>
      <sheetName val="단ﶻ¸_x0000_"/>
      <sheetName val="도급원가"/>
      <sheetName val="물량표"/>
      <sheetName val="P-산#1-1(WOWA1)"/>
      <sheetName val="물가대비표"/>
      <sheetName val="XREF"/>
      <sheetName val="감가상각누계액"/>
      <sheetName val="안정검토(온1)"/>
      <sheetName val="환경기계공정표 (3)"/>
      <sheetName val="투입비"/>
      <sheetName val="철근량"/>
      <sheetName val="관람석제출"/>
      <sheetName val="woo(mac)"/>
      <sheetName val="부속동"/>
      <sheetName val="36+45-113-18+19+20I"/>
      <sheetName val="부표총괄표"/>
      <sheetName val="산출내역(K2)"/>
      <sheetName val="구조물공"/>
      <sheetName val="제출내역 (2)"/>
      <sheetName val="6공구(당초)"/>
      <sheetName val="부대공"/>
      <sheetName val="공사비집계"/>
      <sheetName val="투찰"/>
      <sheetName val="날개벽(좌,우=45도,75도)"/>
      <sheetName val="견"/>
      <sheetName val="SUMMARY(S)"/>
      <sheetName val="중갑지"/>
      <sheetName val="잡철물"/>
      <sheetName val="분류"/>
      <sheetName val="RAW DATA"/>
      <sheetName val="도급"/>
      <sheetName val="#3_일위대가목록"/>
      <sheetName val="영동(D)"/>
      <sheetName val="3.바닥판설계"/>
      <sheetName val="신.분"/>
      <sheetName val="토공정보"/>
      <sheetName val="대비표"/>
      <sheetName val="장비가동"/>
      <sheetName val="대비표(토공1안)"/>
      <sheetName val="방호시설검토"/>
      <sheetName val="LF자재단가"/>
      <sheetName val="아파트"/>
      <sheetName val="부대시설"/>
      <sheetName val="공사대장"/>
      <sheetName val="토적계산"/>
      <sheetName val="공사비총괄표"/>
      <sheetName val="건축(APT,부대동)"/>
      <sheetName val="암거단위"/>
      <sheetName val="횡 연장"/>
      <sheetName val="POOM_MOTO"/>
      <sheetName val="POOM_MOTO2"/>
      <sheetName val="세부내역서"/>
      <sheetName val="유림골조"/>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견적대비표"/>
      <sheetName val="공종별자재"/>
      <sheetName val="기타경비"/>
      <sheetName val="잔토처리"/>
      <sheetName val="터파기,되메우기,램머,코아"/>
      <sheetName val="절단,포장깨기"/>
      <sheetName val="총괄집계표"/>
      <sheetName val="X17-TOTAL"/>
      <sheetName val="설계내역서 "/>
      <sheetName val="1단계"/>
      <sheetName val="소비자가"/>
      <sheetName val="개산공사비"/>
      <sheetName val="선급금신청서"/>
      <sheetName val="덕전리"/>
      <sheetName val="보차도경계석"/>
      <sheetName val="일위집계(기존)"/>
      <sheetName val="1,2공구원가계산서"/>
      <sheetName val="Macro2"/>
      <sheetName val="1공구산출내역서"/>
      <sheetName val="Macro1"/>
      <sheetName val="설직재-1"/>
      <sheetName val="제직재"/>
      <sheetName val="환율표"/>
      <sheetName val="대비"/>
      <sheetName val="ETC"/>
      <sheetName val="관계주식"/>
      <sheetName val="토목내역서"/>
      <sheetName val="냉천부속동"/>
      <sheetName val="예산M12A"/>
      <sheetName val="SCHEDULE"/>
      <sheetName val="ELECTRIC"/>
      <sheetName val="예가비교표"/>
      <sheetName val="일위(PN)"/>
      <sheetName val="전문품의"/>
      <sheetName val="유기공정"/>
      <sheetName val="샘플표지"/>
      <sheetName val="별표 "/>
      <sheetName val="전체제잡비"/>
      <sheetName val="세골재  T2 변경 현황"/>
      <sheetName val="단가비교표"/>
      <sheetName val="3차설계"/>
      <sheetName val="토목-물가"/>
      <sheetName val="F4-F7"/>
      <sheetName val="빙장비사양"/>
      <sheetName val="장비사양"/>
      <sheetName val="교대철근집계"/>
      <sheetName val="카메라"/>
      <sheetName val="전익정산집계"/>
      <sheetName val="건축공사"/>
      <sheetName val="일반전기"/>
      <sheetName val="EQUIP LIST"/>
      <sheetName val="배수관토공"/>
      <sheetName val="99.12"/>
      <sheetName val="설비2차"/>
      <sheetName val="마북 손익분석(CATIA)"/>
      <sheetName val="목표세부명세"/>
      <sheetName val="MAT_N048"/>
      <sheetName val="공주-교대(A1)"/>
      <sheetName val="BQ"/>
      <sheetName val="Apt내역"/>
      <sheetName val="96보완계획7.12"/>
      <sheetName val="CON'C"/>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Sheet5"/>
      <sheetName val="변화치수"/>
      <sheetName val="현금"/>
      <sheetName val="단가비교표_공통1"/>
      <sheetName val="CTEMCOST"/>
      <sheetName val="기성내역서"/>
      <sheetName val="단가표"/>
      <sheetName val="c_balju"/>
      <sheetName val="대구실행"/>
      <sheetName val="절감계산(보일러)"/>
      <sheetName val="단위세대물량"/>
      <sheetName val="45,46"/>
      <sheetName val="구의33고"/>
      <sheetName val="대림경상68억"/>
      <sheetName val="매원개착터널총괄"/>
      <sheetName val="일위총괄표"/>
      <sheetName val="집계"/>
      <sheetName val="자동제어"/>
      <sheetName val="앉음벽 (2)"/>
      <sheetName val="해평견적"/>
      <sheetName val="IBM UX"/>
      <sheetName val="공문"/>
      <sheetName val="Requirement(Work Crew)"/>
      <sheetName val="48일위"/>
      <sheetName val="48수량"/>
      <sheetName val="22수량"/>
      <sheetName val="49일위"/>
      <sheetName val="22일위"/>
      <sheetName val="49수량"/>
      <sheetName val="도로"/>
      <sheetName val="규격"/>
      <sheetName val="PC"/>
      <sheetName val="포항보고서"/>
      <sheetName val="0.갑지"/>
      <sheetName val="8.현장관리비"/>
      <sheetName val="7.안전관리비"/>
      <sheetName val="C3"/>
      <sheetName val="기슭막이(야면석찰쌓기)"/>
      <sheetName val="배관내역서"/>
      <sheetName val="배관품셈총괄표"/>
      <sheetName val="예산서"/>
      <sheetName val="실행대비"/>
      <sheetName val="2.토목공사"/>
      <sheetName val="DATA 입력란"/>
      <sheetName val="적용단위길이"/>
      <sheetName val="피벗테이블데이터분석"/>
      <sheetName val="특수기호강도거푸집"/>
      <sheetName val="종배수관면벽신"/>
      <sheetName val="종배수관(신)"/>
      <sheetName val="사급자재비"/>
      <sheetName val="대,유,램"/>
      <sheetName val="석축단"/>
      <sheetName val="수량계산서 집계표(가설 신설 및 철거-을지로3가 2호선)"/>
      <sheetName val="수량계산서 집계표(신설-을지로3가 2호선)"/>
      <sheetName val="수량계산서 집계표(철거-을지로3가 2호선)"/>
      <sheetName val="목동세대 산출근거"/>
      <sheetName val="교각계산"/>
      <sheetName val="고창방향"/>
      <sheetName val="경비산출"/>
      <sheetName val="설계서(7)"/>
      <sheetName val="예산서(6)"/>
      <sheetName val="일위1"/>
      <sheetName val="참조-(1)"/>
      <sheetName val="산출기준(파견전산실)"/>
      <sheetName val="10월"/>
      <sheetName val="loading"/>
      <sheetName val="11.닥트설치공사(bm)"/>
      <sheetName val="수주추정"/>
      <sheetName val="갑지(추정)"/>
      <sheetName val="기준비용"/>
      <sheetName val="제2~4호표"/>
      <sheetName val="99년신청"/>
      <sheetName val="우수받이"/>
      <sheetName val="Macro(차단기)"/>
      <sheetName val="지입재료비"/>
      <sheetName val="단가입력"/>
      <sheetName val="type-F"/>
      <sheetName val="배수관공"/>
      <sheetName val="설계기준 및 하중계산"/>
      <sheetName val="재정비내역"/>
      <sheetName val="지적고시내역"/>
      <sheetName val="현장경비"/>
      <sheetName val="동일대내"/>
      <sheetName val="도배공사언고"/>
      <sheetName val="표층포설및다짐"/>
      <sheetName val="DESIGN CRETERIA"/>
      <sheetName val="선급비용"/>
      <sheetName val="99년하반기"/>
      <sheetName val="가시설수량"/>
      <sheetName val="제수문"/>
      <sheetName val="1호토공"/>
      <sheetName val="좌홍배수장"/>
      <sheetName val="좌홍배수장토공"/>
      <sheetName val="예총"/>
      <sheetName val="UPDATA"/>
      <sheetName val="106C0300"/>
      <sheetName val="SPC노임(5월)"/>
      <sheetName val="3련 BOX"/>
      <sheetName val="J01"/>
      <sheetName val="제경비"/>
      <sheetName val="09공임"/>
      <sheetName val="기중"/>
      <sheetName val="일위2"/>
      <sheetName val="당초"/>
      <sheetName val="주소록"/>
      <sheetName val="내역서 제출"/>
      <sheetName val="L_RPTA05_목록"/>
      <sheetName val="설계예산2"/>
      <sheetName val="단면(직벽형)-H=1m"/>
      <sheetName val="SLAB&quot;1&quot;"/>
      <sheetName val="공사비집계표(서해안고속도로)"/>
      <sheetName val="PriceSummary"/>
      <sheetName val="1SGATE97"/>
      <sheetName val="목록"/>
      <sheetName val="기별(종합)"/>
      <sheetName val="말뚝물량"/>
      <sheetName val="원가계산서(남측)"/>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용수량(생활용수)"/>
      <sheetName val="-레미콘집계"/>
      <sheetName val="자갈,시멘트,모래산출"/>
      <sheetName val="-철근집계"/>
      <sheetName val="포장재료(1)"/>
      <sheetName val="-흄관집계"/>
      <sheetName val="2003상반기노임기준"/>
      <sheetName val="계획금액"/>
      <sheetName val="도급기성"/>
      <sheetName val="배수장토목공사비"/>
      <sheetName val="제잡비계산"/>
      <sheetName val="값"/>
      <sheetName val="버스운행안내"/>
      <sheetName val="근태계획서"/>
      <sheetName val="예방접종계획"/>
      <sheetName val="용역비내역-진짜"/>
      <sheetName val="갈현동"/>
      <sheetName val="경영"/>
      <sheetName val="98년"/>
      <sheetName val="실적"/>
      <sheetName val="1공구원가계산"/>
      <sheetName val="1공구원가계산서"/>
      <sheetName val="일위산출"/>
      <sheetName val="LP-S"/>
      <sheetName val="산출기초"/>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기계경비(시간당)"/>
      <sheetName val="램머"/>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그림"/>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단가(자재)"/>
      <sheetName val="단가(노임)"/>
      <sheetName val="기초목록"/>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단가목록"/>
      <sheetName val="A LINE"/>
      <sheetName val="입력란"/>
      <sheetName val="97노임단가"/>
      <sheetName val="00상노임"/>
      <sheetName val="공사진행"/>
      <sheetName val="자재목록"/>
      <sheetName val="노임목록"/>
      <sheetName val="설계산출기초"/>
      <sheetName val="내역(원)"/>
      <sheetName val="수정"/>
      <sheetName val="직원관련자료"/>
      <sheetName val="상부공철근집계(ABC)"/>
      <sheetName val="AL공사(원)"/>
      <sheetName val="수목_바_주목_"/>
      <sheetName val="차액보증"/>
      <sheetName val="시점교대"/>
      <sheetName val="백호우계수"/>
      <sheetName val="2.고용보험료산출근거"/>
      <sheetName val="실행_ALT1_"/>
      <sheetName val="48일위(기존)"/>
      <sheetName val="조내역"/>
      <sheetName val="매립"/>
      <sheetName val="본실행경비"/>
      <sheetName val="D-철근총괄"/>
      <sheetName val="기술자자료입력"/>
      <sheetName val="단가및재료비"/>
      <sheetName val="직접경비호표"/>
      <sheetName val="관련자료입력"/>
      <sheetName val="원가계산서구조조정"/>
      <sheetName val="98수문일위"/>
      <sheetName val="쌍송교"/>
      <sheetName val="H-PILE수량집계"/>
      <sheetName val="사통"/>
      <sheetName val="빌딩 안내"/>
      <sheetName val="본선 토공 분배표"/>
      <sheetName val="분양가상한산출"/>
      <sheetName val="평형별㓈_x0019_؟"/>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자재운반단가일람표"/>
      <sheetName val="6. 안전관리비"/>
      <sheetName val="단중표-ST"/>
      <sheetName val="기별"/>
      <sheetName val="3.건축(현장안)"/>
      <sheetName val="마감LIST-1"/>
      <sheetName val="총괄집퀀ᦔ"/>
      <sheetName val="연돌일退←_xdc00_"/>
      <sheetName val="연돌일위退←"/>
      <sheetName val="연돌일_x0000__x0000_Ԁ"/>
      <sheetName val="업무분장"/>
      <sheetName val="성곽내역헾"/>
      <sheetName val="자재단가_사급"/>
      <sheetName val="중기기준"/>
      <sheetName val="중기적산목록"/>
      <sheetName val="포장집계"/>
      <sheetName val="포장연장"/>
      <sheetName val="mcc일위대가"/>
      <sheetName val="1. 설계조건 2.단면가정 3. 하중계산"/>
      <sheetName val="일반자료"/>
      <sheetName val="평균높이산출근거"/>
      <sheetName val="횡배수관위치조서"/>
      <sheetName val="기본일위"/>
      <sheetName val="수량3"/>
      <sheetName val="건축공사집계"/>
      <sheetName val="산출동탄"/>
      <sheetName val="익월작업계힉"/>
      <sheetName val="변경총괄지(1)"/>
      <sheetName val="노단"/>
      <sheetName val="guard(mac)"/>
      <sheetName val="Sheet17"/>
      <sheetName val="관로토공"/>
      <sheetName val="중기손료"/>
      <sheetName val="퇴직공제부금산출근거"/>
      <sheetName val="연결관산출조서"/>
      <sheetName val="AHU집계"/>
      <sheetName val="공조기"/>
      <sheetName val="공조기휀"/>
      <sheetName val="인원계획-미화"/>
      <sheetName val="재무가정"/>
      <sheetName val="1Month+Sheet2!"/>
      <sheetName val="견적 (2)"/>
      <sheetName val="0_갑지"/>
      <sheetName val="8_현장관리비"/>
      <sheetName val="7_안전관리비"/>
      <sheetName val="PIPE(UG)내역"/>
      <sheetName val="마포토정"/>
      <sheetName val="단"/>
      <sheetName val="J直材4"/>
      <sheetName val="copy"/>
      <sheetName val="서식"/>
      <sheetName val="과단위"/>
      <sheetName val="PL단가산정"/>
      <sheetName val="그림2"/>
      <sheetName val="J형측구단위수량"/>
      <sheetName val="정내"/>
      <sheetName val="오餀ԯ"/>
      <sheetName val="D"/>
      <sheetName val="P.M 별"/>
      <sheetName val="항목邨_x001f_턘"/>
      <sheetName val="항목揄⿖_x0000_"/>
      <sheetName val="항목揄⾨_x0000_"/>
      <sheetName val="보건노"/>
      <sheetName val="일위대가(계측기설치)"/>
      <sheetName val="재료산출"/>
      <sheetName val="표준내역"/>
      <sheetName val="2.도실원내역(원본)"/>
      <sheetName val="토공A"/>
      <sheetName val="실행원가내역"/>
      <sheetName val="00000"/>
      <sheetName val="4차원가계산서"/>
      <sheetName val="도급내역서(3)"/>
      <sheetName val="주식"/>
      <sheetName val="분석대장"/>
      <sheetName val="base"/>
      <sheetName val="PROJECT BRIEF"/>
      <sheetName val="철거산ԯ_x0000_缀"/>
      <sheetName val="총누계"/>
      <sheetName val="총괄변경내역서"/>
      <sheetName val="과천MAIN"/>
      <sheetName val="5사남"/>
      <sheetName val="실행내역 "/>
      <sheetName val="청-교대(A1-A2)"/>
      <sheetName val="2.냉난방설비공사"/>
      <sheetName val="공사"/>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관급"/>
      <sheetName val="도"/>
      <sheetName val="96노임기준"/>
      <sheetName val="가정급수관"/>
      <sheetName val="CAT_5"/>
      <sheetName val="내역서을지"/>
      <sheetName val="Summary Sheet"/>
      <sheetName val="1.3(배치도)"/>
      <sheetName val="도장재료산출"/>
      <sheetName val="설비"/>
      <sheetName val="부재력정리"/>
      <sheetName val="기성세부내역서"/>
      <sheetName val="기성원가계산서"/>
      <sheetName val="기성부분내역서"/>
      <sheetName val="COPING"/>
      <sheetName val="총괄서"/>
      <sheetName val="TOTAL_BOQ"/>
      <sheetName val="공사설명서외"/>
      <sheetName val="Macro7"/>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금액집계"/>
      <sheetName val="Ⅶ-2_현장경비산출2"/>
      <sheetName val="5. 현장관리비(new) "/>
      <sheetName val="영창2餀"/>
      <sheetName val="영창2"/>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총괄 내역서"/>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전차선로_물량표"/>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표__지"/>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계정c԰_x0000_缀"/>
      <sheetName val="제안서입력"/>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횡_연장"/>
      <sheetName val="단_가_산_출_근_거"/>
      <sheetName val="중기_목록표"/>
      <sheetName val="시간당_중기사용료"/>
      <sheetName val="동문건설"/>
      <sheetName val="6.송금의뢰내역서"/>
      <sheetName val="기본설정"/>
      <sheetName val="기자재비"/>
      <sheetName val="전체실행"/>
      <sheetName val="배수통관(좌)"/>
      <sheetName val="관리동"/>
      <sheetName val="청제공기계일위대가"/>
      <sheetName val="방지책개소별명세"/>
      <sheetName val="토  공"/>
      <sheetName val="발주내역"/>
      <sheetName val="포장복구집계"/>
      <sheetName val="재료수량(1)"/>
      <sheetName val="적격"/>
      <sheetName val="소방 하 내역"/>
      <sheetName val="도급내역"/>
      <sheetName val="공사비 증감 내역서"/>
      <sheetName val="실행내역"/>
      <sheetName val="물량산출"/>
      <sheetName val="계약서"/>
      <sheetName val="환율및_기초자료"/>
      <sheetName val="주빔의_설계"/>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업체명"/>
      <sheetName val="관리"/>
      <sheetName val="총물량"/>
      <sheetName val="도급예산내헾】_x0005__x0000_"/>
      <sheetName val="전도금정산서(27)"/>
      <sheetName val="정보"/>
      <sheetName val="회로내역(승인)"/>
      <sheetName val="안산기계장치"/>
      <sheetName val="당정동공통이수"/>
      <sheetName val="당정동경상이수"/>
      <sheetName val="수로교총재료집계"/>
      <sheetName val="N賃԰_x0000__x0000_"/>
      <sheetName val="표준계약서"/>
      <sheetName val="횡배수관"/>
      <sheetName val="crude.SLAB RE-bar"/>
      <sheetName val="아파트 "/>
      <sheetName val="원본(갑지)"/>
      <sheetName val="한일양산"/>
      <sheetName val="견적(100%)"/>
      <sheetName val="DNT OSBL"/>
      <sheetName val="sぎ"/>
      <sheetName val="GI-LIST"/>
      <sheetName val="송정-증포간  계약내역서"/>
      <sheetName val="3.공통공ⴀ敆遵"/>
      <sheetName val="RESOURCE"/>
      <sheetName val="금액결정"/>
      <sheetName val="하도"/>
      <sheetName val="경영계획1월"/>
      <sheetName val="산근1,2"/>
      <sheetName val="가설(사)"/>
      <sheetName val="목집(사)"/>
      <sheetName val="운반(사)"/>
      <sheetName val="지붕(사)"/>
      <sheetName val="손익분석"/>
      <sheetName val="철집"/>
      <sheetName val="기성(1차) "/>
      <sheetName val="페인트"/>
      <sheetName val="EP0618"/>
      <sheetName val="단위가격"/>
      <sheetName val="전압강하자료"/>
      <sheetName val="내역서(ebs)"/>
      <sheetName val="변경내역대비표(2)"/>
      <sheetName val="분양가격표"/>
      <sheetName val="Template"/>
      <sheetName val="현장일보"/>
      <sheetName val="평형공사비"/>
      <sheetName val="경⠀ស"/>
      <sheetName val="내역(건축)"/>
      <sheetName val="공량산출근거서"/>
      <sheetName val="내역(전체-변경)"/>
      <sheetName val="계약내역서(_x0000__x0000__x0005_"/>
      <sheetName val="마감표"/>
      <sheetName val="h-013211-2"/>
      <sheetName val="uang"/>
      <sheetName val="표 지"/>
      <sheetName val="1_x0005__x0005_"/>
      <sheetName val="1_x0005_"/>
      <sheetName val="예정공狸5"/>
      <sheetName val="예정공绘5"/>
      <sheetName val="1_x0005_B"/>
      <sheetName val="설_x0005__x0000_"/>
      <sheetName val="설헾⽬"/>
      <sheetName val="설헾〄"/>
      <sheetName val="설茸7"/>
      <sheetName val="1_x0005__x0000_"/>
      <sheetName val="JH2001"/>
      <sheetName val="공사현황"/>
      <sheetName val="단가적용(터널)"/>
      <sheetName val="단위가격_할증"/>
      <sheetName val="합의경상"/>
      <sheetName val="4. 검토"/>
      <sheetName val="철거산저潖㄀"/>
      <sheetName val="구천"/>
      <sheetName val="연⢄"/>
      <sheetName val="연"/>
      <sheetName val="연肄"/>
      <sheetName val="연ࢄ"/>
      <sheetName val="연C"/>
      <sheetName val="단청(1)제외"/>
      <sheetName val="미장및수장"/>
      <sheetName val="수리보고"/>
      <sheetName val="08-공사비총괄표"/>
      <sheetName val="06-원가계산서"/>
      <sheetName val="04-간지"/>
      <sheetName val="01-적용기준"/>
      <sheetName val="03-목차"/>
      <sheetName val="07-총괄내역서"/>
      <sheetName val="02-표지"/>
      <sheetName val="상부공"/>
      <sheetName val="ALL"/>
      <sheetName val="태안9)3-2)원내역"/>
      <sheetName val="001"/>
      <sheetName val="3.일반사상"/>
      <sheetName val="통합내역서"/>
      <sheetName val="자압1"/>
      <sheetName val="단위량당중기"/>
      <sheetName val="단가조사표"/>
      <sheetName val="일위목록표-내역서순"/>
      <sheetName val="TYPE-1"/>
      <sheetName val="2015년 제3차 공사 물량조사 양식.xlsx"/>
      <sheetName val="순공사비"/>
      <sheetName val="전기단가조사서"/>
      <sheetName val="정산내역서"/>
      <sheetName val="6.단가조사표"/>
      <sheetName val="2.노무비"/>
      <sheetName val="2-1.노무비단가"/>
      <sheetName val="5.폐기물운반비"/>
      <sheetName val="4.폐기물량"/>
      <sheetName val="절단표"/>
      <sheetName val="제수변수량"/>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12월일반업무"/>
      <sheetName val="교대토공시점"/>
      <sheetName val="2층LOAD"/>
      <sheetName val="공사芸Â헾⿠"/>
      <sheetName val="BOX전기내역"/>
      <sheetName val="안청갑지"/>
      <sheetName val="신축(단위)"/>
      <sheetName val="노임단가 (2)"/>
      <sheetName val="PROJECT BRIEF(EX.NEW)"/>
      <sheetName val="교통대책내역"/>
      <sheetName val="인건-측정"/>
      <sheetName val="중기목록"/>
      <sheetName val="매출"/>
      <sheetName val="Breakdown"/>
      <sheetName val="UnitRate"/>
      <sheetName val="SAM"/>
      <sheetName val="자재_집계표2"/>
      <sheetName val="1차_내역서2"/>
      <sheetName val="전선_및_전선관2"/>
      <sheetName val="2_대외공문1"/>
      <sheetName val="운동장_(2)1"/>
      <sheetName val="공사별_가중치_산출근거(토목)1"/>
      <sheetName val="상_부1"/>
      <sheetName val="단가표_(2)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현장관리비_산출내역"/>
      <sheetName val="2_2_10_샤시등"/>
      <sheetName val="6PILE__(돌출)"/>
      <sheetName val="3_공통공사대비"/>
      <sheetName val="2000,9월_일위"/>
      <sheetName val="기계실_D200"/>
      <sheetName val="수목데이타_"/>
      <sheetName val="G_R300경비"/>
      <sheetName val="3_하중산정4_지지력"/>
      <sheetName val="1_가설"/>
      <sheetName val="4_목공사"/>
      <sheetName val="단면_(2)"/>
      <sheetName val="환경기계공정표_(3)"/>
      <sheetName val="목차_"/>
      <sheetName val="Cost_bd-&quot;A&quot;"/>
      <sheetName val="5_전사투자계획종함안"/>
      <sheetName val="현장관리비_"/>
      <sheetName val="RAW_DATA"/>
      <sheetName val="별표_"/>
      <sheetName val="1_설계기준"/>
      <sheetName val="3BL공동구_수량"/>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3_바닥판설계"/>
      <sheetName val="96보완계획7_12"/>
      <sheetName val="일반문틀_설치"/>
      <sheetName val="샌딩_에폭시_도장"/>
      <sheetName val="환율_및_노임"/>
      <sheetName val="속_일위대가"/>
      <sheetName val="노_무_비"/>
      <sheetName val="EQUIP_LIST"/>
      <sheetName val="입출재고현황_(2)"/>
      <sheetName val="단가산출서_(2)"/>
      <sheetName val="기성고조서_"/>
      <sheetName val="공종단가표_"/>
      <sheetName val="6_가격조사서_"/>
      <sheetName val="빌딩_안내"/>
      <sheetName val="계약내역서(을지"/>
      <sheetName val="군남내역서"/>
      <sheetName val="계약내역서(을橂】"/>
      <sheetName val="[수목일위.XLS]el\설계서\수목일위_XLS]데이타"/>
      <sheetName val="[수목일위.XLS]el\설계서\수목일위_XLS"/>
      <sheetName val="신규일위대가"/>
      <sheetName val="운반비"/>
      <sheetName val="B.O.M"/>
      <sheetName val="총_구조물공"/>
      <sheetName val="6.18"/>
      <sheetName val="토적표"/>
      <sheetName val="단면기준"/>
      <sheetName val="PLP"/>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가로등내역서"/>
      <sheetName val="5정거장"/>
      <sheetName val="1-3길내기"/>
      <sheetName val="노임 (2차)"/>
      <sheetName val="지장물C"/>
      <sheetName val="수량계산서 집계표(가설 신설 및 철거-동대문4호선)"/>
      <sheetName val="수량계산서 집계표(신설-동대문 4호선)"/>
      <sheetName val="수량계산서 집계표(철거-동대문4호선)"/>
      <sheetName val="[수목일위.XLS][수목일위.XLS]el________6"/>
      <sheetName val="[수목일위.XLS][수목일위.XLS]el________7"/>
      <sheetName val="BOX-1510"/>
      <sheetName val="[수목일위.XLS][수목일위.XLS]el________4"/>
      <sheetName val="[수목일위.XLS][수목일위.XLS]el________5"/>
      <sheetName val="FA설치명세"/>
      <sheetName val="[수목일위.XLS][수목일위.XLS]el________2"/>
      <sheetName val="[수목일위.XLS][수목일위.XLS]el________3"/>
      <sheetName val="修正表紙"/>
      <sheetName val="[수목일위.XLS][수목일위.XLS]el_______28"/>
      <sheetName val="[수목일위.XLS][수목일위.XLS]el_______29"/>
      <sheetName val="[수목일위.XLS][수목일위.XLS]el_______26"/>
      <sheetName val="[수목일위.XLS][수목일위.XLS]el_______27"/>
      <sheetName val="[수목일위.XLS][수목일위.XLS]el_______18"/>
      <sheetName val="[수목일위.XLS][수목일위.XLS]el_______19"/>
      <sheetName val="[수목일위.XLS][수목일위.XLS]el_______14"/>
      <sheetName val="[수목일위.XLS][수목일위.XLS]el_______15"/>
      <sheetName val="[수목일위.XLS][수목일위.XLS]el________8"/>
      <sheetName val="[수목일위.XLS][수목일위.XLS]el________9"/>
      <sheetName val="[수목일위.XLS][수목일위.XLS]el_______10"/>
      <sheetName val="[수목일위.XLS][수목일위.XLS]el_______11"/>
      <sheetName val="[수목일위.XLS][수목일위.XLS]el_______12"/>
      <sheetName val="[수목일위.XLS][수목일위.XLS]el_______13"/>
      <sheetName val="[수목일위.XLS][수목일위.XLS]el_______16"/>
      <sheetName val="[수목일위.XLS][수목일위.XLS]el_______17"/>
      <sheetName val="[수목일위.XLS][수목일위.XLS]el_______24"/>
      <sheetName val="[수목일위.XLS][수목일위.XLS]el_______25"/>
      <sheetName val="[수목일위.XLS][수목일위.XLS]el_______22"/>
      <sheetName val="[수목일위.XLS][수목일위.XLS]el_______23"/>
      <sheetName val="[수목일위.XLS][수목일위.XLS]el_______20"/>
      <sheetName val="[수목일위.XLS][수목일위.XLS]el_______21"/>
      <sheetName val="옥외전력간선설비공사"/>
      <sheetName val="1-1평균터파기고(1)"/>
      <sheetName val="공사완료입력"/>
      <sheetName val="지주토목내역서"/>
      <sheetName val="지구단위계획"/>
      <sheetName val="단면치수"/>
      <sheetName val="외주"/>
      <sheetName val="영업_x0008__x0000_"/>
      <sheetName val="조도계산(1)"/>
      <sheetName val="청하배수"/>
      <sheetName val="XXXX겗"/>
      <sheetName val="8.석축단위(H=1.5M)"/>
      <sheetName val="XXXX娂攁"/>
      <sheetName val="관로토공집계표"/>
      <sheetName val="분석가정"/>
      <sheetName val="[수목일위.XLS][수목일위.XLS]el_______30"/>
      <sheetName val="[수목일위.XLS][수목일위.XLS]el_______31"/>
      <sheetName val="[수목일위.XLS][수목일위.XLS]el_______34"/>
      <sheetName val="[수목일위.XLS][수목일위.XLS]el_______35"/>
      <sheetName val="[수목일위.XLS][수목일위.XLS]el_______32"/>
      <sheetName val="[수목일위.XLS][수목일위.XLS]el_______33"/>
      <sheetName val="[수목일위.XLS][수목일위.XLS]el_______36"/>
      <sheetName val="[수목일위.XLS][수목일위.XLS]el_______37"/>
      <sheetName val="[수목일위.XLS][수목일위.XLS]el_______52"/>
      <sheetName val="[수목일위.XLS][수목일위.XLS]el_______53"/>
      <sheetName val="[수목일위.XLS][수목일위.XLS]el_______38"/>
      <sheetName val="[수목일위.XLS][수목일위.XLS]el_______39"/>
      <sheetName val="[수목일위.XLS][수목일위.XLS]el_______40"/>
      <sheetName val="[수목일위.XLS][수목일위.XLS]el_______41"/>
      <sheetName val="[수목일위.XLS][수목일위.XLS]el_______42"/>
      <sheetName val="[수목일위.XLS][수목일위.XLS]el_______43"/>
      <sheetName val="[수목일위.XLS][수목일위.XLS]el_______44"/>
      <sheetName val="[수목일위.XLS][수목일위.XLS]el_______45"/>
      <sheetName val="[수목일위.XLS][수목일위.XLS]el_______46"/>
      <sheetName val="[수목일위.XLS][수목일위.XLS]el_______47"/>
      <sheetName val="[수목일위.XLS][수목일위.XLS]el_______48"/>
      <sheetName val="[수목일위.XLS][수목일위.XLS]el_______49"/>
      <sheetName val="[수목일위.XLS][수목일위.XLS]el_______50"/>
      <sheetName val="[수목일위.XLS][수목일위.XLS]el_______51"/>
      <sheetName val="[수목일위.XLS][수목일위.XLS]el_______54"/>
      <sheetName val="[수목일위.XLS][수목일위.XLS]el_______55"/>
      <sheetName val="자재집게표 "/>
      <sheetName val="[수목일위.XLS][수목일위.XLS]el_______68"/>
      <sheetName val="[수목일위.XLS][수목일위.XLS]el_______69"/>
      <sheetName val="[수목일위.XLS][수목일위.XLS]el_______56"/>
      <sheetName val="[수목일위.XLS][수목일위.XLS]el_______57"/>
      <sheetName val="[수목일위.XLS][수목일위.XLS]el_______58"/>
      <sheetName val="[수목일위.XLS][수목일위.XLS]el_______59"/>
      <sheetName val="[수목일위.XLS][수목일위.XLS]el_______60"/>
      <sheetName val="[수목일위.XLS][수목일위.XLS]el_______61"/>
      <sheetName val="[수목일위.XLS][수목일위.XLS]el_______62"/>
      <sheetName val="[수목일위.XLS][수목일위.XLS]el_______63"/>
      <sheetName val="[수목일위.XLS][수목일위.XLS]el_______64"/>
      <sheetName val="[수목일위.XLS][수목일위.XLS]el_______65"/>
      <sheetName val="[수목일위.XLS][수목일위.XLS]el_______66"/>
      <sheetName val="[수목일위.XLS][수목일위.XLS]el_______67"/>
      <sheetName val="유입맨홀산출"/>
      <sheetName val="최적단면"/>
      <sheetName val="Sheet9"/>
      <sheetName val="7단_x0005_"/>
      <sheetName val="3도로"/>
      <sheetName val="BS1(302)"/>
      <sheetName val="열린교실"/>
      <sheetName val="복공계산"/>
      <sheetName val="archi(본사)"/>
      <sheetName val="견적조건"/>
      <sheetName val="C-노임단가"/>
      <sheetName val="BJJIN"/>
      <sheetName val="설계변경 (2)"/>
      <sheetName val="당초내역׃"/>
      <sheetName val="3련_BOX"/>
      <sheetName val="이설비"/>
      <sheetName val="폐기물처리"/>
      <sheetName val="원가계산서(용역)"/>
      <sheetName val="방수비"/>
      <sheetName val="복구비"/>
      <sheetName val="VOR"/>
      <sheetName val="증감₆᝔氀"/>
      <sheetName val="원데이타"/>
      <sheetName val="3차준_x0000_"/>
      <sheetName val="지입집계"/>
      <sheetName val="미수수익(적금)"/>
      <sheetName val="정공공사"/>
      <sheetName val="전력"/>
      <sheetName val="Cost bd-墠+壬"/>
      <sheetName val="2.2.1咘Ȏ㎩ì_x0000_"/>
      <sheetName val="2.2.1_x0000__x0000_㘨↌␬"/>
      <sheetName val="2.2.1_x0000__x0000_䜨ሉὴ"/>
      <sheetName val="0.0ControlSheet"/>
      <sheetName val="(Monthly)"/>
      <sheetName val="cctv"/>
      <sheetName val="당월(1)"/>
      <sheetName val="Edit(01)"/>
      <sheetName val="Upgrades pricing"/>
      <sheetName val="노임자재단가"/>
      <sheetName val="과세면세표"/>
      <sheetName val="교량공"/>
      <sheetName val="원형1호맨_x0005__x0000__x0000__x0000_"/>
      <sheetName val="관리,공᠀"/>
      <sheetName val="투자_x0000__x0000_Ԁ_x0000_"/>
      <sheetName val="2.2.1嵦ī_x0000__x0000_ꥈ"/>
      <sheetName val="2.2.1䘭疋瀨ȕ㱵"/>
      <sheetName val="2.2.1_x0000__x0000_᩿↌"/>
      <sheetName val="2.2.1_x0000__x0000_᷀ḨỌ"/>
      <sheetName val="자문요청"/>
      <sheetName val="연"/>
      <sheetName val="연颛"/>
      <sheetName val="연ﺛ"/>
      <sheetName val="철근단면적"/>
      <sheetName val="특별교실"/>
      <sheetName val="2_토목공사"/>
      <sheetName val="노임_단가"/>
      <sheetName val="단_box"/>
      <sheetName val="database"/>
      <sheetName val="O실보"/>
      <sheetName val="서∼군(2)"/>
      <sheetName val="총괄내역단가"/>
      <sheetName val="예산M11A"/>
      <sheetName val="도면자료제출일정"/>
      <sheetName val="95MAKER"/>
      <sheetName val="조도계산서 (도서)"/>
      <sheetName val="노원열병합  건축공사기성내역서"/>
      <sheetName val="08공임"/>
      <sheetName val="SYS_DB"/>
      <sheetName val="단가 산출서(산근#1~簀╕쐀╕렀"/>
      <sheetName val="1-1"/>
      <sheetName val="전차선로ԯ_x0000_缀_x0000_"/>
      <sheetName val="PVC 내역서"/>
      <sheetName val="[수목일위.XLS][수목일위.XLS]el\설계서\수목일위"/>
      <sheetName val="0001new"/>
      <sheetName val="공비현2"/>
      <sheetName val="트렌드"/>
      <sheetName val="보도경계블럭"/>
      <sheetName val="전체 현장 공사명 입력(26건)"/>
      <sheetName val="씨링(물가조사)"/>
      <sheetName val="씨링(기계경비)"/>
      <sheetName val="xxx"/>
      <sheetName val="STEEL BOX 단면설계(SEC.8)"/>
      <sheetName val="el\설계서\수목일︀ᇕ԰_x0000_缀_x0000__x0000__x0000_Ȁ"/>
      <sheetName val="el\설계서\수목일︀ᇕ԰_x0000_缀_x0000__x0000__x0000_焀"/>
      <sheetName val="el\설계서\수목일︀ᇕ԰_x0000_缀_x0000__x0000__x0000_Ԁ"/>
      <sheetName val="TYPE집계표"/>
      <sheetName val="잡비계산"/>
      <sheetName val="단가적용"/>
      <sheetName val="에԰_x0000_缀"/>
      <sheetName val="조경일壀"/>
      <sheetName val="지수적용공사비내역서"/>
      <sheetName val="하중조건(평상시)"/>
      <sheetName val="급여조견표"/>
      <sheetName val="취수탑"/>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10"/>
      <sheetName val="Sheet11"/>
      <sheetName val="Sheet12"/>
      <sheetName val="Sheet16"/>
      <sheetName val="Module1"/>
      <sheetName val="Module2"/>
      <sheetName val="국내조달(통합-1)"/>
      <sheetName val="암거"/>
      <sheetName val="[수목일위.XLS][수목일위.XLS]el_______90"/>
      <sheetName val="[수목일위.XLS][수목일위.XLS]el_______91"/>
      <sheetName val="00년"/>
      <sheetName val="2. 공원조도"/>
      <sheetName val="법인세비용(03년말)"/>
      <sheetName val="[수목일위.XLS][수목일위.XLS]el______106"/>
      <sheetName val="[수목일위.XLS][수목일위.XLS]el______107"/>
      <sheetName val="(C)원내역"/>
      <sheetName val="Pjny"/>
      <sheetName val="추가예산"/>
      <sheetName val="Ȁ 夁瓅"/>
      <sheetName val="평형별㓈 ؟"/>
      <sheetName val="데리네읶타현황"/>
      <sheetName val="Initial Input Variable"/>
      <sheetName val="노무비산출"/>
      <sheetName val="CONCRETE"/>
      <sheetName val="재정睮⾯_x0005_"/>
      <sheetName val="재정ᛅ〒_x0005_"/>
      <sheetName val="재정脸;腼"/>
      <sheetName val="자재단가비교표"/>
      <sheetName val="시중노임(공사)"/>
      <sheetName val="XXXX_x0000__x0000_"/>
      <sheetName val="D-623D"/>
      <sheetName val="C1"/>
      <sheetName val="손익차9월2"/>
      <sheetName val="토공실_x0000_"/>
      <sheetName val="별제권_정리담보권1"/>
      <sheetName val="TOTAL3"/>
      <sheetName val="타공이기수량"/>
      <sheetName val="시산표"/>
      <sheetName val="자재_집계표ૐ"/>
      <sheetName val="자재_집계표"/>
      <sheetName val="비용"/>
      <sheetName val="6.열원설비"/>
      <sheetName val="6-3 공조용 펌프선정"/>
      <sheetName val="표"/>
      <sheetName val="스텐문틀堐_x001b_"/>
      <sheetName val="차수공개요"/>
      <sheetName val="바닥_x0000_"/>
      <sheetName val="NOMUBI"/>
      <sheetName val="sw1"/>
      <sheetName val="내역서적용수량"/>
      <sheetName val="영업֫_x0000_缀"/>
      <sheetName val="견적의뢰서"/>
      <sheetName val="B부대공"/>
      <sheetName val="회사정보"/>
      <sheetName val="단가일헾"/>
      <sheetName val="배수ᰀ"/>
      <sheetName val="단가일尜"/>
      <sheetName val="건설기ᰀ"/>
      <sheetName val="_x0000_䅅呒"/>
      <sheetName val="DB"/>
      <sheetName val="T6-6(2)"/>
      <sheetName val="[수목일위.XLS][수목일위.XLS]el_______70"/>
      <sheetName val="[수목일위.XLS][수목일위.XLS]el_______71"/>
      <sheetName val="[수목일위.XLS][수목일위.XLS]el_______88"/>
      <sheetName val="[수목일위.XLS][수목일위.XLS]el_______89"/>
      <sheetName val="[수목일위.XLS][수목일위.XLS]el_______86"/>
      <sheetName val="[수목일위.XLS][수목일위.XLS]el_______87"/>
      <sheetName val="[수목일위.XLS][수목일위.XLS]el_______82"/>
      <sheetName val="[수목일위.XLS][수목일위.XLS]el_______83"/>
      <sheetName val="[수목일위.XLS][수목일위.XLS]el_______72"/>
      <sheetName val="[수목일위.XLS][수목일위.XLS]el_______73"/>
      <sheetName val="내역서적용수량 (지방도893)"/>
      <sheetName val="costing_CV"/>
      <sheetName val="일위헾】_x0005_"/>
      <sheetName val="일위ⱂ⾖_x0005__x0000_"/>
      <sheetName val="_x0007__x0008__x0003_ꡀ΃_x0000__x0000_꤀"/>
      <sheetName val="종배수관"/>
      <sheetName val="연부97-1"/>
      <sheetName val="토공실׃"/>
      <sheetName val="[수목일위.XLS][수목일위.XLS]el_______74"/>
      <sheetName val="[수목일위.XLS][수목일위.XLS]el_______75"/>
      <sheetName val="[수목일위.XLS][수목일위.XLS]el_______76"/>
      <sheetName val="[수목일위.XLS][수목일위.XLS]el_______77"/>
      <sheetName val="[수목일위.XLS][수목일위.XLS]el_______78"/>
      <sheetName val="[수목일위.XLS][수목일위.XLS]el_______79"/>
      <sheetName val="[수목일위.XLS][수목일위.XLS]el_______80"/>
      <sheetName val="[수목일위.XLS][수목일위.XLS]el_______81"/>
      <sheetName val="[수목일위.XLS][수목일위.XLS]el_______84"/>
      <sheetName val="[수목일위.XLS][수목일위.XLS]el_______85"/>
      <sheetName val="[수목일위.XLS][수목일위.XLS]el______108"/>
      <sheetName val="[수목일위.XLS][수목일위.XLS]el______109"/>
      <sheetName val="총괄공정표"/>
      <sheetName val="BOX단위철근"/>
      <sheetName val="주beam"/>
      <sheetName val="하성지구"/>
      <sheetName val="헐기조서"/>
      <sheetName val="수량산출(비굴착)"/>
      <sheetName val="변경내역서"/>
      <sheetName val="[수목일위.XLS][수목일위.XLS]el______목_4"/>
      <sheetName val="[수목일위.XLS][수목일위.XLS]el______목_5"/>
      <sheetName val="[수목일위.XLS][수목일위.XLS]el______목_2"/>
      <sheetName val="[수목일위.XLS][수목일위.XLS]el______목_3"/>
      <sheetName val=" 갑지"/>
      <sheetName val="SLAB"/>
      <sheetName val="COPING-1"/>
      <sheetName val="역T형교대-2수량"/>
      <sheetName val="[수목일위.XLS][수목일위.XLS]el_______92"/>
      <sheetName val="[수목일위.XLS][수목일위.XLS]el_______93"/>
      <sheetName val="[수목일위.XLS][수목일위.XLS]el_______96"/>
      <sheetName val="[수목일위.XLS][수목일위.XLS]el_______97"/>
      <sheetName val="[수목일위.XLS][수목일위.XLS]el_______94"/>
      <sheetName val="[수목일위.XLS][수목일위.XLS]el_______95"/>
      <sheetName val="[수목일위.XLS][수목일위.XLS]el______102"/>
      <sheetName val="[수목일위.XLS][수목일위.XLS]el______103"/>
      <sheetName val="[수목일위.XLS][수목일위.XLS]el______104"/>
      <sheetName val="[수목일위.XLS][수목일위.XLS]el______105"/>
      <sheetName val="[수목일위.XLS][수목일위.XLS]el______100"/>
      <sheetName val="[수목일위.XLS][수목일위.XLS]el______101"/>
      <sheetName val="[수목일위.XLS][수목일위.XLS]el_______98"/>
      <sheetName val="[수목일위.XLS][수목일위.XLS]el_______99"/>
      <sheetName val="[수목일위.XLS][수목일위.XLS]el______110"/>
      <sheetName val="[수목일위.XLS][수목일위.XLS]el______111"/>
      <sheetName val="[수목일위.XLS][수목일위.XLS]el______116"/>
      <sheetName val="[수목일위.XLS][수목일위.XLS]el______117"/>
      <sheetName val="[수목일위.XLS][수목일위.XLS]el______112"/>
      <sheetName val="[수목일위.XLS][수목일위.XLS]el______113"/>
      <sheetName val="[수목일위.XLS][수목일위.XLS]el______114"/>
      <sheetName val="[수목일위.XLS][수목일위.XLS]el______115"/>
      <sheetName val="[수목일위.XLS][수목일위.XLS]el______118"/>
      <sheetName val="[수목일위.XLS][수목일위.XLS]el______119"/>
      <sheetName val="[수목일위.XLS][수목일위.XLS]el______120"/>
      <sheetName val="[수목일위.XLS][수목일위.XLS]el______121"/>
      <sheetName val="[수목일위.XLS][수목일위.XLS]el______122"/>
      <sheetName val="[수목일위.XLS][수목일위.XLS]el______123"/>
      <sheetName val="맨홀기준"/>
      <sheetName val="101동"/>
      <sheetName val="지선토공鍐¹"/>
      <sheetName val="지선토공徸〒"/>
      <sheetName val="Edit"/>
      <sheetName val="내역서 "/>
      <sheetName val="식재일위墀."/>
      <sheetName val="관舓⼱"/>
      <sheetName val="관_x0005__x0000_"/>
      <sheetName val="TE헾"/>
      <sheetName val="TE茨"/>
      <sheetName val="소׍"/>
      <sheetName val="소ﻍ"/>
      <sheetName val="Ȁ_x005f_x0004_夁瓅"/>
      <sheetName val="연돌일退←_x005f_xdc00_"/>
      <sheetName val="연돌일_x005f_x0000__x005f_x0000_Ԁ"/>
      <sheetName val="평형별㓈_x005f_x0019_؟"/>
      <sheetName val="N賃԰_x005f_x0000__x005f_x0000_"/>
      <sheetName val="철거산ԯ_x005f_x0000_缀"/>
      <sheetName val="영업_x005f_x0008__x005f_x0000_"/>
      <sheetName val="7단_x005f_x0005_"/>
      <sheetName val="1_x005f_x0005__x005f_x0005_"/>
      <sheetName val="1_x005f_x0005_"/>
      <sheetName val="1_x005f_x0005_B"/>
      <sheetName val="설_x005f_x0005__x005f_x0000_"/>
      <sheetName val="1_x005f_x0005__x005f_x0000_"/>
      <sheetName val="도급예산내헾】_x005f_x0005__x005f_x0000_"/>
      <sheetName val="본실행_x005f_x0005__x005f_x0000_"/>
      <sheetName val="Sheet4_x005f_x0000__x005f_x0010_______XLS_2"/>
      <sheetName val="계정c԰_x005f_x0000_缀"/>
      <sheetName val="AL공사ԯ_x005f_x0000_缀"/>
      <sheetName val="자재 집_x005f_x0005__x005f_x0003_"/>
      <sheetName val="_x005f_x0000__x005f_x0003__x005f_x0000__x005f_x0004_"/>
      <sheetName val="Sheet4_x005f_x0000__x005f_x0000__x005f_x0000__x_2"/>
      <sheetName val="월ԯ_x005f_x0000_缀"/>
      <sheetName val="월԰ԯ_x005f_x0000_"/>
      <sheetName val="기԰_x005f_x0000_缀"/>
      <sheetName val="날԰_x005f_x0000_"/>
      <sheetName val="4_시방서Ռ_x005f_x0000_"/>
      <sheetName val="D-䈀ᅪ԰_x005f_x0000_"/>
      <sheetName val="3차준_x005f_x0000_"/>
      <sheetName val="계약내역서(_x005f_x0000__x005f_x0000__x005f_x0005_"/>
      <sheetName val="2.2.1咘Ȏ㎩ì_x005f_x0000_"/>
      <sheetName val="2.2.1_x005f_x0000__x005f_x0000_㘨↌␬"/>
      <sheetName val="2.2.1_x005f_x0000__x005f_x0000_䜨ሉὴ"/>
      <sheetName val="항목邨_x005f_x001f_턘"/>
      <sheetName val="항목揄⿖_x005f_x0000_"/>
      <sheetName val="항목揄⾨_x005f_x0000_"/>
      <sheetName val="__1___x005f_x0005__x005f_x0000___x005f_x0000__x_2"/>
      <sheetName val="투자_x005f_x0000__x005f_x0000_Ԁ_x005f_x0000_"/>
      <sheetName val="2.2.1嵦ī_x005f_x0000__x005f_x0000_ꥈ"/>
      <sheetName val="2.2.1_x005f_x0000__x005f_x0000_᩿↌"/>
      <sheetName val="2.2.1_x005f_x0000__x005f_x0000_᷀ḨỌ"/>
      <sheetName val="전차선로ԯ_x005f_x0000_缀_x005f_x0000_"/>
      <sheetName val="el____________x005f_x0000___x005f_x0000___2"/>
      <sheetName val="el____________x005f_x0000___x005f_x0000___3"/>
      <sheetName val="el____________x005f_x0000___x005f_x0000___4"/>
      <sheetName val="에԰_x005f_x0000_缀"/>
      <sheetName val="우측날개_x005f_x0005_"/>
      <sheetName val="주공 _x005f_x0005__x005f_x0000_"/>
      <sheetName val="재정睮⾯_x005f_x0005_"/>
      <sheetName val="재정ᛅ〒_x005f_x0005_"/>
      <sheetName val="XXXX_x005f_x0000__x005f_x0000_"/>
      <sheetName val="토공실_x005f_x0000_"/>
      <sheetName val="스텐문틀堐_x005f_x001b_"/>
      <sheetName val="바닥_x005f_x0000_"/>
      <sheetName val="영업֫_x005f_x0000_缀"/>
      <sheetName val="_x005f_x0000_䅅呒"/>
      <sheetName val="일위헾】_x005f_x0005_"/>
      <sheetName val="일위ⱂ⾖_x005f_x0005__x005f_x0000_"/>
      <sheetName val="_x005f_x0007__x005f_x0008__x005f_x0003____x005f_x0000_2"/>
      <sheetName val="관_x005f_x0005__x005f_x0000_"/>
      <sheetName val="laroux"/>
      <sheetName val="중량산출"/>
      <sheetName val="PANEL 중량산출"/>
      <sheetName val="CT "/>
      <sheetName val="발신정보"/>
      <sheetName val="2F 회의실견적(5_14 일대)"/>
      <sheetName val="동원(3)"/>
      <sheetName val="동력부하(도산)"/>
      <sheetName val="_Recovered_SheetName_621_"/>
      <sheetName val="1.일위대가"/>
      <sheetName val="금전출납"/>
      <sheetName val="REDUCER"/>
      <sheetName val="WE'T"/>
      <sheetName val="영업墫᎟鰀"/>
      <sheetName val="영업涫⮦_x0001_"/>
      <sheetName val="3차Ö_x0000_"/>
      <sheetName val="S.중기사용료"/>
      <sheetName val="EXPENSE"/>
      <sheetName val="노무비계"/>
      <sheetName val="구조물터파기수량집계"/>
      <sheetName val="배수공 시멘트 및 골재량 산출"/>
      <sheetName val="단가조사서"/>
      <sheetName val="직접공사_x0000__x0000_Ԁ_x0000_쀀"/>
      <sheetName val="직접공사_x0000__x0000_Ԁ_x0000_耀⨶"/>
      <sheetName val="도체종-상수표"/>
      <sheetName val="주방"/>
      <sheetName val="산수배수"/>
      <sheetName val="지선토공_x0000_藩"/>
      <sheetName val="노무단가"/>
      <sheetName val="A소화조"/>
      <sheetName val="B소화조"/>
      <sheetName val="A조실험"/>
      <sheetName val="B조실험"/>
      <sheetName val="수목데이타暷"/>
      <sheetName val="급탕순환펌프"/>
      <sheetName val="[수목일위.XLS][수목일위.XLS]el______210"/>
      <sheetName val="[수목일위.XLS][수목일위.XLS]el______211"/>
      <sheetName val="[수목일위.XLS][수목일위.XLS]el______208"/>
      <sheetName val="[수목일위.XLS][수목일위.XLS]el______209"/>
      <sheetName val="단위집계표"/>
      <sheetName val="납부서"/>
      <sheetName val="[수목일위.XLS][수목일위.XLS]el______126"/>
      <sheetName val="[수목일위.XLS][수목일위.XLS]el______127"/>
      <sheetName val="[수목일위.XLS][수목일위.XLS]el______124"/>
      <sheetName val="[수목일위.XLS][수목일위.XLS]el______125"/>
      <sheetName val="[수목일위.XLS][수목일위.XLS]el______128"/>
      <sheetName val="[수목일위.XLS][수목일위.XLS]el______129"/>
      <sheetName val="[수목일위.XLS][수목일위.XLS]el______130"/>
      <sheetName val="[수목일위.XLS][수목일위.XLS]el______131"/>
      <sheetName val="[수목일위.XLS][수목일위.XLS]el______132"/>
      <sheetName val="[수목일위.XLS][수목일위.XLS]el______133"/>
      <sheetName val="[수목일위.XLS][수목일위.XLS]el______138"/>
      <sheetName val="[수목일위.XLS][수목일위.XLS]el______139"/>
      <sheetName val="[수목일위.XLS][수목일위.XLS]el______134"/>
      <sheetName val="[수목일위.XLS][수목일위.XLS]el______135"/>
      <sheetName val="[수목일위.XLS][수목일위.XLS]el______136"/>
      <sheetName val="[수목일위.XLS][수목일위.XLS]el______137"/>
      <sheetName val="[수목일위.XLS][수목일위.XLS]el______156"/>
      <sheetName val="[수목일위.XLS][수목일위.XLS]el______157"/>
      <sheetName val="[수목일위.XLS][수목일위.XLS]el______174"/>
      <sheetName val="[수목일위.XLS][수목일위.XLS]el______175"/>
      <sheetName val="[수목일위.XLS][수목일위.XLS]el______140"/>
      <sheetName val="[수목일위.XLS][수목일위.XLS]el______141"/>
      <sheetName val="[수목일위.XLS][수목일위.XLS]el______142"/>
      <sheetName val="[수목일위.XLS][수목일위.XLS]el______143"/>
      <sheetName val="[수목일위.XLS][수목일위.XLS]el______144"/>
      <sheetName val="[수목일위.XLS][수목일위.XLS]el______145"/>
      <sheetName val="[수목일위.XLS][수목일위.XLS]el______146"/>
      <sheetName val="[수목일위.XLS][수목일위.XLS]el______147"/>
      <sheetName val="[수목일위.XLS][수목일위.XLS]el______148"/>
      <sheetName val="[수목일위.XLS][수목일위.XLS]el______149"/>
      <sheetName val="[수목일위.XLS][수목일위.XLS]el______150"/>
      <sheetName val="[수목일위.XLS][수목일위.XLS]el______151"/>
      <sheetName val="[수목일위.XLS][수목일위.XLS]el______152"/>
      <sheetName val="[수목일위.XLS][수목일위.XLS]el______153"/>
      <sheetName val="[수목일위.XLS][수목일위.XLS]el______154"/>
      <sheetName val="[수목일위.XLS][수목일위.XLS]el______155"/>
      <sheetName val="[수목일위.XLS][수목일위.XLS]el______166"/>
      <sheetName val="[수목일위.XLS][수목일위.XLS]el______167"/>
      <sheetName val="[수목일위.XLS][수목일위.XLS]el______158"/>
      <sheetName val="[수목일위.XLS][수목일위.XLS]el______159"/>
      <sheetName val="[수목일위.XLS][수목일위.XLS]el______160"/>
      <sheetName val="[수목일위.XLS][수목일위.XLS]el______161"/>
      <sheetName val="[수목일위.XLS][수목일위.XLS]el______162"/>
      <sheetName val="[수목일위.XLS][수목일위.XLS]el______163"/>
      <sheetName val="[수목일위.XLS][수목일위.XLS]el______164"/>
      <sheetName val="[수목일위.XLS][수목일위.XLS]el______165"/>
      <sheetName val="[수목일위.XLS][수목일위.XLS]el______194"/>
      <sheetName val="[수목일위.XLS][수목일위.XLS]el______195"/>
      <sheetName val="[수목일위.XLS][수목일위.XLS]el______168"/>
      <sheetName val="[수목일위.XLS][수목일위.XLS]el______169"/>
      <sheetName val="[수목일위.XLS][수목일위.XLS]el______170"/>
      <sheetName val="[수목일위.XLS][수목일위.XLS]el______171"/>
      <sheetName val="[수목일위.XLS][수목일위.XLS]el______172"/>
      <sheetName val="[수목일위.XLS][수목일위.XLS]el______173"/>
      <sheetName val="[수목일위.XLS][수목일위.XLS]el______176"/>
      <sheetName val="[수목일위.XLS][수목일위.XLS]el______177"/>
      <sheetName val="[수목일위.XLS][수목일위.XLS]el______178"/>
      <sheetName val="[수목일위.XLS][수목일위.XLS]el______179"/>
      <sheetName val="[수목일위.XLS][수목일위.XLS]el______180"/>
      <sheetName val="[수목일위.XLS][수목일위.XLS]el______181"/>
      <sheetName val="[수목일위.XLS][수목일위.XLS]el______182"/>
      <sheetName val="[수목일위.XLS][수목일위.XLS]el______183"/>
      <sheetName val="[수목일위.XLS][수목일위.XLS]el______184"/>
      <sheetName val="[수목일위.XLS][수목일위.XLS]el______185"/>
      <sheetName val="[수목일위.XLS][수목일위.XLS]el______186"/>
      <sheetName val="[수목일위.XLS][수목일위.XLS]el______187"/>
      <sheetName val="[수목일위.XLS][수목일위.XLS]el______188"/>
      <sheetName val="[수목일위.XLS][수목일위.XLS]el______189"/>
      <sheetName val="[수목일위.XLS][수목일위.XLS]el______196"/>
      <sheetName val="[수목일위.XLS][수목일위.XLS]el______197"/>
      <sheetName val="[수목일위.XLS][수목일위.XLS]el______190"/>
      <sheetName val="[수목일위.XLS][수목일위.XLS]el______191"/>
      <sheetName val="[수목일위.XLS][수목일위.XLS]el______192"/>
      <sheetName val="[수목일위.XLS][수목일위.XLS]el______193"/>
      <sheetName val="[수목일위.XLS][수목일위.XLS]el______202"/>
      <sheetName val="[수목일위.XLS][수목일위.XLS]el______203"/>
      <sheetName val="[수목일위.XLS][수목일위.XLS]el______198"/>
      <sheetName val="[수목일위.XLS][수목일위.XLS]el______199"/>
      <sheetName val="[수목일위.XLS][수목일위.XLS]el______200"/>
      <sheetName val="[수목일위.XLS][수목일위.XLS]el______201"/>
      <sheetName val="[수목일위.XLS][수목일위.XLS]el______204"/>
      <sheetName val="[수목일위.XLS][수목일위.XLS]el______205"/>
      <sheetName val="[수목일위.XLS][수목일위.XLS]el______206"/>
      <sheetName val="[수목일위.XLS][수목일위.XLS]el______207"/>
      <sheetName val="[수목일위.XLS][수목일위.XLS]el______214"/>
      <sheetName val="[수목일위.XLS][수목일위.XLS]el______215"/>
      <sheetName val="[수목일위.XLS][수목일위.XLS]el______212"/>
      <sheetName val="[수목일위.XLS][수목일위.XLS]el______213"/>
      <sheetName val="집수정"/>
      <sheetName val="DATA(VTL)"/>
      <sheetName val="직공비"/>
      <sheetName val="우각부보_x0000_"/>
      <sheetName val="우각부보헾"/>
      <sheetName val="POL6차-PIPING"/>
      <sheetName val="Coding"/>
      <sheetName val="갑지(집행)"/>
      <sheetName val="기본DATA"/>
      <sheetName val="[수목일위.XLS][수목일위.XLS]el______216"/>
      <sheetName val="[수목일위.XLS][수목일위.XLS]el______217"/>
      <sheetName val="기본사항"/>
      <sheetName val="[수목일위.XLS][수목일위.XLS]el______218"/>
      <sheetName val="[수목일위.XLS][수목일위.XLS]el______219"/>
      <sheetName val="[수목일위.XLS][수목일위.XLS]el______222"/>
      <sheetName val="[수목일위.XLS][수목일위.XLS]el______223"/>
      <sheetName val="[수목일위.XLS][수목일위.XLS]el______220"/>
      <sheetName val="[수목일위.XLS][수목일위.XLS]el______221"/>
      <sheetName val="할증"/>
      <sheetName val="설계명세"/>
      <sheetName val="원형1호맨홀토공수㐬"/>
      <sheetName val="기흥하도용"/>
      <sheetName val="울산시산표"/>
      <sheetName val="[수목일위.XLS][수목일위.XLS]el______326"/>
      <sheetName val="[수목일위.XLS][수목일위.XLS]el______327"/>
      <sheetName val="철거산ԯ"/>
      <sheetName val="연돌일退←?"/>
      <sheetName val="연돌일"/>
      <sheetName val="계정c԰"/>
      <sheetName val="기԰"/>
      <sheetName val="계약내역서("/>
      <sheetName val="비교1"/>
      <sheetName val="공통비(전체)"/>
      <sheetName val="토목공사"/>
      <sheetName val="[수목일위.XLS][수목일위.XLS]el______314"/>
      <sheetName val="[수목일위.XLS][수목일위.XLS]el______315"/>
      <sheetName val="A-8 PD(도로중앙)"/>
      <sheetName val="대가수량"/>
      <sheetName val="[수목일위.XLS][수목일위.XLS]el_설계서___14"/>
      <sheetName val="[수목일위.XLS][수목일위.XLS]el_설계서___15"/>
      <sheetName val="[수목일위.XLS][수목일위.XLS]el_설계서____8"/>
      <sheetName val="[수목일위.XLS][수목일위.XLS]el_설계서____9"/>
      <sheetName val="[수목일위.XLS][수목일위.XLS]el_설계서____4"/>
      <sheetName val="[수목일위.XLS][수목일위.XLS]el_설계서____5"/>
      <sheetName val="[수목일위.XLS][수목일위.XLS]el_설계서____6"/>
      <sheetName val="[수목일위.XLS][수목일위.XLS]el_설계서____7"/>
      <sheetName val="[수목일위.XLS][수목일위.XLS]el_설계서____2"/>
      <sheetName val="[수목일위.XLS][수목일위.XLS]el_설계서____3"/>
      <sheetName val="[수목일위.XLS_x0000_][수목일위.XLS]el_설계서___8"/>
      <sheetName val="[수목일위.XLS_x0000_][수목일위.XLS]el_설계서___9"/>
      <sheetName val="[수목일위.XLS_x0000_][수목일위.XLS]el_설계서___2"/>
      <sheetName val="[수목일위.XLS_x0000_][수목일위.XLS]el_설계서___3"/>
      <sheetName val="[수목일위.XLS][수목일위.XLS_x0000_]el_설계서__14"/>
      <sheetName val="[수목일위.XLS][수목일위.XLS_x0000_]el_설계서__15"/>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수목일위.XLS][수목일위.XLS_x0000_]el_설계서__12"/>
      <sheetName val="[수목일위.XLS][수목일위.XLS_x0000_]el_설계서__13"/>
      <sheetName val="[수목일위.XLS][수목일위.XLS]el_설계서___16"/>
      <sheetName val="[수목일위.XLS][수목일위.XLS]el_설계서___17"/>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40"/>
      <sheetName val="[수목일위.XLS][수목일위.XLS]el_설계서___41"/>
      <sheetName val="[수목일위.XLS][수목일위.XLS]el_설계서___26"/>
      <sheetName val="[수목일위.XLS][수목일위.XLS]el_설계서___2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80"/>
      <sheetName val="[수목일위.XLS][수목일위.XLS]el_설계서___81"/>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4"/>
      <sheetName val="[수목일위.XLS][수목일위.XLS]el_설계서___75"/>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수목_6"/>
      <sheetName val="[수목일위.XLS][수목일위.XLS]el_설계서_수목_7"/>
      <sheetName val="[수목일위.XLS][수목일위.XLS]el_설계서_수목_4"/>
      <sheetName val="[수목일위.XLS][수목일위.XLS]el_설계서_수목_5"/>
      <sheetName val="[수목일위.XLS][수목일위.XLS]el_설계서_수목_2"/>
      <sheetName val="[수목일위.XLS][수목일위.XLS]el_설계서_수목_3"/>
      <sheetName val="[수목일위.XLS][수목일위.XLS]el_설계서_수목_8"/>
      <sheetName val="[수목일위.XLS][수목일위.XLS]el_설계서_수목_9"/>
      <sheetName val="[수목일위.XLS][수목일위.XLS]el_설계서_수_12"/>
      <sheetName val="[수목일위.XLS][수목일위.XLS]el_설계서_수_13"/>
      <sheetName val="[수목일위.XLS][수목일위.XLS]el_설계서_수_10"/>
      <sheetName val="[수목일위.XLS][수목일위.XLS]el_설계서_수_11"/>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수목일위.XLS][수목일위.XLS]el______312"/>
      <sheetName val="[수목일위.XLS][수목일위.XLS]el______313"/>
      <sheetName val="매입세율"/>
      <sheetName val="[수목일위.XLS][수목일위.XLS]el______224"/>
      <sheetName val="[수목일위.XLS][수목일위.XLS]el______225"/>
      <sheetName val="[수목일위.XLS][수목일위.XLS]el______226"/>
      <sheetName val="[수목일위.XLS][수목일위.XLS]el______227"/>
      <sheetName val="[수목일위.XLS][수목일위.XLS]el______230"/>
      <sheetName val="[수목일위.XLS][수목일위.XLS]el______231"/>
      <sheetName val="조작대(1연)"/>
      <sheetName val="표지怈"/>
      <sheetName val="[수목일위.XLS][수목일위.XLS]el______228"/>
      <sheetName val="[수목일위.XLS][수목일위.XLS]el______229"/>
      <sheetName val="[수목일위.XLS][수목일위.XLS]el______234"/>
      <sheetName val="[수목일위.XLS][수목일위.XLS]el______235"/>
      <sheetName val="[수목일위.XLS][수목일위.XLS]el______232"/>
      <sheetName val="[수목일위.XLS][수목일위.XLS]el______233"/>
      <sheetName val="[수목일위.XLS][수목일위.XLS]el______236"/>
      <sheetName val="[수목일위.XLS][수목일위.XLS]el______237"/>
      <sheetName val="[수목일위.XLS][수목일위.XLS]el______238"/>
      <sheetName val="[수목일위.XLS][수목일위.XLS]el______239"/>
      <sheetName val="[수목일위.XLS][수목일위.XLS]el______240"/>
      <sheetName val="[수목일위.XLS][수목일위.XLS]el______241"/>
      <sheetName val="[수목일위.XLS][수목일위.XLS]el______242"/>
      <sheetName val="[수목일위.XLS][수목일위.XLS]el______243"/>
      <sheetName val="[수목일위.XLS][수목일위.XLS]el______244"/>
      <sheetName val="[수목일위.XLS][수목일위.XLS]el______245"/>
      <sheetName val="[수목일위.XLS][수목일위.XLS]el______246"/>
      <sheetName val="[수목일위.XLS][수목일위.XLS]el______247"/>
      <sheetName val="[수목일위.XLS][수목일위.XLS]el______248"/>
      <sheetName val="[수목일위.XLS][수목일위.XLS]el______249"/>
      <sheetName val="[수목일위.XLS][수목일위.XLS]el______250"/>
      <sheetName val="[수목일위.XLS][수목일위.XLS]el______251"/>
      <sheetName val="[수목일위.XLS][수목일위.XLS]el______252"/>
      <sheetName val="[수목일위.XLS][수목일위.XLS]el______253"/>
      <sheetName val="[수목일위.XLS][수목일위.XLS]el______266"/>
      <sheetName val="[수목일위.XLS][수목일위.XLS]el______267"/>
      <sheetName val="[수목일위.XLS][수목일위.XLS]el______264"/>
      <sheetName val="[수목일위.XLS][수목일위.XLS]el______265"/>
      <sheetName val="[수목일위.XLS][수목일위.XLS]el______262"/>
      <sheetName val="[수목일위.XLS][수목일위.XLS]el______263"/>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68"/>
      <sheetName val="[수목일위.XLS][수목일위.XLS]el______269"/>
      <sheetName val="[수목일위.XLS][수목일위.XLS]el______272"/>
      <sheetName val="[수목일위.XLS][수목일위.XLS]el______273"/>
      <sheetName val="[수목일위.XLS][수목일위.XLS]el______270"/>
      <sheetName val="[수목일위.XLS][수목일위.XLS]el______271"/>
      <sheetName val="[수목일위.XLS][수목일위.XLS]el______274"/>
      <sheetName val="[수목일위.XLS][수목일위.XLS]el______275"/>
      <sheetName val="[수목일위.XLS][수목일위.XLS]el______276"/>
      <sheetName val="[수목일위.XLS][수목일위.XLS]el______277"/>
      <sheetName val="[수목일위.XLS][수목일위.XLS]el______284"/>
      <sheetName val="[수목일위.XLS][수목일위.XLS]el______285"/>
      <sheetName val="[수목일위.XLS][수목일위.XLS]el______278"/>
      <sheetName val="[수목일위.XLS][수목일위.XLS]el______279"/>
      <sheetName val="[수목일위.XLS][수목일위.XLS]el______280"/>
      <sheetName val="[수목일위.XLS][수목일위.XLS]el______281"/>
      <sheetName val="[수목일위.XLS][수목일위.XLS]el______282"/>
      <sheetName val="[수목일위.XLS][수목일위.XLS]el______283"/>
      <sheetName val="오억미_x0000_"/>
      <sheetName val="[수목일위.XLS][수목일위.XLS]el______296"/>
      <sheetName val="[수목일위.XLS][수목일위.XLS]el______297"/>
      <sheetName val="[수목일위.XLS][수목일위.XLS]el______292"/>
      <sheetName val="[수목일위.XLS][수목일위.XLS]el______293"/>
      <sheetName val="[수목일위.XLS][수목일위.XLS]el______288"/>
      <sheetName val="[수목일위.XLS][수목일위.XLS]el______289"/>
      <sheetName val="[수목일위.XLS][수목일위.XLS]el______290"/>
      <sheetName val="[수목일위.XLS][수목일위.XLS]el______291"/>
      <sheetName val="[수목일위.XLS][수목일위.XLS]el______286"/>
      <sheetName val="[수목일위.XLS][수목일위.XLS]el______287"/>
      <sheetName val="[수목일위.XLS][수목일위.XLS]el______294"/>
      <sheetName val="[수목일위.XLS][수목일위.XLS]el______295"/>
      <sheetName val="[수목일위.XLS][수목일위.XLS]el______304"/>
      <sheetName val="[수목일위.XLS][수목일위.XLS]el______305"/>
      <sheetName val="[수목일위.XLS][수목일위.XLS]el______300"/>
      <sheetName val="[수목일위.XLS][수목일위.XLS]el______301"/>
      <sheetName val="[수목일위.XLS][수목일위.XLS]el______302"/>
      <sheetName val="[수목일위.XLS][수목일위.XLS]el______303"/>
      <sheetName val="[수목일위.XLS][수목일위.XLS]el______298"/>
      <sheetName val="[수목일위.XLS][수목일위.XLS]el______299"/>
      <sheetName val="[수목일위.XLS]B__MSOffice_Excel___2"/>
      <sheetName val="[수목일위.XLS]B__MSOffice_Excel___3"/>
      <sheetName val="[수목일위.XLS][수목일위.XLS]el______306"/>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일위대가-2"/>
      <sheetName val="적용단가"/>
      <sheetName val="steel data sheet"/>
      <sheetName val="당초,변경"/>
      <sheetName val="[수목일위.XLS_x0000_][수목일위.XLS]el_______2"/>
      <sheetName val="[수목일위.XLS_x0000_][수목일위.XLS]el_______3"/>
      <sheetName val="[수목일위.XLS_x0000_][수목일위.XLS]el_______4"/>
      <sheetName val="[수목일위.XLS_x0000_][수목일위.XLS]el_______5"/>
      <sheetName val="[수목일위.XLS][수목일위.XLS_x0000_]el_______6"/>
      <sheetName val="[수목일위.XLS][수목일위.XLS_x0000_]el_______7"/>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대창(장성)"/>
      <sheetName val="[수목일위.XLS][수목일위.XLS]el_설계서__136"/>
      <sheetName val="[수목일위.XLS][수목일위.XLS]el_설계서__137"/>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U-TYPE(1)"/>
      <sheetName val="[수목일위.XLS][수목일위.XLS_x0000_]el______18"/>
      <sheetName val="[수목일위.XLS][수목일위.XLS_x0000_]el______19"/>
      <sheetName val="[수목일위.XLS][수목일위.XLS_x0000_]el______16"/>
      <sheetName val="[수목일위.XLS][수목일위.XLS_x0000_]el______17"/>
      <sheetName val="INDEX"/>
      <sheetName val="[수목일위.XLS][수목일위.XLS]el______320"/>
      <sheetName val="[수목일위.XLS][수목일위.XLS]el______321"/>
      <sheetName val="[수목일위.XLS][수목일위.XLS]el______318"/>
      <sheetName val="[수목일위.XLS][수목일위.XLS]el______319"/>
      <sheetName val="[수목일위.XLS][수목일위.XLS]el______316"/>
      <sheetName val="[수목일위.XLS][수목일위.XLS]el______317"/>
      <sheetName val="[수목일위.XLS][수목일위.XLS]el______324"/>
      <sheetName val="[수목일위.XLS][수목일위.XLS]el______325"/>
      <sheetName val="[수목일위.XLS][수목일위.XLS]el______322"/>
      <sheetName val="[수목일위.XLS][수목일위.XLS]el______323"/>
      <sheetName val="[수목일위.XLS][수목일위.XLS]el______328"/>
      <sheetName val="[수목일위.XLS][수목일위.XLS]el______329"/>
      <sheetName val="배_x0000__x0000_"/>
      <sheetName val="배??"/>
      <sheetName val="조견표"/>
      <sheetName val="영업.־_x0000_"/>
      <sheetName val="[수목일위.XLS][수목일위.XLS]el______334"/>
      <sheetName val="[수목일위.XLS][수목일위.XLS]el______335"/>
      <sheetName val="[수목일위.XLS][수목일위.XLS]el______330"/>
      <sheetName val="[수목일위.XLS][수목일위.XLS]el______331"/>
      <sheetName val="[수목일위.XLS][수목일위.XLS]el______332"/>
      <sheetName val="[수목일위.XLS][수목일위.XLS]el______333"/>
      <sheetName val="[수목일위.XLS][수목일위.XLS]el______336"/>
      <sheetName val="[수목일위.XLS][수목일위.XLS]el______337"/>
      <sheetName val="[수목일위.XLS][수목일위.XLS]el______338"/>
      <sheetName val="[수목일위.XLS][수목일위.XLS]el______339"/>
      <sheetName val="[수목일위.XLS][수목일위.XLS]el______340"/>
      <sheetName val="[수목일위.XLS][수목일위.XLS]el______341"/>
      <sheetName val="[수목일위.XLS][수목일위.XLS]el______342"/>
      <sheetName val="[수목일위.XLS][수목일위.XLS]el______343"/>
      <sheetName val="[수목일위.XLS][수목일위.XLS]el__계서_수__4"/>
      <sheetName val="[수목일위.XLS][수목일위.XLS]el__계서_수__5"/>
      <sheetName val="[수목일위.XLS][수목일위.XLS]el__계서_수__2"/>
      <sheetName val="[수목일위.XLS][수목일위.XLS]el__계서_수__3"/>
      <sheetName val="[수목일위.XLS][수목일위.XLS]el_설계서_수__2"/>
      <sheetName val="[수목일위.XLS][수목일위.XLS]el_설계서_수__3"/>
      <sheetName val="20관리비율"/>
      <sheetName val="7.PILE  (돌출)"/>
      <sheetName val="2.2.1丵⿌_x0005__x0000_"/>
      <sheetName val="2.2.1丵⽃_x0005__x0000_"/>
      <sheetName val="2.2.1丵⿝_x0005__x0000_"/>
      <sheetName val="2.2.1丵⾎_x0005__x0000_"/>
      <sheetName val="3.하중산정刀_x0010__x0000__x0000__x0000_"/>
      <sheetName val="[수목일위.XLS][수목일위.XLS]el______348"/>
      <sheetName val="[수목일위.XLS][수목일위.XLS]el______349"/>
      <sheetName val="[수목일위.XLS][수목일위.XLS]el______344"/>
      <sheetName val="[수목일위.XLS][수목일위.XLS]el______345"/>
      <sheetName val="[수목일위.XLS][수목일위.XLS]el______346"/>
      <sheetName val="[수목일위.XLS][수목일위.XLS]el______347"/>
      <sheetName val="[수목일위.XLS][수목일위.XLS]el______356"/>
      <sheetName val="[수목일위.XLS][수목일위.XLS]el______357"/>
      <sheetName val="[수목일위.XLS][수목일위.XLS]el______350"/>
      <sheetName val="[수목일위.XLS][수목일위.XLS]el______351"/>
      <sheetName val="[수목일위.XLS][수목일위.XLS]el______354"/>
      <sheetName val="[수목일위.XLS][수목일위.XLS]el______355"/>
      <sheetName val="[수목일위.XLS][수목일위.XLS]el______352"/>
      <sheetName val="[수목일위.XLS][수목일위.XLS]el______353"/>
      <sheetName val="[수목일위.XLS][수목일위.XLS]el______358"/>
      <sheetName val="[수목일위.XLS][수목일위.XLS]el______359"/>
      <sheetName val="[수목일위.XLS][수목일위.XLS]el______360"/>
      <sheetName val="[수목일위.XLS][수목일위.XLS]el______361"/>
      <sheetName val="[수목일위.XLS][수목일위.XLS]el______372"/>
      <sheetName val="[수목일위.XLS][수목일위.XLS]el______373"/>
      <sheetName val="집계(기계餀ኘ԰_x0000_"/>
      <sheetName val="입찰결과보고"/>
      <sheetName val="부품"/>
      <sheetName val="[수목일위.XLS][수목일위.XLS]el______368"/>
      <sheetName val="[수목일위.XLS][수목일위.XLS]el______369"/>
      <sheetName val="[수목일위.XLS][수목일위.XLS]el______366"/>
      <sheetName val="[수목일위.XLS][수목일위.XLS]el______367"/>
      <sheetName val="[수목일위.XLS][수목일위.XLS]el______362"/>
      <sheetName val="[수목일위.XLS][수목일위.XLS]el______363"/>
      <sheetName val="[수목일위.XLS][수목일위.XLS]el______364"/>
      <sheetName val="[수목일위.XLS][수목일위.XLS]el______365"/>
      <sheetName val="[수목일위.XLS][수목일위.XLS]el______370"/>
      <sheetName val="[수목일위.XLS][수목일위.XLS]el______371"/>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6"/>
      <sheetName val="[수목일위.XLS][수목일위.XLS]el______387"/>
      <sheetName val="[수목일위.XLS][수목일위.XLS]el______380"/>
      <sheetName val="[수목일위.XLS][수목일위.XLS]el______381"/>
      <sheetName val="[수목일위.XLS][수목일위.XLS]el______382"/>
      <sheetName val="[수목일위.XLS][수목일위.XLS]el______383"/>
      <sheetName val="[수목일위.XLS][수목일위.XLS]el______384"/>
      <sheetName val="[수목일위.XLS][수목일위.XLS]el______385"/>
      <sheetName val="[수목일위.XLS][수목일위.XLS]el______388"/>
      <sheetName val="[수목일위.XLS][수목일위.XLS]el______389"/>
      <sheetName val="EKOG10건축"/>
      <sheetName val="날개噠"/>
      <sheetName val="날개_x0005_"/>
      <sheetName val="갑__지3"/>
      <sheetName val="Customer_Databas3"/>
      <sheetName val="AS포장복구_3"/>
      <sheetName val="2000_11월설계내역3"/>
      <sheetName val="기타_정보통신공사3"/>
      <sheetName val="표지_(2)3"/>
      <sheetName val="화재_탐지_설비3"/>
      <sheetName val="unit_43"/>
      <sheetName val="단가_및_재료비3"/>
      <sheetName val="준검_내역서3"/>
      <sheetName val="Sheet1_(2)3"/>
      <sheetName val="1_설계조건3"/>
      <sheetName val="토공산출_(아파트)3"/>
      <sheetName val="5_일위목록3"/>
      <sheetName val="7_단가조사3"/>
      <sheetName val="6_일위대가3"/>
      <sheetName val="영업_일11"/>
      <sheetName val="제출내역_(2)1"/>
      <sheetName val="세골재__T2_변경_현황"/>
      <sheetName val="노임단가_(2)"/>
      <sheetName val="1__설계조건_2_단면가정_3__하중계산"/>
      <sheetName val="DATA_입력란"/>
      <sheetName val="99_12"/>
      <sheetName val="Cost_bd-墠+壬"/>
      <sheetName val="케이블류_OLD"/>
      <sheetName val="el\설계서\수목일위_XLS]데이타1"/>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2-나_물가조사서"/>
      <sheetName val="내역서_제출"/>
      <sheetName val="앉음벽_(2)"/>
      <sheetName val="[수목일위_XLS]el\설계서\수목일위_XLS]데이타"/>
      <sheetName val="[수목일위_XLS]el\설계서\수목일위_XLS"/>
      <sheetName val="IBM_UX"/>
      <sheetName val="연돌일退←"/>
      <sheetName val="목동세대_산출근거"/>
      <sheetName val="본선_토공_분배표"/>
      <sheetName val="마북_손익분석(CATIA)"/>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표_지"/>
      <sheetName val="수량계산서_집계표(가설_신설_및_철거-을지로3가_2호선)"/>
      <sheetName val="수량계산서_집계표(신설-을지로3가_2호선)"/>
      <sheetName val="수량계산서_집계표(철거-을지로3가_2호선)"/>
      <sheetName val="2_도실원내역(원본)"/>
      <sheetName val="DNT_OSBL"/>
      <sheetName val="적용토목"/>
      <sheetName val="[수목일위.XLS][수목일위.XLS]el______392"/>
      <sheetName val="[수목일위.XLS][수목일위.XLS]el______393"/>
      <sheetName val="[수목일위.XLS][수목일위.XLS]el______390"/>
      <sheetName val="[수목일위.XLS][수목일위.XLS]el______391"/>
      <sheetName val="도근좌표"/>
      <sheetName val="BOQ"/>
      <sheetName val="기안"/>
      <sheetName val="영창2勈"/>
      <sheetName val="선금급신청서"/>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sheetData sheetId="2253"/>
      <sheetData sheetId="2254"/>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sheetData sheetId="2335"/>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sheetData sheetId="2650"/>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sheetData sheetId="2668"/>
      <sheetData sheetId="2669" refreshError="1"/>
      <sheetData sheetId="2670" refreshError="1"/>
      <sheetData sheetId="2671" refreshError="1"/>
      <sheetData sheetId="2672" refreshError="1"/>
      <sheetData sheetId="2673" refreshError="1"/>
      <sheetData sheetId="2674" refreshError="1"/>
      <sheetData sheetId="2675" refreshError="1"/>
      <sheetData sheetId="2676"/>
      <sheetData sheetId="2677"/>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sheetData sheetId="3084"/>
      <sheetData sheetId="3085" refreshError="1"/>
      <sheetData sheetId="3086" refreshError="1"/>
      <sheetData sheetId="3087" refreshError="1"/>
      <sheetData sheetId="3088" refreshError="1"/>
      <sheetData sheetId="3089"/>
      <sheetData sheetId="3090"/>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요율"/>
      <sheetName val="산출"/>
      <sheetName val="소방"/>
      <sheetName val="집계"/>
      <sheetName val="내역"/>
    </sheetNames>
    <sheetDataSet>
      <sheetData sheetId="0" refreshError="1"/>
      <sheetData sheetId="1" refreshError="1"/>
      <sheetData sheetId="2" refreshError="1"/>
      <sheetData sheetId="3">
        <row r="2">
          <cell r="B2" t="str">
            <v>공 동 수 급 체   분 담 이 행   내 용</v>
          </cell>
        </row>
        <row r="3">
          <cell r="B3" t="str">
            <v>공사명 : 전주 솔내고등학교 신축공사</v>
          </cell>
          <cell r="F3" t="str">
            <v xml:space="preserve">             작성자 직책 및 성명:</v>
          </cell>
        </row>
        <row r="4">
          <cell r="B4" t="str">
            <v>구분                                구성원</v>
          </cell>
          <cell r="G4" t="str">
            <v>합             계</v>
          </cell>
        </row>
        <row r="5">
          <cell r="B5" t="str">
            <v>시  공  분  담  내  용</v>
          </cell>
          <cell r="E5" t="str">
            <v>( 건축, 토목, 설비 )</v>
          </cell>
          <cell r="F5" t="str">
            <v>( 소 방 )</v>
          </cell>
        </row>
        <row r="6">
          <cell r="B6" t="str">
            <v>공     사     비</v>
          </cell>
          <cell r="C6" t="str">
            <v>재    료    비</v>
          </cell>
          <cell r="E6">
            <v>263569171</v>
          </cell>
          <cell r="F6">
            <v>0</v>
          </cell>
          <cell r="G6">
            <v>263569171</v>
          </cell>
        </row>
        <row r="7">
          <cell r="C7" t="str">
            <v>노무비</v>
          </cell>
          <cell r="D7" t="str">
            <v>직 접 노 무 비</v>
          </cell>
          <cell r="E7">
            <v>263936061</v>
          </cell>
          <cell r="F7">
            <v>0</v>
          </cell>
          <cell r="G7">
            <v>263936061</v>
          </cell>
        </row>
        <row r="8">
          <cell r="D8" t="str">
            <v>간 접 노 무 비</v>
          </cell>
          <cell r="E8">
            <v>41701897</v>
          </cell>
          <cell r="F8">
            <v>0</v>
          </cell>
          <cell r="G8">
            <v>41701897</v>
          </cell>
        </row>
        <row r="9">
          <cell r="D9" t="str">
            <v>소          계</v>
          </cell>
          <cell r="E9">
            <v>305637958</v>
          </cell>
          <cell r="F9">
            <v>0</v>
          </cell>
          <cell r="G9">
            <v>305637958</v>
          </cell>
        </row>
        <row r="10">
          <cell r="C10" t="str">
            <v>경    비</v>
          </cell>
          <cell r="D10" t="str">
            <v>경          비</v>
          </cell>
          <cell r="E10">
            <v>262014292</v>
          </cell>
          <cell r="F10">
            <v>0</v>
          </cell>
          <cell r="G10">
            <v>262014292</v>
          </cell>
        </row>
        <row r="11">
          <cell r="D11" t="str">
            <v>산 재 보 험 료</v>
          </cell>
          <cell r="E11">
            <v>10086052</v>
          </cell>
          <cell r="F11">
            <v>0</v>
          </cell>
          <cell r="G11">
            <v>10086052</v>
          </cell>
        </row>
        <row r="12">
          <cell r="D12" t="str">
            <v>안 전 관 리 비</v>
          </cell>
          <cell r="E12">
            <v>15410213</v>
          </cell>
          <cell r="F12">
            <v>0</v>
          </cell>
          <cell r="G12">
            <v>15410213</v>
          </cell>
        </row>
        <row r="13">
          <cell r="D13" t="str">
            <v>고 용 보 험 료</v>
          </cell>
          <cell r="E13">
            <v>2261720</v>
          </cell>
          <cell r="F13">
            <v>0</v>
          </cell>
          <cell r="G13">
            <v>2261720</v>
          </cell>
        </row>
        <row r="14">
          <cell r="D14" t="str">
            <v>퇴직공제부금비</v>
          </cell>
          <cell r="E14">
            <v>4935604</v>
          </cell>
          <cell r="F14">
            <v>0</v>
          </cell>
          <cell r="G14">
            <v>4935604</v>
          </cell>
        </row>
        <row r="15">
          <cell r="D15" t="str">
            <v>기  타  경  비</v>
          </cell>
          <cell r="E15">
            <v>39844499</v>
          </cell>
          <cell r="F15">
            <v>0</v>
          </cell>
          <cell r="G15">
            <v>39844499</v>
          </cell>
        </row>
        <row r="16">
          <cell r="D16" t="str">
            <v>소          계</v>
          </cell>
          <cell r="E16">
            <v>334552380</v>
          </cell>
          <cell r="F16">
            <v>0</v>
          </cell>
          <cell r="G16">
            <v>334552380</v>
          </cell>
        </row>
        <row r="17">
          <cell r="C17" t="str">
            <v>순  공  사  원  가</v>
          </cell>
          <cell r="E17">
            <v>903759509</v>
          </cell>
          <cell r="F17">
            <v>0</v>
          </cell>
          <cell r="G17">
            <v>903759509</v>
          </cell>
        </row>
        <row r="18">
          <cell r="C18" t="str">
            <v>합      계      액</v>
          </cell>
        </row>
        <row r="19">
          <cell r="C19" t="str">
            <v>일  반  관  리  비</v>
          </cell>
          <cell r="E19">
            <v>36433145</v>
          </cell>
          <cell r="F19">
            <v>0</v>
          </cell>
          <cell r="G19">
            <v>36433145</v>
          </cell>
        </row>
        <row r="20">
          <cell r="C20" t="str">
            <v>이              윤</v>
          </cell>
          <cell r="E20">
            <v>101874167</v>
          </cell>
          <cell r="F20">
            <v>0</v>
          </cell>
          <cell r="G20">
            <v>101874167</v>
          </cell>
        </row>
        <row r="21">
          <cell r="C21" t="str">
            <v>총  공  사  원  가</v>
          </cell>
          <cell r="E21">
            <v>1042066821</v>
          </cell>
          <cell r="F21">
            <v>0</v>
          </cell>
          <cell r="G21">
            <v>1042066821</v>
          </cell>
        </row>
        <row r="22">
          <cell r="C22" t="str">
            <v>합      계      액</v>
          </cell>
        </row>
        <row r="23">
          <cell r="C23" t="str">
            <v>부  가  가  치  세</v>
          </cell>
          <cell r="E23">
            <v>104460445</v>
          </cell>
          <cell r="F23">
            <v>0</v>
          </cell>
          <cell r="G23">
            <v>104460445</v>
          </cell>
        </row>
        <row r="24">
          <cell r="C24" t="str">
            <v>총            액</v>
          </cell>
          <cell r="E24">
            <v>1149064898</v>
          </cell>
          <cell r="F24">
            <v>0</v>
          </cell>
          <cell r="G24">
            <v>1149064898</v>
          </cell>
        </row>
        <row r="25">
          <cell r="B25" t="str">
            <v>공 동 수 급 체   분 담 이 행   내 용</v>
          </cell>
        </row>
        <row r="26">
          <cell r="B26" t="str">
            <v>공사명 : 전주 솔내고등학교 신축공사</v>
          </cell>
          <cell r="F26" t="str">
            <v xml:space="preserve">             작성자 직책 및 성명:</v>
          </cell>
        </row>
        <row r="27">
          <cell r="B27" t="str">
            <v>구분                                구성원</v>
          </cell>
          <cell r="G27" t="str">
            <v>합             계</v>
          </cell>
        </row>
        <row r="28">
          <cell r="B28" t="str">
            <v>시  공  분  담  내  용</v>
          </cell>
          <cell r="E28" t="str">
            <v>( 건축, 토목, 설비 )</v>
          </cell>
          <cell r="F28" t="str">
            <v>( 소 방 )</v>
          </cell>
        </row>
        <row r="29">
          <cell r="B29" t="str">
            <v>공     사     비</v>
          </cell>
          <cell r="C29" t="str">
            <v>재    료    비</v>
          </cell>
          <cell r="E29">
            <v>263569171</v>
          </cell>
          <cell r="F29">
            <v>0</v>
          </cell>
          <cell r="G29">
            <v>263569171</v>
          </cell>
        </row>
        <row r="30">
          <cell r="C30" t="str">
            <v>노무비</v>
          </cell>
          <cell r="D30" t="str">
            <v>직 접 노 무 비</v>
          </cell>
          <cell r="E30">
            <v>263936061</v>
          </cell>
          <cell r="F30">
            <v>0</v>
          </cell>
          <cell r="G30">
            <v>263936061</v>
          </cell>
        </row>
        <row r="31">
          <cell r="D31" t="str">
            <v>간 접 노 무 비</v>
          </cell>
          <cell r="E31">
            <v>41701897</v>
          </cell>
          <cell r="F31">
            <v>0</v>
          </cell>
          <cell r="G31">
            <v>41701897</v>
          </cell>
        </row>
        <row r="32">
          <cell r="D32" t="str">
            <v>소          계</v>
          </cell>
          <cell r="E32">
            <v>305637958</v>
          </cell>
          <cell r="F32">
            <v>0</v>
          </cell>
          <cell r="G32">
            <v>305637958</v>
          </cell>
        </row>
        <row r="33">
          <cell r="C33" t="str">
            <v>경    비</v>
          </cell>
          <cell r="D33" t="str">
            <v>경          비</v>
          </cell>
          <cell r="E33">
            <v>262014292</v>
          </cell>
          <cell r="F33">
            <v>0</v>
          </cell>
          <cell r="G33">
            <v>262014292</v>
          </cell>
        </row>
        <row r="34">
          <cell r="D34" t="str">
            <v>산 재 보 험 료</v>
          </cell>
          <cell r="E34">
            <v>10086052</v>
          </cell>
          <cell r="F34">
            <v>0</v>
          </cell>
          <cell r="G34">
            <v>10086052</v>
          </cell>
        </row>
        <row r="35">
          <cell r="D35" t="str">
            <v>안 전 관 리 비</v>
          </cell>
          <cell r="E35">
            <v>15410213</v>
          </cell>
          <cell r="F35">
            <v>0</v>
          </cell>
          <cell r="G35">
            <v>15410213</v>
          </cell>
        </row>
        <row r="36">
          <cell r="D36" t="str">
            <v>고 용 보 험 료</v>
          </cell>
          <cell r="E36">
            <v>2261720</v>
          </cell>
          <cell r="F36">
            <v>0</v>
          </cell>
          <cell r="G36">
            <v>2261720</v>
          </cell>
        </row>
        <row r="37">
          <cell r="D37" t="str">
            <v>퇴직공제부금비</v>
          </cell>
        </row>
        <row r="38">
          <cell r="D38" t="str">
            <v>기  타  경  비</v>
          </cell>
        </row>
        <row r="39">
          <cell r="D39" t="str">
            <v>소          계</v>
          </cell>
        </row>
        <row r="40">
          <cell r="C40" t="str">
            <v>순  공  사  원  가</v>
          </cell>
        </row>
        <row r="41">
          <cell r="C41" t="str">
            <v>합      계      액</v>
          </cell>
        </row>
        <row r="42">
          <cell r="C42" t="str">
            <v>일  반  관  리  비</v>
          </cell>
        </row>
        <row r="43">
          <cell r="C43" t="str">
            <v>이              윤</v>
          </cell>
        </row>
        <row r="44">
          <cell r="C44" t="str">
            <v>총  공  사  원  가</v>
          </cell>
        </row>
        <row r="45">
          <cell r="C45" t="str">
            <v>합      계      액</v>
          </cell>
        </row>
        <row r="46">
          <cell r="C46" t="str">
            <v>부  가  가  치  세</v>
          </cell>
        </row>
        <row r="47">
          <cell r="C47" t="str">
            <v>총            액</v>
          </cell>
        </row>
      </sheetData>
      <sheetData sheetId="4" refreshError="1"/>
      <sheetData sheetId="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주요자재 "/>
      <sheetName val="중기사용료"/>
      <sheetName val="수량3"/>
      <sheetName val="터파기및재료"/>
      <sheetName val="일위대가"/>
      <sheetName val="도급"/>
      <sheetName val="1호맨홀가감수량"/>
      <sheetName val="가시설(TYPE-A)"/>
      <sheetName val="1-1평균터파기고(1)"/>
      <sheetName val="1호맨홀수량산출"/>
      <sheetName val="식생블럭단위수량"/>
      <sheetName val="토목주소"/>
      <sheetName val="COPING"/>
      <sheetName val="기둥(원형)"/>
      <sheetName val="기초공"/>
      <sheetName val="데이타"/>
      <sheetName val="식재인부"/>
      <sheetName val="내역서"/>
      <sheetName val="Sheet1"/>
      <sheetName val="DATE"/>
      <sheetName val="SLAB&quot;1&quot;"/>
      <sheetName val="구분표"/>
      <sheetName val="제원입력"/>
      <sheetName val="조명시설"/>
      <sheetName val="식재"/>
      <sheetName val="시설물"/>
      <sheetName val="식재출력용"/>
      <sheetName val="유지관리"/>
      <sheetName val="단가"/>
      <sheetName val="장비집계"/>
      <sheetName val="산출내역서집계표"/>
      <sheetName val="3BL공동구 수량"/>
      <sheetName val="데리네이타현황"/>
      <sheetName val="수지표"/>
      <sheetName val="셀명"/>
      <sheetName val="INPUT(덕도방향-시점)"/>
      <sheetName val="ITEM"/>
      <sheetName val="대창(함평)-창열"/>
      <sheetName val="대창(장성)"/>
      <sheetName val="포장물량집계"/>
      <sheetName val="부대내역"/>
      <sheetName val="가압장 수량산출"/>
      <sheetName val="수로BOX"/>
      <sheetName val="#REF"/>
      <sheetName val="가도공"/>
      <sheetName val="INPUT"/>
      <sheetName val="요율"/>
      <sheetName val="일반수량산출"/>
      <sheetName val="2"/>
      <sheetName val="빗물받이(910-510-410)"/>
      <sheetName val="총수량집계표"/>
      <sheetName val="우수"/>
      <sheetName val="우수공"/>
      <sheetName val="집수정(600-700)"/>
      <sheetName val="woo(mac)"/>
      <sheetName val="산출근거"/>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집계"/>
      <sheetName val="자재산출"/>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잡비계산"/>
      <sheetName val="단가산출서"/>
      <sheetName val="터파기및재료"/>
      <sheetName val="대림경상68억"/>
      <sheetName val="소방"/>
      <sheetName val="구분표"/>
      <sheetName val="제원입력"/>
      <sheetName val="데이타"/>
      <sheetName val="식재인부"/>
      <sheetName val="데리네이타현황"/>
      <sheetName val="중기사용료"/>
    </sheetNames>
    <sheetDataSet>
      <sheetData sheetId="0" refreshError="1">
        <row r="9">
          <cell r="R9">
            <v>0.26</v>
          </cell>
        </row>
        <row r="20">
          <cell r="R20">
            <v>1.8</v>
          </cell>
        </row>
        <row r="37">
          <cell r="R37">
            <v>1</v>
          </cell>
        </row>
        <row r="39">
          <cell r="R39">
            <v>2</v>
          </cell>
        </row>
        <row r="47">
          <cell r="R47">
            <v>8.64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종배수단위_CON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16">
          <cell r="F116">
            <v>2.5</v>
          </cell>
        </row>
      </sheetData>
      <sheetData sheetId="9" refreshError="1"/>
      <sheetData sheetId="1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Sheet3 (5)"/>
      <sheetName val="Sheet3 (3)"/>
      <sheetName val="Sheet3 (4)"/>
      <sheetName val="갑지"/>
      <sheetName val="내역서"/>
      <sheetName val="내역서 (2)"/>
      <sheetName val="단가산출서(가로등)"/>
      <sheetName val="단가산출서 (신호)"/>
      <sheetName val="수량-가로등"/>
      <sheetName val="수량-신호"/>
      <sheetName val="수량(전선)가로등"/>
      <sheetName val="수량(전선)신호등"/>
      <sheetName val="전력비 "/>
      <sheetName val="단가비교표"/>
      <sheetName val="예정공정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수량-가로등"/>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간지"/>
      <sheetName val="총괄 집계표"/>
      <sheetName val="집계표(횡) (2)"/>
      <sheetName val="종배수관 (2)"/>
      <sheetName val="맨홀평균H"/>
      <sheetName val="1호터파"/>
      <sheetName val="맨 홀"/>
      <sheetName val="우수받이"/>
      <sheetName val="집계표(횡)"/>
      <sheetName val="집계표"/>
      <sheetName val="경계석 (2)"/>
      <sheetName val="면 벽"/>
      <sheetName val="면벽조서 "/>
      <sheetName val="종배수관1"/>
      <sheetName val="8.석축단위(H=1.5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IST"/>
      <sheetName val="기초단가"/>
      <sheetName val="골재집계"/>
      <sheetName val="B2"/>
      <sheetName val="CONC생산"/>
      <sheetName val="BP실행"/>
      <sheetName val="#B3"/>
      <sheetName val="#B4_1"/>
      <sheetName val="#B4_2,3"/>
      <sheetName val="콘크리트단가"/>
      <sheetName val="#B6"/>
      <sheetName val="#B7"/>
      <sheetName val="#1"/>
      <sheetName val="#2"/>
      <sheetName val="#3"/>
      <sheetName val="#4"/>
      <sheetName val="#5"/>
      <sheetName val="#6"/>
      <sheetName val="#7"/>
      <sheetName val="#8"/>
      <sheetName val="#9"/>
      <sheetName val="#10"/>
      <sheetName val="#11_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50"/>
      <sheetName val="#51"/>
      <sheetName val="#53"/>
      <sheetName val="#54"/>
      <sheetName val="#55"/>
      <sheetName val="#56_57"/>
      <sheetName val="#57-1"/>
      <sheetName val="#58"/>
      <sheetName val="#59"/>
      <sheetName val="#60"/>
      <sheetName val="#61"/>
      <sheetName val="#62"/>
      <sheetName val="#63"/>
      <sheetName val="#64"/>
      <sheetName val="#66"/>
      <sheetName val="#67"/>
      <sheetName val="#REF"/>
      <sheetName val="일위대가표"/>
      <sheetName val="기초자료"/>
      <sheetName val="건축내역"/>
      <sheetName val="정부노임단가"/>
      <sheetName val="날개벽(좌,우=60도-4개)"/>
      <sheetName val="내역"/>
      <sheetName val="조명시설"/>
      <sheetName val="내역서1999.8최종"/>
    </sheetNames>
    <sheetDataSet>
      <sheetData sheetId="0"/>
      <sheetData sheetId="1"/>
      <sheetData sheetId="2">
        <row r="5">
          <cell r="C5">
            <v>42000</v>
          </cell>
        </row>
        <row r="6">
          <cell r="C6">
            <v>60000</v>
          </cell>
        </row>
        <row r="11">
          <cell r="C11">
            <v>83000</v>
          </cell>
        </row>
        <row r="13">
          <cell r="C13">
            <v>61000</v>
          </cell>
        </row>
        <row r="25">
          <cell r="I25">
            <v>500</v>
          </cell>
        </row>
        <row r="26">
          <cell r="I26">
            <v>1100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합검측서 (주택)"/>
      <sheetName val="토목검측서"/>
      <sheetName val="계전검측서"/>
      <sheetName val="기계검측서"/>
      <sheetName val="전송선검측서"/>
      <sheetName val="감지선검측서"/>
      <sheetName val="FOAMING"/>
      <sheetName val="검측A03"/>
      <sheetName val="노임"/>
    </sheetNames>
    <sheetDataSet>
      <sheetData sheetId="0" refreshError="1"/>
      <sheetData sheetId="1" refreshError="1">
        <row r="7">
          <cell r="FR7" t="str">
            <v>WARNING TAPE  포설</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표지"/>
      <sheetName val="대제목 (수량)"/>
      <sheetName val="깨기집계"/>
      <sheetName val="깨기수량(계남)"/>
      <sheetName val="총괄집계"/>
      <sheetName val="골재집계"/>
      <sheetName val="호안집계(계남제)"/>
      <sheetName val="호안 산출근거(계남제) "/>
      <sheetName val="단위수량(계남제)"/>
      <sheetName val="돌붙임수량"/>
      <sheetName val="연장및면적"/>
      <sheetName val="단위수량"/>
      <sheetName val="돌붙임보호"/>
      <sheetName val="E__My_Documents_______________2"/>
      <sheetName val="E__My_Documents_______________3"/>
      <sheetName val=""/>
      <sheetName val="E__My_Documents_______________4"/>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E__WORK_______1_1_1___________2"/>
      <sheetName val="E__WORK_______1_1_1___________3"/>
      <sheetName val=""/>
      <sheetName val="E__WORK_______1_1_1___________4"/>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재인부"/>
      <sheetName val="데이타"/>
      <sheetName val="수목(가-마)"/>
      <sheetName val="수목(바-주목)"/>
      <sheetName val="수목(중국단풍-)"/>
      <sheetName val="지주목수"/>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________6"/>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___"/>
      <sheetName val="터널구조물산근"/>
      <sheetName val="도로구조물산근"/>
      <sheetName val="Sheet1"/>
      <sheetName val="Sheet2"/>
      <sheetName val="터널굴착단산"/>
      <sheetName val="장약패턴90M2"/>
      <sheetName val="토공산근"/>
      <sheetName val="단가산출근거"/>
      <sheetName val="설계가"/>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수량집계A"/>
      <sheetName val="철근집계A"/>
      <sheetName val="[수목일위.XLS][수목일위.XLS]el________7"/>
      <sheetName val="진주방향"/>
      <sheetName val="일위대가표"/>
      <sheetName val="총괄내역서"/>
      <sheetName val="물가시세"/>
      <sheetName val="DATE"/>
      <sheetName val="원가서"/>
      <sheetName val="건축2"/>
      <sheetName val="원가"/>
      <sheetName val="일위대가 "/>
      <sheetName val="노무"/>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한강운반비"/>
      <sheetName val="가설공사비"/>
      <sheetName val="도로구조공사비"/>
      <sheetName val="도로토공공사비"/>
      <sheetName val="여수토공사비"/>
      <sheetName val="수량산출"/>
      <sheetName val="토공"/>
      <sheetName val="기계경비산출기준"/>
      <sheetName val="수목데이타"/>
      <sheetName val="1,2공구원가계산서"/>
      <sheetName val="2공구산출내역"/>
      <sheetName val="1공구산출내역서"/>
      <sheetName val="준검 내역서"/>
      <sheetName val="투찰"/>
      <sheetName val="전차선로 물량표"/>
      <sheetName val="#REF"/>
      <sheetName val="자재"/>
      <sheetName val="공통(20-91)"/>
      <sheetName val="b_balju_cho"/>
      <sheetName val="기본단가표"/>
      <sheetName val="장비집계"/>
      <sheetName val="조건"/>
      <sheetName val="변수값"/>
      <sheetName val="중기상차"/>
      <sheetName val="AS복구"/>
      <sheetName val="중기터파기"/>
      <sheetName val="AS포장복구 "/>
      <sheetName val="문학간접"/>
      <sheetName val="간접"/>
      <sheetName val="단가대비표"/>
      <sheetName val="금액"/>
      <sheetName val="1차증가원가계산"/>
      <sheetName val="내역서"/>
      <sheetName val="견적"/>
      <sheetName val="Total"/>
      <sheetName val="실행(ALT1)"/>
      <sheetName val="공사비산출내역"/>
      <sheetName val="별표집계"/>
      <sheetName val="BOJUNGGM"/>
      <sheetName val="연습"/>
      <sheetName val="실행(표지,갑,을)"/>
      <sheetName val="nys"/>
      <sheetName val="기준액"/>
      <sheetName val="기초단가"/>
      <sheetName val="수량산출서"/>
      <sheetName val="변경내역"/>
      <sheetName val="2003상반기노임기준"/>
      <sheetName val="공사설명서"/>
      <sheetName val="토공총괄표"/>
      <sheetName val="공사개요"/>
      <sheetName val="일위목록"/>
      <sheetName val="6호기"/>
      <sheetName val="공사요율산출표"/>
      <sheetName val="설계서(본관)"/>
      <sheetName val="제출내역 (2)"/>
      <sheetName val="결재판"/>
      <sheetName val="FB25JN"/>
      <sheetName val="골재집계"/>
      <sheetName val="-레미콘집계"/>
      <sheetName val="-몰탈콘크리트"/>
      <sheetName val="자갈,시멘트,모래산출"/>
      <sheetName val="-철근집계"/>
      <sheetName val="포장재료(1)"/>
      <sheetName val="-흄관집계"/>
      <sheetName val="16-1"/>
      <sheetName val="자료"/>
      <sheetName val="가시설"/>
      <sheetName val="카렌스센터계량기설치공사"/>
      <sheetName val="관접합및부설"/>
      <sheetName val="단가"/>
      <sheetName val="2000.11월설계내역"/>
      <sheetName val="계정"/>
      <sheetName val="관급자재"/>
      <sheetName val="폐기물"/>
      <sheetName val="데리네이타현황"/>
      <sheetName val="공구원가계산"/>
      <sheetName val="단위단가"/>
      <sheetName val="표_재료"/>
      <sheetName val="시설물일위"/>
      <sheetName val="가설공사"/>
      <sheetName val="단가결정"/>
      <sheetName val="내역아"/>
      <sheetName val="울타리"/>
      <sheetName val="자재단가조사표-수목"/>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계산서(곡선부)"/>
      <sheetName val="포장재료집계표"/>
      <sheetName val="요율"/>
      <sheetName val="노임단가"/>
      <sheetName val="갑지"/>
      <sheetName val="전기일위목록"/>
      <sheetName val="전기대가"/>
      <sheetName val="산출조서표지"/>
      <sheetName val="공량산출"/>
      <sheetName val="단가산출_목록"/>
      <sheetName val="수목표준대가"/>
      <sheetName val="경영"/>
      <sheetName val="98년"/>
      <sheetName val="실적"/>
      <sheetName val="금액내역서"/>
      <sheetName val="버스운행안내"/>
      <sheetName val="근태계획서"/>
      <sheetName val="예방접종계획"/>
      <sheetName val="계획금액"/>
      <sheetName val="을지"/>
      <sheetName val="중기조종사 단위단가"/>
      <sheetName val="70%"/>
      <sheetName val="전익자재"/>
      <sheetName val="소비자가"/>
      <sheetName val="이름표지정"/>
      <sheetName val="값"/>
      <sheetName val="2호맨홀공제수량"/>
      <sheetName val="-치수표(곡선부)"/>
      <sheetName val="기타 정보통신공사"/>
      <sheetName val="제경비적용기준"/>
      <sheetName val="공사자료입력"/>
      <sheetName val="삭제금지단가"/>
      <sheetName val="부대내역"/>
      <sheetName val="골조-APT 갑지"/>
      <sheetName val="도급기성"/>
      <sheetName val="배수장토목공사비"/>
      <sheetName val="세부내역"/>
      <sheetName val="증감내역서"/>
      <sheetName val="코드"/>
      <sheetName val="제잡비계산"/>
      <sheetName val="용역비내역-진짜"/>
      <sheetName val="갈현동"/>
      <sheetName val="A-4"/>
      <sheetName val="LP-S"/>
      <sheetName val="수목단가"/>
      <sheetName val="시설수량표"/>
      <sheetName val="식재수량표"/>
      <sheetName val="자재단가"/>
      <sheetName val="1공구원가계산"/>
      <sheetName val="1공구원가계산서"/>
      <sheetName val="산출기초"/>
      <sheetName val="골조시행"/>
      <sheetName val="식재"/>
      <sheetName val="시설물"/>
      <sheetName val="식재출력용"/>
      <sheetName val="유지관리"/>
      <sheetName val="입찰견적보고서"/>
      <sheetName val="일위산출"/>
      <sheetName val="원가계산"/>
      <sheetName val="원가계산 (2)"/>
      <sheetName val="건축"/>
      <sheetName val="인건비"/>
      <sheetName val="참조 (2)"/>
      <sheetName val="실행대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건축-물가변동"/>
      <sheetName val="기초입력 DATA"/>
      <sheetName val="콘크스"/>
      <sheetName val="직재"/>
      <sheetName val="재집"/>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신청서"/>
      <sheetName val="적용공정"/>
      <sheetName val="자판실행"/>
      <sheetName val="WORK"/>
      <sheetName val="시멘트"/>
      <sheetName val="기준비용"/>
      <sheetName val="단가산출서"/>
      <sheetName val="지급자재"/>
      <sheetName val="Sheet1 (2)"/>
      <sheetName val="가설건물"/>
      <sheetName val="입력"/>
      <sheetName val="안내"/>
      <sheetName val="DATA"/>
      <sheetName val="설계예산서"/>
      <sheetName val="설계"/>
      <sheetName val="월간관리비"/>
      <sheetName val="산출근거"/>
      <sheetName val="재료단가"/>
      <sheetName val="임금단가"/>
      <sheetName val="장비목록표"/>
      <sheetName val="장비운전경비"/>
      <sheetName val="토사(PE)"/>
      <sheetName val="설명"/>
      <sheetName val="기초코드"/>
      <sheetName val="전체"/>
      <sheetName val="노임이"/>
      <sheetName val="Recovered_Sheet1"/>
      <sheetName val="수량계표"/>
      <sheetName val="대비표"/>
      <sheetName val="총괄"/>
      <sheetName val="포장수량단위"/>
      <sheetName val="9811"/>
      <sheetName val="중기사용료산출근거"/>
      <sheetName val="단가산출2"/>
      <sheetName val="단가 및 재료비"/>
      <sheetName val="전등설비"/>
      <sheetName val="예산내역서"/>
      <sheetName val="결재갑지"/>
      <sheetName val="빙장비사양"/>
      <sheetName val="장비사양"/>
      <sheetName val="제경비율"/>
      <sheetName val="FOB발"/>
      <sheetName val="iec"/>
      <sheetName val="ks"/>
      <sheetName val="선로정수"/>
      <sheetName val="구조물5월기성내역"/>
      <sheetName val="설명서 "/>
      <sheetName val="토목"/>
      <sheetName val="표지 (2)"/>
      <sheetName val="106C0300"/>
      <sheetName val="입찰"/>
      <sheetName val="현경"/>
      <sheetName val="BID"/>
      <sheetName val="설계명세서"/>
      <sheetName val="기계경비"/>
      <sheetName val="팔당터널(1공구)"/>
      <sheetName val="30집계표"/>
      <sheetName val="터파기및재료"/>
      <sheetName val="Sheet5"/>
      <sheetName val="11-2.아파트내역"/>
      <sheetName val="노임,재료비"/>
      <sheetName val="인건비 "/>
      <sheetName val="경비"/>
      <sheetName val="설계예산"/>
      <sheetName val="정부노임단가"/>
      <sheetName val="토목검측서"/>
      <sheetName val="CON'C"/>
      <sheetName val="부대tu"/>
      <sheetName val="총계"/>
      <sheetName val="3.바닥판  "/>
      <sheetName val="해외(원화)"/>
      <sheetName val="소요자재"/>
      <sheetName val="노무산출서"/>
      <sheetName val="L_RPTB02_01"/>
      <sheetName val="플랜트 설치"/>
      <sheetName val="물가대비표"/>
      <sheetName val="6-1. 관개량조서"/>
      <sheetName val="재료값"/>
      <sheetName val="CC16-내역서"/>
      <sheetName val="경비_원본"/>
      <sheetName val="CTEMCOST"/>
      <sheetName val="자재단가2007.10"/>
      <sheetName val="자재단가2008.4"/>
      <sheetName val="가감수량"/>
      <sheetName val="맨홀수량산출"/>
      <sheetName val="조명시설"/>
      <sheetName val="1안"/>
      <sheetName val="기초1"/>
      <sheetName val="토목내역서"/>
      <sheetName val="토목(대안)"/>
      <sheetName val="기계경비(시간당)"/>
      <sheetName val="램머"/>
      <sheetName val="전기"/>
      <sheetName val="평당공사비산정"/>
      <sheetName val="적용기준"/>
      <sheetName val="참조(2)"/>
      <sheetName val="참조"/>
      <sheetName val="판매시설"/>
      <sheetName val="건축내역서"/>
      <sheetName val="INDEX  LIST"/>
      <sheetName val="공통가설"/>
      <sheetName val="고유코드_설계"/>
      <sheetName val="목차"/>
      <sheetName val="을-ATYPE"/>
      <sheetName val="설계총괄표"/>
      <sheetName val="우수받이"/>
      <sheetName val="노임단가표"/>
      <sheetName val="화성태안9공구내역(실행)"/>
      <sheetName val="설계내역서"/>
      <sheetName val="01"/>
      <sheetName val="장비경비"/>
      <sheetName val="년도별노임표"/>
      <sheetName val="중기목록표"/>
      <sheetName val="심사물량"/>
      <sheetName val="심사계산"/>
      <sheetName val="아파트 내역"/>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시중노임단가"/>
      <sheetName val="2000년1차"/>
      <sheetName val="2000전체분"/>
      <sheetName val="도급"/>
      <sheetName val="산출(부하간선)"/>
      <sheetName val="평가데이터"/>
      <sheetName val="연결임시"/>
      <sheetName val="자재 집계표"/>
      <sheetName val="내역(APT)"/>
      <sheetName val="원가data"/>
      <sheetName val="참고사항"/>
      <sheetName val="근로자자료입력"/>
      <sheetName val="LOOKUP"/>
      <sheetName val="단가일람"/>
      <sheetName val="자재일람"/>
      <sheetName val="조경일람"/>
      <sheetName val="시공"/>
      <sheetName val="말고개터널조명전압강하"/>
      <sheetName val="인제내역"/>
      <sheetName val="설비내역서"/>
      <sheetName val="전기내역서"/>
      <sheetName val="산출근거(복구)"/>
      <sheetName val="단가표"/>
      <sheetName val="날개벽"/>
      <sheetName val="암거단위"/>
      <sheetName val="횡 연장"/>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일위"/>
      <sheetName val="말뚝지지력산정"/>
      <sheetName val="타공종이기"/>
      <sheetName val="표  지"/>
      <sheetName val="화장실"/>
      <sheetName val="00노임기준"/>
      <sheetName val="투자비"/>
      <sheetName val="조성원가DATA"/>
      <sheetName val="사업비"/>
      <sheetName val="차액보증"/>
      <sheetName val="토목주소"/>
      <sheetName val="프랜트면허"/>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토공수량"/>
      <sheetName val="E.P.T수량산출서"/>
      <sheetName val="세금자료"/>
      <sheetName val="아파트"/>
      <sheetName val="전기공사"/>
      <sheetName val="설계내역"/>
      <sheetName val="약품설비"/>
      <sheetName val="철콘"/>
      <sheetName val="Sheet15"/>
      <sheetName val="화설내"/>
      <sheetName val="총괄표"/>
      <sheetName val="공정표"/>
      <sheetName val="매채조회"/>
      <sheetName val="실행,원가 최종예상"/>
      <sheetName val="원가계산서구조조정"/>
      <sheetName val="98수문일위"/>
      <sheetName val="JOIN(2span)"/>
      <sheetName val="바닥판"/>
      <sheetName val="주빔의 설계"/>
      <sheetName val="철근량산정및사용성검토"/>
      <sheetName val="입력DATA"/>
      <sheetName val="G.R300경비"/>
      <sheetName val="케이블트레이"/>
      <sheetName val="2공구하도급내역서"/>
      <sheetName val="개별직종노임단가(2005.1)"/>
      <sheetName val="재료"/>
      <sheetName val="★도급내역(2공구)"/>
      <sheetName val="밸브설치"/>
      <sheetName val="에너지동"/>
      <sheetName val="지질조사"/>
      <sheetName val="원가계산하도"/>
      <sheetName val="배수장공사비명세서"/>
      <sheetName val="산출내역서집계표"/>
      <sheetName val="EARTH"/>
      <sheetName val="48일위(기존)"/>
      <sheetName val="적점"/>
      <sheetName val="장비투입계획"/>
      <sheetName val="직원투입계획"/>
      <sheetName val="AL공사(원)"/>
      <sheetName val="기구조직"/>
      <sheetName val="상부공철근집계(ABC)"/>
      <sheetName val="내역갑지"/>
      <sheetName val="pier(각형)"/>
      <sheetName val="본사공가현황"/>
      <sheetName val="21301동"/>
      <sheetName val="1-4-2.관(약)"/>
      <sheetName val="공사비증감"/>
      <sheetName val="구체"/>
      <sheetName val="좌측날개벽"/>
      <sheetName val="우측날개벽"/>
      <sheetName val="맨홀수량집계"/>
      <sheetName val="중기집계"/>
      <sheetName val="계정code"/>
      <sheetName val="Tool"/>
      <sheetName val="그림"/>
      <sheetName val="내역서1999.8최종"/>
      <sheetName val="기본단가"/>
      <sheetName val="신표지1"/>
      <sheetName val="[수목일위.XLS][수목일위.XLS]el________2"/>
      <sheetName val="[수목일위.XLS][수목일위.XLS]el________3"/>
      <sheetName val="[수목일위.XLS][수목일위.XLS]el________4"/>
      <sheetName val="[수목일위.XLS][수목일위.XLS]el________5"/>
      <sheetName val="[수목일위.XLS][수목일위.XLS]el\설계서\수목일위"/>
      <sheetName val="입찰안"/>
      <sheetName val="BSD (2)"/>
      <sheetName val="견적율"/>
      <sheetName val="정화조방수미장"/>
      <sheetName val="1-최종안"/>
      <sheetName val="사업분석-분양가결정"/>
      <sheetName val="건설기계"/>
      <sheetName val="사급자재"/>
      <sheetName val="월별수입"/>
      <sheetName val="배수내역"/>
      <sheetName val="일위집계(기존)"/>
      <sheetName val="DANGA"/>
      <sheetName val="99노임기준"/>
      <sheetName val="주공 갑지"/>
      <sheetName val="COST"/>
      <sheetName val="안양동교 1안"/>
      <sheetName val="여과지동"/>
      <sheetName val="공내역"/>
      <sheetName val="설계서"/>
      <sheetName val="부표총괄"/>
      <sheetName val="9509"/>
      <sheetName val="단가(자재)"/>
      <sheetName val="단가(노임)"/>
      <sheetName val="기초목록"/>
      <sheetName val="총괄내역서(설계)"/>
      <sheetName val="협력업체"/>
      <sheetName val="수정"/>
      <sheetName val="직원관련자료"/>
      <sheetName val="설계산출기초"/>
      <sheetName val="도급예산내역서봉투"/>
      <sheetName val="공사원가계산서"/>
      <sheetName val="설계산출표지"/>
      <sheetName val="도급예산내역서총괄표"/>
      <sheetName val="을부담운반비"/>
      <sheetName val="운반비산출"/>
      <sheetName val="상호참고자료"/>
      <sheetName val="발주처자료입력"/>
      <sheetName val="회사기본자료"/>
      <sheetName val="하자보증자료"/>
      <sheetName val="기술자관련자료"/>
      <sheetName val="준공정산"/>
      <sheetName val="분전반계산서(석관)"/>
      <sheetName val="DATA1"/>
      <sheetName val="입력란"/>
      <sheetName val="97노임단가"/>
      <sheetName val="기술자자료입력"/>
      <sheetName val="각사별공사비분개 "/>
      <sheetName val="환경기계공정표 (3)"/>
      <sheetName val="2.고용보험료산출근거"/>
      <sheetName val="수량산출(음암)"/>
      <sheetName val="내역(전체_금차)"/>
      <sheetName val="제경비_전체"/>
      <sheetName val="제경비_금차준공분"/>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VST재료산출"/>
      <sheetName val="시가지우회도로공내역서"/>
      <sheetName val="골조물량"/>
      <sheetName val="일위대가_(식재)"/>
      <sheetName val="기타_정보통신공사"/>
      <sheetName val="기초입력_DATA"/>
      <sheetName val="골조-APT_갑지"/>
      <sheetName val="3_바닥판__"/>
      <sheetName val="설명서_"/>
      <sheetName val="플랜트_설치"/>
      <sheetName val="단가_및_재료비"/>
      <sheetName val="11-2_아파트내역"/>
      <sheetName val="6-1__관개량조서"/>
      <sheetName val="자재단가2007_10"/>
      <sheetName val="자재단가2008_4"/>
      <sheetName val="표지_(2)"/>
      <sheetName val="인건비_"/>
      <sheetName val="아파트_내역"/>
      <sheetName val="8설7발"/>
      <sheetName val="건설산출"/>
      <sheetName val="본실행경비"/>
      <sheetName val="해평견적"/>
      <sheetName val="조내역"/>
      <sheetName val="공사진행"/>
      <sheetName val="예가표"/>
      <sheetName val="구조물공"/>
      <sheetName val="부대공"/>
      <sheetName val="배수공"/>
      <sheetName val="포장공"/>
      <sheetName val="7월11일"/>
      <sheetName val="코드표"/>
      <sheetName val="단가목록"/>
      <sheetName val="자재목록"/>
      <sheetName val="노임목록"/>
      <sheetName val="CABLE SIZE-1"/>
      <sheetName val="램프"/>
      <sheetName val="날개벽(시점좌측)"/>
      <sheetName val="설계변경내역 98"/>
      <sheetName val="단위수량"/>
      <sheetName val="견적서"/>
      <sheetName val="FTRN20-총괄표"/>
      <sheetName val="경비내역(을)-1"/>
      <sheetName val="00상노임"/>
      <sheetName val="001"/>
      <sheetName val="시점교대"/>
      <sheetName val="소방"/>
      <sheetName val="현장관리비 산출내역"/>
      <sheetName val="단가및재료비"/>
      <sheetName val="중기사용료"/>
      <sheetName val="직접경비호표"/>
      <sheetName val="지수"/>
      <sheetName val="단계별내역 (2)"/>
      <sheetName val="대로근거"/>
      <sheetName val="중로근거"/>
      <sheetName val="대비"/>
      <sheetName val="세부내역서"/>
      <sheetName val="설계조건"/>
      <sheetName val="실행_ALT1_"/>
      <sheetName val="계측제어설비"/>
      <sheetName val="매립"/>
      <sheetName val="TABLE DB"/>
      <sheetName val="쌍용 data base"/>
      <sheetName val="법면단"/>
      <sheetName val="석축설면"/>
      <sheetName val="법면설면"/>
      <sheetName val="석축단"/>
      <sheetName val="법면수집"/>
      <sheetName val="갑지(추정)"/>
      <sheetName val="총괄변경내역서"/>
      <sheetName val="수목_바_주목_"/>
      <sheetName val="설계명세서-2"/>
      <sheetName val="현장관리비"/>
      <sheetName val="H-PILE수량집계"/>
      <sheetName val="Macro2"/>
      <sheetName val="Macro1"/>
      <sheetName val="D-철근총괄"/>
      <sheetName val="24.보증금"/>
      <sheetName val="경율산정"/>
      <sheetName val="기본정보입력"/>
      <sheetName val="백호우계수"/>
      <sheetName val="쌍송교"/>
      <sheetName val="1단계"/>
      <sheetName val="가로등"/>
      <sheetName val="총괄 내역서"/>
      <sheetName val="설계변경총괄표(계산식)"/>
      <sheetName val="실행"/>
      <sheetName val="관련자료입력"/>
      <sheetName val="경산"/>
      <sheetName val="토공사(흙막이)"/>
      <sheetName val="(1)본선수량집계"/>
      <sheetName val="을"/>
      <sheetName val="合成単価作成表-BLDG"/>
      <sheetName val="총집계표"/>
      <sheetName val="실행철강하도"/>
      <sheetName val="식재가격"/>
      <sheetName val="공사별 가중치 산출근거(토목)"/>
      <sheetName val="가중치근거(조경)"/>
      <sheetName val="공사별 가중치 산출근거(건축)"/>
      <sheetName val="개요"/>
      <sheetName val="인원"/>
      <sheetName val="단가집"/>
      <sheetName val="토공(우물통,기타) "/>
      <sheetName val=" 상부공통집계(총괄)"/>
      <sheetName val="재정비직인"/>
      <sheetName val="패널"/>
      <sheetName val="식재총괄"/>
      <sheetName val="중간부"/>
      <sheetName val="el_설계서_수목일위.XLS_데이타"/>
      <sheetName val="el_설계서_수목일위.XLS"/>
      <sheetName val="기계설비-물가변동"/>
      <sheetName val="LD"/>
      <sheetName val="현장식당(1)"/>
      <sheetName val="철거산출근거"/>
      <sheetName val="계장 품셈표"/>
      <sheetName val="구간산출"/>
      <sheetName val="ITEM"/>
      <sheetName val="위치조서"/>
      <sheetName val="99노임단가"/>
      <sheetName val="Sheet4_x0000__x0000__x0000__x0000__x0000__x0000__x0000__x0010_[수목일위.XLS]가드레일산근_x0000_"/>
      <sheetName val="고시단가"/>
      <sheetName val="참조M"/>
      <sheetName val="단가입력"/>
      <sheetName val="갑지1"/>
      <sheetName val="동문건설"/>
      <sheetName val="공사명입력"/>
      <sheetName val="1"/>
      <sheetName val="2"/>
      <sheetName val="3"/>
      <sheetName val="4"/>
      <sheetName val="5"/>
      <sheetName val="건축일위"/>
      <sheetName val="그라우팅일위"/>
      <sheetName val="마산방향"/>
      <sheetName val="2)관접합"/>
      <sheetName val="기준"/>
      <sheetName val="BOX"/>
      <sheetName val="상반기손익차2총괄"/>
      <sheetName val="방수"/>
      <sheetName val="단위수량산출서"/>
      <sheetName val="연동내역"/>
      <sheetName val="actual"/>
      <sheetName val="ABUT수량-A1"/>
      <sheetName val="재료수량(1)"/>
      <sheetName val="설계예시"/>
      <sheetName val="조건표"/>
      <sheetName val="직접노무비"/>
      <sheetName val="토적표"/>
      <sheetName val="배수공수집"/>
      <sheetName val="JUCK"/>
      <sheetName val="1SPAN"/>
      <sheetName val="COPING"/>
      <sheetName val="실행간접비용"/>
      <sheetName val="UPRI"/>
      <sheetName val="가감수량(2호)"/>
      <sheetName val="맨홀수량산출(2호)"/>
      <sheetName val="48수량"/>
      <sheetName val="49일위"/>
      <sheetName val="22일위"/>
      <sheetName val="49수량"/>
      <sheetName val="내역(원)"/>
      <sheetName val="노임(1차)"/>
      <sheetName val="제잡비"/>
      <sheetName val="일위-1"/>
      <sheetName val="세골재  T2 변경 현황"/>
      <sheetName val="6PILE  (돌출)"/>
      <sheetName val="교량하부공"/>
      <sheetName val="MOTOR"/>
      <sheetName val="식재일위"/>
      <sheetName val="S0"/>
      <sheetName val="포장복구집계"/>
      <sheetName val="예산갑지"/>
      <sheetName val="북제주원가"/>
      <sheetName val="합의경상"/>
      <sheetName val="U-TYPE(1)"/>
      <sheetName val="토공연장"/>
      <sheetName val="견적단가"/>
      <sheetName val="정산산출서(배수판)"/>
      <sheetName val="INPUT"/>
      <sheetName val="내역서 제출"/>
      <sheetName val="비계공사"/>
      <sheetName val="8.설치품셈"/>
      <sheetName val="단가산출1"/>
      <sheetName val="청천내"/>
      <sheetName val="Sheet17"/>
      <sheetName val="총괄내역"/>
      <sheetName val="계획"/>
      <sheetName val="간선계산"/>
      <sheetName val="1호인버트수량"/>
      <sheetName val="교각1"/>
      <sheetName val="변화치수"/>
      <sheetName val="전력"/>
      <sheetName val="분석대장"/>
      <sheetName val="배수통관(좌)"/>
      <sheetName val="FCM"/>
      <sheetName val="base"/>
      <sheetName val="총집_x0005__x0000_"/>
      <sheetName val="⠍⑎"/>
      <sheetName val="운반"/>
      <sheetName val="자단"/>
      <sheetName val="인공산출"/>
      <sheetName val="자재비"/>
      <sheetName val="견적을지"/>
      <sheetName val="간접비"/>
      <sheetName val="대창토공"/>
      <sheetName val="공사기본내용입력"/>
      <sheetName val="방지책개소별명세"/>
      <sheetName val="A LINE"/>
      <sheetName val="부안일위"/>
      <sheetName val="약품공급2"/>
      <sheetName val="초기화면"/>
      <sheetName val="대림경상68억"/>
      <sheetName val="갑"/>
      <sheetName val="DC-O-4-S(설명서)"/>
      <sheetName val="용역비내역_진짜"/>
      <sheetName val="P-산#1-1(WOWA1)"/>
      <sheetName val="SG"/>
      <sheetName val="7_원가계산서(품셈)"/>
      <sheetName val="단가산출근거_목록표"/>
      <sheetName val="단_가_산_출_근_거"/>
      <sheetName val="중기_목록표"/>
      <sheetName val="시간당_중기사용료"/>
      <sheetName val="환율및_기초자료"/>
      <sheetName val="INDEX__LIST"/>
      <sheetName val="el\설계서\수목일위_XLS]데이타1"/>
      <sheetName val="1공구_단가_(정원)1"/>
      <sheetName val="1공구_단가_(산광)1"/>
      <sheetName val="1공구_단가_(용호)1"/>
      <sheetName val="간지_(2)1"/>
      <sheetName val="2공구_단가(인성)1"/>
      <sheetName val="2공구_단가(대동)1"/>
      <sheetName val="9GNG운반"/>
      <sheetName val="구조"/>
      <sheetName val="경율산정.XLS"/>
      <sheetName val="개비온집계"/>
      <sheetName val="개비온 단위"/>
      <sheetName val="운반자료"/>
      <sheetName val="원가계산서_x0005__x0000__x0000_"/>
      <sheetName val="구리토평1전기"/>
      <sheetName val="공종별산출내역서"/>
      <sheetName val="산정표"/>
      <sheetName val="자재코드"/>
      <sheetName val="단가조사"/>
      <sheetName val="잡비"/>
      <sheetName val="el\설계서\수목일︀ᇕ԰_x0000_缀_x0000__x0000__x0000_Ȁ"/>
      <sheetName val="도급내역"/>
      <sheetName val="el\설계서\수목일︀ᇕ԰_x0000_缀_x0000__x0000__x0000_焀"/>
      <sheetName val="TYPE집계표"/>
      <sheetName val="4.고용보험"/>
      <sheetName val="3.고용보험료산출근거"/>
      <sheetName val="취수탑"/>
      <sheetName val="계정c헾】_x0005_"/>
      <sheetName val="노무,재료"/>
      <sheetName val="2001년계약내력출력분"/>
      <sheetName val="1차기성분내력"/>
      <sheetName val="토공집계"/>
      <sheetName val="중기일위대가"/>
      <sheetName val="Summary"/>
      <sheetName val="6. 안전관리비"/>
      <sheetName val="4.전기"/>
      <sheetName val="CODE"/>
      <sheetName val="가시설단위수량"/>
      <sheetName val="SORCE1"/>
      <sheetName val="현장경상비"/>
      <sheetName val="전체내역"/>
      <sheetName val="단면가정"/>
      <sheetName val="대창(함평)"/>
      <sheetName val="대창(장성)"/>
      <sheetName val="대창(함평)-창열"/>
      <sheetName val="구조물철거타공정이월"/>
      <sheetName val="공사비 증감 내역서"/>
      <sheetName val="기본일위"/>
      <sheetName val="관공일위대가"/>
      <sheetName val="주빔의_설계"/>
      <sheetName val="CABLE_SIZE-1"/>
      <sheetName val="1-4-2_관(약)"/>
      <sheetName val="자재_집계표"/>
      <sheetName val="표__지"/>
      <sheetName val="횡_연장"/>
      <sheetName val="내역서1999_8최종"/>
      <sheetName val="토적표(2차기성)"/>
      <sheetName val="tggwan(mac)"/>
      <sheetName val="내역표지"/>
      <sheetName val="단가요약"/>
      <sheetName val="거래처등록"/>
      <sheetName val="참고자료"/>
      <sheetName val="은행코드"/>
      <sheetName val="가도공"/>
      <sheetName val="단면 (2)"/>
      <sheetName val="안정계산"/>
      <sheetName val="단면검토"/>
      <sheetName val="변경-C"/>
      <sheetName val="ⴭⴭⴭⴭ"/>
      <sheetName val="직노"/>
      <sheetName val="소렀"/>
      <sheetName val="전체실행"/>
      <sheetName val="증감대비"/>
      <sheetName val="참조-(1)"/>
      <sheetName val="제안서입력"/>
      <sheetName val="인건비(10)"/>
      <sheetName val="적격"/>
      <sheetName val="기자재비"/>
      <sheetName val="계약서"/>
      <sheetName val="J01"/>
      <sheetName val="비목군분류일위"/>
      <sheetName val="목록"/>
      <sheetName val="사업비변경내역(96.9단가)"/>
      <sheetName val="내역서(전기)"/>
      <sheetName val="기둥(원형)"/>
      <sheetName val="청제공기계일위대가"/>
      <sheetName val="토  공"/>
      <sheetName val="내역을"/>
      <sheetName val="31.경비기본입력"/>
      <sheetName val="4.설계예산내역서"/>
      <sheetName val="6.관급자재조서"/>
      <sheetName val="품신"/>
      <sheetName val="3.예정공정표"/>
      <sheetName val="7.청제공기계기구조서"/>
      <sheetName val="공사요율"/>
      <sheetName val="골막이(야매)"/>
      <sheetName val="본실행_x0005__x0000_"/>
      <sheetName val="건설기계사용료목록"/>
      <sheetName val="자재단가조사"/>
      <sheetName val="피해현황"/>
      <sheetName val="피해현황 (수량합계)"/>
      <sheetName val="터널조도"/>
      <sheetName val="마감LIST-1"/>
      <sheetName val="C3"/>
      <sheetName val="기성내역"/>
      <sheetName val="공사비집계표"/>
      <sheetName val="품목납기"/>
      <sheetName val="단가(긴급전화)"/>
      <sheetName val="5.2.6~7공사요율"/>
      <sheetName val="상촌터널실행"/>
      <sheetName val="실행내역서 "/>
      <sheetName val="토적집계"/>
      <sheetName val="JUCKEYK"/>
      <sheetName val="실행내역(10.13)"/>
      <sheetName val="현장경비"/>
      <sheetName val="견적대비표"/>
      <sheetName val="실행내역"/>
      <sheetName val="물량산출"/>
      <sheetName val="도"/>
      <sheetName val="A"/>
      <sheetName val="D"/>
      <sheetName val="08공임"/>
      <sheetName val="기중"/>
      <sheetName val="일위2"/>
      <sheetName val="교각계산"/>
      <sheetName val="입력데이터"/>
      <sheetName val="철근량산정및사용성검⩿"/>
      <sheetName val="충주"/>
      <sheetName val="구조_x0005__x0000_"/>
      <sheetName val="배수내_x0005_"/>
      <sheetName val="회사기_x0005__x0000_"/>
      <sheetName val="도배공사언고"/>
      <sheetName val="양재동 고향생각"/>
      <sheetName val="수리보고서비"/>
      <sheetName val="방수-수량산출서"/>
      <sheetName val="일위대가단가표"/>
      <sheetName val="결과조달"/>
      <sheetName val="구헾"/>
      <sheetName val="품셈표"/>
      <sheetName val="옹벽"/>
      <sheetName val="J直材4"/>
      <sheetName val="마감물량"/>
      <sheetName val="하중조건(평상시)"/>
      <sheetName val="고압수량(철거)"/>
      <sheetName val="건축공사"/>
      <sheetName val="지수적용공사비내역서"/>
      <sheetName val="에너媀͖"/>
      <sheetName val="기술자관련자爈"/>
      <sheetName val="기술자관련자爇"/>
      <sheetName val="조경일0"/>
      <sheetName val="1~9 하중계산"/>
      <sheetName val="유동표"/>
      <sheetName val="수지표"/>
      <sheetName val="주공 _x0005__x0000_"/>
      <sheetName val="도로정위치부표"/>
      <sheetName val="DB구축"/>
      <sheetName val="도로조사부표"/>
      <sheetName val="재정비내역"/>
      <sheetName val="입력변수"/>
      <sheetName val="지적고시내역"/>
      <sheetName val="공사비예산서(토목분)"/>
      <sheetName val="24.보증금(전신전화가입권)"/>
      <sheetName val="IHS"/>
      <sheetName val="Sheet6"/>
      <sheetName val="6.송금의뢰내역서"/>
      <sheetName val="기본설정"/>
      <sheetName val="관리동"/>
      <sheetName val="하수급견적대비"/>
      <sheetName val="발주내역"/>
      <sheetName val="동해title"/>
      <sheetName val="토공사"/>
      <sheetName val="산근"/>
      <sheetName val="Sheet4_x0000__x0010_[수목일위.XLS]가드레일산근_x0000_耀_x000f_[수목일"/>
      <sheetName val="총괄집계표"/>
      <sheetName val="소방 하 내역"/>
      <sheetName val="5. 현장관리비(new) "/>
      <sheetName val="계정c԰_x0000_缀"/>
      <sheetName val="98지급계획"/>
      <sheetName val="품셈 "/>
      <sheetName val="우측날개_x0005_"/>
      <sheetName val="우측날개畠"/>
      <sheetName val="원가蠀ᎊ찀ᎊ"/>
      <sheetName val="설계ᎃ"/>
      <sheetName val="일위대가목차"/>
      <sheetName val="슬래브"/>
      <sheetName val="AL공사ԯ_x0000_缀"/>
      <sheetName val="공사비명세서"/>
      <sheetName val="공사계획서"/>
      <sheetName val="군남내역서"/>
      <sheetName val="FAB별"/>
      <sheetName val="품셈집계표"/>
      <sheetName val="자재조사표"/>
      <sheetName val="간선"/>
      <sheetName val="전압"/>
      <sheetName val="조도"/>
      <sheetName val="동력"/>
      <sheetName val="기준표"/>
      <sheetName val="기계내역서"/>
      <sheetName val="입력자료"/>
      <sheetName val="시설물단가표"/>
      <sheetName val="노무비단가표"/>
      <sheetName val="용수량(생활용수)"/>
      <sheetName val="연결관암거"/>
      <sheetName val="예산명세서"/>
      <sheetName val="자료입력"/>
      <sheetName val="ELECTRIC"/>
      <sheetName val="수안보-MBR1"/>
      <sheetName val="빙축열"/>
      <sheetName val="일위대가(1)"/>
      <sheetName val="조명율표"/>
      <sheetName val="세목전체"/>
      <sheetName val="일위대가(긴급전화)"/>
      <sheetName val="긴급전화(단가)"/>
      <sheetName val="과세내역(세부)"/>
      <sheetName val="장문교(대전)"/>
      <sheetName val="1.취수장"/>
      <sheetName val="관리,공감"/>
      <sheetName val="귀래 설계 공내역서"/>
      <sheetName val="공량(전기)"/>
      <sheetName val="단가적용(터널)"/>
      <sheetName val="단위가격"/>
      <sheetName val="단위가격_할증"/>
      <sheetName val="자재조사표(참고용)"/>
      <sheetName val="일반부표집계표"/>
      <sheetName val="개산공사비"/>
      <sheetName val="AL공사԰"/>
      <sheetName val="남양구조시험동"/>
      <sheetName val="가설공사내역"/>
      <sheetName val="401"/>
      <sheetName val="예총"/>
      <sheetName val="N賃率-職"/>
      <sheetName val="I一般比"/>
      <sheetName val="BQ(실행)"/>
      <sheetName val="접속도로1"/>
      <sheetName val="단가조건(02년)"/>
      <sheetName val="수로BOX"/>
      <sheetName val="교대"/>
      <sheetName val="Scenario"/>
      <sheetName val="실행철강렀቟"/>
      <sheetName val="자재 집_x0005__x0003_"/>
      <sheetName val="_x0000__x0003__x0000__x0004_"/>
      <sheetName val="자재(원원+원대)"/>
      <sheetName val="DATA-UPS"/>
      <sheetName val="2BOX본체"/>
      <sheetName val="냉천부속동"/>
      <sheetName val="본사인상전"/>
      <sheetName val="4_시방서롌቟"/>
      <sheetName val="급여준비"/>
      <sheetName val="단가적용"/>
      <sheetName val="에԰_x0000_缀"/>
      <sheetName val="정렬"/>
      <sheetName val="A2"/>
      <sheetName val="대치판정"/>
      <sheetName val="Site Expenses"/>
      <sheetName val="데리려ଈ타현황"/>
      <sheetName val="자재단가비교표"/>
      <sheetName val="회계코드"/>
      <sheetName val="공사코드"/>
      <sheetName val="관리부"/>
      <sheetName val="정산"/>
      <sheetName val="청구분"/>
      <sheetName val="총무부"/>
      <sheetName val="1.2 동력(철ᰀ፜"/>
      <sheetName val="슬래브1"/>
      <sheetName val="카펫타일"/>
      <sheetName val="수원공매수"/>
      <sheetName val="노단"/>
      <sheetName val="변경내역대비표(2)"/>
      <sheetName val="단산"/>
      <sheetName val="명세"/>
      <sheetName val="일대"/>
      <sheetName val="주공 _x0010__x0000_"/>
      <sheetName val="공사비_x0010__x0000_"/>
      <sheetName val="공사비׃⿓"/>
      <sheetName val="주공 ׃⿓"/>
      <sheetName val="현장관리׃"/>
      <sheetName val="정보"/>
      <sheetName val="일위대가(가설)"/>
      <sheetName val="기초자료입력"/>
      <sheetName val="견적기준"/>
      <sheetName val="jobhist"/>
      <sheetName val="급여조견표"/>
      <sheetName val="미사용현황"/>
      <sheetName val="코드시트"/>
      <sheetName val="사용자료"/>
      <sheetName val="예산서"/>
      <sheetName val="투찰금액"/>
      <sheetName val="제품별"/>
      <sheetName val="설명서"/>
      <sheetName val="SCHE"/>
      <sheetName val="발주처렀቟԰_x0000_"/>
      <sheetName val="초"/>
      <sheetName val="5차설계"/>
      <sheetName val="14.TV공_x0005_"/>
      <sheetName val="가스내역"/>
      <sheetName val="산출2-동력"/>
      <sheetName val="도급원가"/>
      <sheetName val="직접경비"/>
      <sheetName val="직접인건비"/>
      <sheetName val="노임변동률"/>
      <sheetName val="사업총괄"/>
      <sheetName val="횡芸Â헾"/>
      <sheetName val="포장집계"/>
      <sheetName val="포장연장"/>
      <sheetName val="포장수량"/>
      <sheetName val="견"/>
      <sheetName val="견적의뢰"/>
      <sheetName val="접합 및 부설 "/>
      <sheetName val="을지총괄"/>
      <sheetName val="세부窨_x0013_竬"/>
      <sheetName val="날개벽(시점좌_x0005__x0000_"/>
      <sheetName val="날개벽(시점좌僀_x0013_"/>
      <sheetName val="수량총"/>
      <sheetName val="토공총"/>
      <sheetName val="품셈"/>
      <sheetName val="날개벽(시점԰_x0000_缀"/>
      <sheetName val="인부노임"/>
      <sheetName val="3차"/>
      <sheetName val="안정검토(온1)"/>
      <sheetName val="조명일위"/>
      <sheetName val="회사기헾】_x0005_"/>
      <sheetName val="회사기奐'妜"/>
      <sheetName val="일위(시설)"/>
      <sheetName val="부대︀"/>
      <sheetName val="guard(mac)"/>
      <sheetName val="토공실행"/>
      <sheetName val="1.설계조건"/>
      <sheetName val="M-MG1"/>
      <sheetName val="건설剸_x001b_"/>
      <sheetName val="건설丵⼨"/>
      <sheetName val="건설夸'"/>
      <sheetName val="woo(mac)"/>
      <sheetName val="7_계측제어"/>
      <sheetName val="6_동력"/>
      <sheetName val="13_방송공사"/>
      <sheetName val="우석문틀"/>
      <sheetName val="1-4-_x0000__x0000__x0005__x0000_㳀ҙ"/>
      <sheetName val="등가관장표"/>
      <sheetName val="산출내역집계표"/>
      <sheetName val="현장ᘀ᨜԰"/>
      <sheetName val="설계개요"/>
      <sheetName val="금융비용"/>
      <sheetName val="세부"/>
      <sheetName val="cable-data"/>
      <sheetName val="00000"/>
      <sheetName val="가실행 내역서"/>
      <sheetName val="99노임기頀"/>
      <sheetName val="99노임기︀"/>
      <sheetName val="날개벽(浜-涤-䟣"/>
      <sheetName val="배수䀀⍭"/>
      <sheetName val="날개벽(䟣⾯_x0005__x0000_"/>
      <sheetName val="배수尀⵭"/>
      <sheetName val="배수　ᵳ"/>
      <sheetName val="날개벽(_x0005__x0000__x0000__x0000_"/>
      <sheetName val="총 원가계산"/>
      <sheetName val="통계연보"/>
      <sheetName val="4_시방서Ռ_x0000_"/>
      <sheetName val="D-䈀ᅪ԰_x0000_"/>
      <sheetName val="내역1"/>
      <sheetName val="하중계산"/>
      <sheetName val="산출3-전등"/>
      <sheetName val="산출4-조명제어"/>
      <sheetName val="산출5-전열"/>
      <sheetName val="산출7-유도등"/>
      <sheetName val="가스(내역)"/>
      <sheetName val="el\설계서\수목일︀ᇕ԰_x0000_缀_x0000__x0000__x0000_Ԁ"/>
      <sheetName val="안전시설"/>
      <sheetName val="신︀"/>
      <sheetName val="2공구_단가(대_x0000__x0000_"/>
      <sheetName val="2공구_단가(대頀㙿"/>
      <sheetName val="좌측"/>
      <sheetName val="4차원가계산서"/>
      <sheetName val="수문일1"/>
      <sheetName val="상세"/>
      <sheetName val="골조공사"/>
      <sheetName val="설계내역서 "/>
      <sheetName val="제경집계"/>
      <sheetName val="토공정보"/>
      <sheetName val="T13(P68~72,78)"/>
      <sheetName val="BSD_(2)"/>
      <sheetName val="철_xdc00_"/>
      <sheetName val="철ᰀ"/>
      <sheetName val="평교-내역"/>
      <sheetName val="이름"/>
      <sheetName val="사업분석_x0000__x0000_Ԁ_x0000__x0000_㣾"/>
      <sheetName val="잡비계산"/>
      <sheetName val="공사내역서"/>
      <sheetName val="Factor"/>
      <sheetName val="[수목일위.XLS][수목일위.XLS]el________8"/>
      <sheetName val="[수목일위.XLS][수목일위.XLS]el________9"/>
      <sheetName val="배수장공사비명_x0000__x0000_"/>
      <sheetName val="배수장공사비명ⴀ幆"/>
      <sheetName val="1차네트공정"/>
      <sheetName val="노임단가 (2)"/>
      <sheetName val="[수목일위.XLS][수목일위.XLS]el_______40"/>
      <sheetName val="[수목일위.XLS][수목일위.XLS]el_______41"/>
      <sheetName val="[수목일위.XLS][수목일위.XLS]el_______12"/>
      <sheetName val="[수목일위.XLS][수목일위.XLS]el_______13"/>
      <sheetName val="[수목일위.XLS][수목일위.XLS]el_______14"/>
      <sheetName val="[수목일위.XLS][수목일위.XLS]el_______15"/>
      <sheetName val="Sheet4???????_x0010_[수목일위.XLS]가드레일산근?"/>
      <sheetName val="협력丵⽙"/>
      <sheetName val="D-철근0_x0000_"/>
      <sheetName val="입출재고현황 (2)"/>
      <sheetName val="원가계헾】_x0005_"/>
      <sheetName val="전계가"/>
      <sheetName val="상호참고_x0005__x0000_"/>
      <sheetName val="현장_x0005__x0000_"/>
      <sheetName val="날개벽(犜&amp;狤&amp;䟣"/>
      <sheetName val="배수葇"/>
      <sheetName val="날개벽(䟣⾄_x0005__x0000_"/>
      <sheetName val="조경일壀"/>
      <sheetName val="상호참고헾⾣"/>
      <sheetName val="2.대외공문"/>
      <sheetName val="산堀᎟"/>
      <sheetName val="9902"/>
      <sheetName val="내역서(기계)"/>
      <sheetName val="규격 단가표"/>
      <sheetName val="costing_CV"/>
      <sheetName val="Pipe"/>
      <sheetName val="3차준공"/>
      <sheetName val="수_x0005_"/>
      <sheetName val="수僰"/>
      <sheetName val="h-013211-2"/>
      <sheetName val="맨홀수ׇឃ"/>
      <sheetName val="TYPE-B 평균H"/>
      <sheetName val="주공Գ︀ᇕ"/>
      <sheetName val="8.옥외᐀ባ혀腺԰_x0000_"/>
      <sheetName val="단계별내역 (丵〒"/>
      <sheetName val="블럭 손익"/>
      <sheetName val="가격자료"/>
      <sheetName val="안산기계장치"/>
      <sheetName val="이름표"/>
      <sheetName val="계정과목"/>
      <sheetName val="현장구분"/>
      <sheetName val="비계缀ᴪ"/>
      <sheetName val="비계ꀀ᩶"/>
      <sheetName val="G-IL"/>
      <sheetName val="BU"/>
      <sheetName val="IL"/>
      <sheetName val="EQ-R1"/>
      <sheetName val="정거장"/>
      <sheetName val="길내기"/>
      <sheetName val="부산4"/>
      <sheetName val="일위稀_x001e_⩿"/>
      <sheetName val="날개벽수량표"/>
      <sheetName val="작성"/>
      <sheetName val="재ﻇ"/>
      <sheetName val="99노임기렀"/>
      <sheetName val="배수倀ᝰ"/>
      <sheetName val="잡철물"/>
      <sheetName val="변경내역서"/>
      <sheetName val="신규일위목록"/>
      <sheetName val="단렀቟԰"/>
      <sheetName val="5_시방서(일반시방㔀቎"/>
      <sheetName val="단퀀ᙕᰀ"/>
      <sheetName val="단ԯ_x0000_缀"/>
      <sheetName val="3련 BOX"/>
      <sheetName val="단가일ﺭ"/>
      <sheetName val="용역단가"/>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날怀፵"/>
      <sheetName val="램怀"/>
      <sheetName val="램堀"/>
      <sheetName val="월별氀饿"/>
      <sheetName val="기԰_x0000_缀"/>
      <sheetName val="주관사업"/>
      <sheetName val="프랜怀፵"/>
      <sheetName val="월԰堀᎟"/>
      <sheetName val="도급예산내역서총0_x0000_"/>
      <sheetName val="도급예산내역서총/_x0000_"/>
      <sheetName val="도급예산내역서총︀㳕"/>
      <sheetName val="배수장공사비명䡲⿛"/>
      <sheetName val="도급예산내역서총蠊ᙌ"/>
      <sheetName val="도급예산내역서총蠌き"/>
      <sheetName val="배수장공사비명䡲ぇ"/>
      <sheetName val="전기수량집계"/>
      <sheetName val="라.공사비"/>
      <sheetName val="다.도서인쇄비 "/>
      <sheetName val="설계기준"/>
      <sheetName val="날㔀੎"/>
      <sheetName val="간접1"/>
      <sheetName val="단가일︀"/>
      <sheetName val="단가일_xd800_"/>
      <sheetName val="구분표"/>
      <sheetName val="제원입력"/>
      <sheetName val="관련자료詈_x0015_"/>
      <sheetName val="G.R300경׃"/>
      <sheetName val="테이블"/>
      <sheetName val="8.석축단위(H=1.5M)"/>
      <sheetName val="개거산출내역"/>
      <sheetName val="옹벽수량집계표"/>
      <sheetName val="1-4-2_관(약⠀"/>
      <sheetName val="전기실(고압)"/>
      <sheetName val="대총괄"/>
      <sheetName val="투찰내역"/>
      <sheetName val="부하계산서"/>
      <sheetName val="단가일䢭"/>
      <sheetName val="토공산출(주차장)"/>
      <sheetName val="현장관리"/>
      <sheetName val="매입"/>
      <sheetName val="토공산출 (아파트)"/>
      <sheetName val="조頔ន"/>
      <sheetName val="단가䘭疚"/>
      <sheetName val="단가䘭瞰"/>
      <sheetName val="에너지_x0005_"/>
      <sheetName val="02.25"/>
      <sheetName val="기종별 합계"/>
      <sheetName val="6"/>
      <sheetName val="기본1"/>
      <sheetName val="수정일위대가"/>
      <sheetName val="현장관리_x0005_"/>
      <sheetName val="원가계산서구조조ꠀ"/>
      <sheetName val="원가계산서구조조저"/>
      <sheetName val="원가계산서구조조좬"/>
      <sheetName val="원가계산서구조조ԯ"/>
      <sheetName val="단가일灘"/>
      <sheetName val="단가일茐"/>
      <sheetName val="PACKING_LISþ"/>
      <sheetName val="PACKING_LIS¸"/>
      <sheetName val="단가일헾"/>
      <sheetName val="원형1호맨홀토공수량"/>
      <sheetName val="8설7︀"/>
      <sheetName val="하자보증자Á"/>
      <sheetName val="발주내역서"/>
      <sheetName val="공賌㥛퐀"/>
      <sheetName val="총砀⫵܃"/>
      <sheetName val="3차설계"/>
      <sheetName val="방호시설검토"/>
      <sheetName val="기록대장"/>
      <sheetName val="단਀腹԰"/>
      <sheetName val="정화조방_x0000__x0000__x0005_"/>
      <sheetName val="관경별내역서"/>
      <sheetName val="인ꠀ"/>
      <sheetName val="상호참고_x0005_헾"/>
      <sheetName val="직원투_x0000__x0000__x0005_"/>
      <sheetName val="조도계산서 (도서)"/>
      <sheetName val="c_balju"/>
      <sheetName val="차도조도계산"/>
      <sheetName val="직원헾】_x0005__x0000_"/>
      <sheetName val="1공구_단가_餀ԯ_x0000_"/>
      <sheetName val="AL공사(ᰀ፜"/>
      <sheetName val="AL공사(䀀፣"/>
      <sheetName val="일위대렀቟԰_x0000_缀"/>
      <sheetName val="매堀"/>
      <sheetName val="AV시스템"/>
      <sheetName val="부_x0000__x0000_"/>
      <sheetName val="voucher"/>
      <sheetName val="Front"/>
      <sheetName val="wall"/>
      <sheetName val="공조기"/>
      <sheetName val="공조기휀"/>
      <sheetName val="AHU집계"/>
      <sheetName val="공량산출서"/>
      <sheetName val="물가자료"/>
      <sheetName val="구조물"/>
      <sheetName val="공사비총괄표"/>
      <sheetName val="2006납품"/>
      <sheetName val="정화조방수미㬁"/>
      <sheetName val="정화조방수미/"/>
      <sheetName val="하자보증자ﻁ"/>
      <sheetName val="하자보증자︀"/>
      <sheetName val="수량계산서 집계표(가설 신설 및 철거-을지로3가 3호선)"/>
      <sheetName val="수량계산서 집계표(신설-을지로3가 3호선)"/>
      <sheetName val="수량계산서 집계표(철거-을지로3가 3호선)"/>
      <sheetName val="5.자금이체명세서"/>
      <sheetName val="[수목일위.XLS]el\설계서\수목일위_XLS]데이타"/>
      <sheetName val="[수목일위.XLS]el\설계서\수목일위_XLS"/>
      <sheetName val="[수목일위.XLS]el\설계서\수목일︀ᇕ԰_x0000_缀_x0000__x0000__x0000_Ȁ"/>
      <sheetName val="[수목일위.XLS]el\설계서\수목일︀ᇕ԰_x0000_缀_x0000__x0000__x0000_焀"/>
      <sheetName val="[수목일위.XLS]el\설계서\수목일위_XLS]데이타1"/>
      <sheetName val="집수정(600-700)"/>
      <sheetName val="공사"/>
      <sheetName val="총공비"/>
      <sheetName val="개별직종노임단가(2005.1徸"/>
      <sheetName val="전기혼잡제경비(45)"/>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철근총괄집계표"/>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횡배수관토공수량"/>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골조대비내역"/>
      <sheetName val="평가내역"/>
      <sheetName val="123"/>
      <sheetName val="계수시트"/>
      <sheetName val="현장"/>
      <sheetName val="단가표 (2)"/>
      <sheetName val="1차 내역서"/>
      <sheetName val="대가표(품셈)"/>
      <sheetName val="내역서01"/>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bearing"/>
      <sheetName val="단가표_(2)"/>
      <sheetName val="수목데이타 "/>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부하(성남)"/>
      <sheetName val="sub"/>
      <sheetName val="가설"/>
      <sheetName val="구조포설"/>
      <sheetName val="복구"/>
      <sheetName val="부호표"/>
      <sheetName val="기성내역서표지"/>
      <sheetName val="당초내역서"/>
      <sheetName val="Y-WORK"/>
      <sheetName val="절감계산"/>
      <sheetName val="ABUT수량-A㔀"/>
      <sheetName val="ABUT수량-Aԇ"/>
      <sheetName val="ABUT수량-Aက"/>
      <sheetName val="b_balju"/>
      <sheetName val="2000_11월씀ԯ_x0000_"/>
      <sheetName val="2000_11월ԯ_x0000_缀_x0000_"/>
      <sheetName val="1-최_x0005__x0000_"/>
      <sheetName val="산橂】"/>
      <sheetName val="산丵〒"/>
      <sheetName val="산헾】"/>
      <sheetName val="배수Ȁ腳"/>
      <sheetName val="토공仰0"/>
      <sheetName val="부대시설"/>
      <sheetName val="재료비단가"/>
      <sheetName val="AL공԰԰"/>
      <sheetName val="단  가  대  비  표"/>
      <sheetName val="일  위  대  가  목  록"/>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8.PILE  (돌출)"/>
      <sheetName val="45,46"/>
      <sheetName val="전기내역1"/>
      <sheetName val="FCþ"/>
      <sheetName val="8설7헾"/>
      <sheetName val="일위대가(계측기설치)"/>
      <sheetName val="현장일보"/>
      <sheetName val="제원및배치"/>
      <sheetName val="우수공"/>
      <sheetName val="금리계산"/>
      <sheetName val="개소별집계표"/>
      <sheetName val="주요자재집계표"/>
      <sheetName val="3.피뢰공_x0005_"/>
      <sheetName val="기성2"/>
      <sheetName val="직접㰀᎕萀᎕"/>
      <sheetName val="8䈀ᅪ԰"/>
      <sheetName val="단가비교표"/>
      <sheetName val="본선토량운반계산서(1)0"/>
      <sheetName val="단면상수 및 주빔설계"/>
      <sheetName val="기술자자료敧ぞ"/>
      <sheetName val="기술자자료游/"/>
      <sheetName val="MRS세부"/>
      <sheetName val="설֮㖮"/>
      <sheetName val="환경일위대가"/>
      <sheetName val="정공공사"/>
      <sheetName val="단가산출서(기계)"/>
      <sheetName val="직접䈀ᅪ԰_x0000_"/>
      <sheetName val="연수동"/>
      <sheetName val="흥양2교토공집계표"/>
      <sheetName val="월별수删"/>
      <sheetName val="내역서1999.8최_x0005_"/>
      <sheetName val="3.하중산정4.지지력"/>
      <sheetName val="월별수唀"/>
      <sheetName val="월별수徸"/>
      <sheetName val="기안"/>
      <sheetName val="(3.품질관리 시험 총괄표)"/>
      <sheetName val="설계산출기怀"/>
      <sheetName val="하부철근수량"/>
      <sheetName val="경상비"/>
      <sheetName val="연돌일위집계"/>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계약내역서(을지)"/>
      <sheetName val="배수장공사囘$ᯑ⾉"/>
      <sheetName val="criteria(enlc)"/>
      <sheetName val="TYPE-A"/>
      <sheetName val="5정거장"/>
      <sheetName val="1-3길내기"/>
      <sheetName val="준공조서"/>
      <sheetName val="공사준공계"/>
      <sheetName val="준공검사보고서"/>
      <sheetName val="5_시방서(일반시丵〒_x0005_"/>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하도급대비"/>
      <sheetName val="안양동丵〒_x0005__x0000_"/>
      <sheetName val="현장관丵〒"/>
      <sheetName val="총괄,내역"/>
      <sheetName val="돌담교 상부수량"/>
      <sheetName val="장척총괄"/>
      <sheetName val="8설7㖮"/>
      <sheetName val="시점교䈀"/>
      <sheetName val="조도계산서1"/>
      <sheetName val="신항수로관조서"/>
      <sheetName val="신항용수로집계"/>
      <sheetName val="약품劈,"/>
      <sheetName val="배저ᕰ㔀"/>
      <sheetName val="월_x0000__x0000_Ԁ"/>
      <sheetName val="교대(A1)"/>
      <sheetName val="15_소방공사"/>
      <sheetName val="12_옥외_방송공사"/>
      <sheetName val="8_옥외_보안등공사"/>
      <sheetName val="기계경비시간당손료목록"/>
      <sheetName val="04년부품"/>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토목莘!"/>
      <sheetName val="구분자"/>
      <sheetName val="노무비 근거"/>
      <sheetName val="산출내역"/>
      <sheetName val="총괄_x0000_谂በ"/>
      <sheetName val="입缀숪"/>
      <sheetName val="좌측԰_x0000_缀"/>
      <sheetName val="99노徸⼣_x0005_"/>
      <sheetName val="정화조방_x0000__x0000_ᅠ"/>
      <sheetName val="중기목록"/>
      <sheetName val="중기내역"/>
      <sheetName val="구역화물"/>
      <sheetName val="6동"/>
      <sheetName val="CONCRETE"/>
      <sheetName val="회사정보"/>
      <sheetName val="친환경주택"/>
      <sheetName val="상부공"/>
      <sheetName val="상호참_x0005__x0000_"/>
      <sheetName val="에너_x0000__x0000_"/>
      <sheetName val="1차변경내역서"/>
      <sheetName val="신공항A-9(원가수정)"/>
      <sheetName val="신청내역"/>
      <sheetName val="준공갑지"/>
      <sheetName val="양촌면도평리"/>
      <sheetName val="자재⸀朋"/>
      <sheetName val="배관배선내역"/>
      <sheetName val="본사공가᳈፜"/>
      <sheetName val="실행내역서(DCU)"/>
      <sheetName val="산출집계"/>
      <sheetName val="1. 조명내역서(조명설치)"/>
      <sheetName val="2. 조명내역서(조명자재)"/>
      <sheetName val="일위대가집계표"/>
      <sheetName val="중기단가"/>
      <sheetName val="내역서1999.咀&amp;哌"/>
      <sheetName val="날개벽(시헾⽂_x0005__x0000_"/>
      <sheetName val="날개벽(시蕘o헾⿡"/>
      <sheetName val="[수목일위.XLS][수목일위.XLS][수목일위.XLS]e"/>
      <sheetName val="조내헾"/>
      <sheetName val="산근缀"/>
      <sheetName val="원가계산서墠_x0016_壬_x0016_"/>
      <sheetName val="개墠"/>
      <sheetName val="개嘠"/>
      <sheetName val="공사별 가중치 산출근거(토존❒"/>
      <sheetName val="개勈"/>
      <sheetName val="개嗐"/>
      <sheetName val="AL공渀፷԰_x0000_"/>
      <sheetName val="철근량산정및헾】_x0005__x0000_"/>
      <sheetName val="단가비교표(전기)"/>
      <sheetName val="X17-TOTAL"/>
      <sheetName val="기본단헾"/>
      <sheetName val="4.전력_x0000__x0000_鼨ᆉ"/>
      <sheetName val="[수목일위.XLS]el\설계서\수목일위_x0000__x0000_Ԁ_x0000_"/>
      <sheetName val="[수목일위.XLS]el\설계서\수목일_x0000__x0000_Ԁ_x0000_怀"/>
      <sheetName val="[수목일위.XLS]el\설계서\수목일_x0000__x0000_Ԁ_x0000_ "/>
      <sheetName val="[수목일위.XLS]el\설계서\수목일怀Ɛ뀀"/>
      <sheetName val="[수목일위.XLS]el\설계ⴂ⽤頀ꢪ%_x0000__x0000__x0000_䀀"/>
      <sheetName val="[수목일위.XLS][수목일위.XLS]el_______10"/>
      <sheetName val="[수목일위.XLS][수목일위.XLS]el_______11"/>
      <sheetName val="[수목일위.XLS][수목일위.XLS]el_______24"/>
      <sheetName val="[수목일위.XLS][수목일위.XLS]el_______25"/>
      <sheetName val="[수목일위.XLS][수목일위.XLS]el_______16"/>
      <sheetName val="[수목일위.XLS][수목일위.XLS]el_______17"/>
      <sheetName val="[수목일위.XLS][수목일위.XLS]el_______18"/>
      <sheetName val="[수목일위.XLS][수목일위.XLS]el_______19"/>
      <sheetName val="[수목일위.XLS][수목일위.XLS]el_______20"/>
      <sheetName val="[수목일위.XLS][수목일위.XLS]el_______21"/>
      <sheetName val="[수목일위.XLS][수목일위.XLS]el_______26"/>
      <sheetName val="[수목일위.XLS][수목일위.XLS]el_______27"/>
      <sheetName val="[수목일위.XLS][수목일위.XLS]el_______22"/>
      <sheetName val="[수목일위.XLS][수목일위.XLS]el_______23"/>
      <sheetName val="[수목일위.XLS][수목일위.XLS]el_______42"/>
      <sheetName val="[수목일위.XLS][수목일위.XLS]el_______43"/>
      <sheetName val="[수목일위.XLS][수목일위.XLS]el_______28"/>
      <sheetName val="[수목일위.XLS][수목일위.XLS]el_______29"/>
      <sheetName val="달력"/>
      <sheetName val="발주처"/>
      <sheetName val="직원"/>
      <sheetName val="거래처"/>
      <sheetName val="1공구_단䈀챪ԯ_x0000_缀_x0000_"/>
      <sheetName val="경비내역徸〒_x0005__x0000_"/>
      <sheetName val="철근량산정및畠_x0013_䌢〚_x0005_"/>
      <sheetName val="실행,원惇፵∀ᩃ԰_x0000_"/>
      <sheetName val="공사원가산출서"/>
      <sheetName val="9_전등공사"/>
      <sheetName val="4_전력간선공사"/>
      <sheetName val="배수장공사비명ࠀᙖ"/>
      <sheetName val="왕십리방향"/>
      <sheetName val="[수목일위.XLS][수목일위.XLS]el_______30"/>
      <sheetName val="[수목일위.XLS][수목일위.XLS]el_______31"/>
      <sheetName val="[수목일위.XLS][수목일위.XLS]el_______32"/>
      <sheetName val="[수목일위.XLS][수목일위.XLS]el_______33"/>
      <sheetName val="[수목일위.XLS][수목일위.XLS]el_______34"/>
      <sheetName val="[수목일위.XLS][수목일위.XLS]el_______35"/>
      <sheetName val="[수목일위.XLS][수목일위.XLS]el_______36"/>
      <sheetName val="[수목일위.XLS][수목일위.XLS]el_______37"/>
      <sheetName val="[수목일위.XLS][수목일위.XLS]el_______38"/>
      <sheetName val="[수목일위.XLS][수목일위.XLS]el_______39"/>
      <sheetName val="[수목일위.XLS][수목일위.XLS]el_______52"/>
      <sheetName val="[수목일위.XLS][수목일위.XLS]el_______53"/>
      <sheetName val="[수목일위.XLS][수목일위.XLS]el_______50"/>
      <sheetName val="[수목일위.XLS][수목일위.XLS]el_______51"/>
      <sheetName val="[수목일위.XLS][수목일위.XLS]el_______48"/>
      <sheetName val="[수목일위.XLS][수목일위.XLS]el_______49"/>
      <sheetName val="[수목일위.XLS][수목일위.XLS]el_______44"/>
      <sheetName val="[수목일위.XLS][수목일위.XLS]el_______45"/>
      <sheetName val="[수목일위.XLS][수목일위.XLS]el_______46"/>
      <sheetName val="[수목일위.XLS][수목일위.XLS]el_______47"/>
      <sheetName val="[수목일위.XLS][수목일위.XLS]el_______54"/>
      <sheetName val="[수목일위.XLS][수목일위.XLS]el_______55"/>
      <sheetName val="16_설계서용지(씀逖"/>
      <sheetName val="인부노임단가"/>
      <sheetName val="도급예산내역서총㔀቎"/>
      <sheetName val="설계산출표︀"/>
      <sheetName val="16_설계서용지(씀ሖ"/>
      <sheetName val="[수목일위.XLS][수목일위.XLS]el_______62"/>
      <sheetName val="[수목일위.XLS][수목일위.XLS]el_______63"/>
      <sheetName val="[수목일위.XLS][수목일위.XLS]el_______56"/>
      <sheetName val="[수목일위.XLS][수목일위.XLS]el_______57"/>
      <sheetName val="[수목일위.XLS][수목일위.XLS]el_______58"/>
      <sheetName val="[수목일위.XLS][수목일위.XLS]el_______59"/>
      <sheetName val="[수목일위.XLS][수목일위.XLS]el_______60"/>
      <sheetName val="[수목일위.XLS][수목일위.XLS]el_______61"/>
      <sheetName val="[수목일위.XLS][수목일위.XLS]el_______88"/>
      <sheetName val="[수목일위.XLS][수목일위.XLS]el_______89"/>
      <sheetName val="송도(A3)-가야"/>
      <sheetName val="하남내역"/>
      <sheetName val="공䀀㽙谀"/>
      <sheetName val="Sheet11"/>
      <sheetName val="필터류(발주요구)"/>
      <sheetName val="4차구매요청물품"/>
      <sheetName val="08년+저장품+수급계획"/>
      <sheetName val="기성신청"/>
      <sheetName val="노임,적용율"/>
      <sheetName val="단가일︾"/>
      <sheetName val="1.설계기준"/>
      <sheetName val="설계산ᛅ〒_x0005_"/>
      <sheetName val="출력X"/>
      <sheetName val="인사자료총집계"/>
      <sheetName val="2공구_단가䈀ᅪ԰_x0000_"/>
      <sheetName val="2공구_단가렀቟԰_x0000_"/>
      <sheetName val="공종별수량집계"/>
      <sheetName val="수량-가로등"/>
      <sheetName val="단가일丵"/>
      <sheetName val="회사기본자԰"/>
      <sheetName val="수畸"/>
      <sheetName val="수膈"/>
      <sheetName val="현장관ↅ"/>
      <sheetName val="현장관謀阪"/>
      <sheetName val="재무제표"/>
      <sheetName val="013199"/>
      <sheetName val="CBD-PRICE"/>
      <sheetName val="수窼"/>
      <sheetName val="실䈀"/>
      <sheetName val="기본계획수립-2(backdata)"/>
      <sheetName val="2002이전(backdata)"/>
      <sheetName val="2002년이후(backdata)"/>
      <sheetName val="하천일람(bcakdata)"/>
      <sheetName val="취수탑공사비"/>
      <sheetName val="기초처리공사비"/>
      <sheetName val="복통공사비"/>
      <sheetName val="진입도로공사비"/>
      <sheetName val="시험비"/>
      <sheetName val="가제당공사비"/>
      <sheetName val="토취장복구"/>
      <sheetName val="CSCHEDUL"/>
      <sheetName val="대전-교대(A1-A2)"/>
      <sheetName val="산㗇቎"/>
      <sheetName val="난방방식분류"/>
      <sheetName val="공사정보입력"/>
      <sheetName val="7월1帔⿪"/>
      <sheetName val="가ᰀ፜"/>
      <sheetName val="납부서"/>
      <sheetName val="APT"/>
      <sheetName val="0226"/>
      <sheetName val="단가조사서"/>
      <sheetName val="미드수량"/>
      <sheetName val="단가헾⿚"/>
      <sheetName val="일위대׈_x0000_缀_x0000__x0000_"/>
      <sheetName val="el_설계서_수목일위_XLS_데이타"/>
      <sheetName val="건축명"/>
      <sheetName val="기계명"/>
      <sheetName val="전기명"/>
      <sheetName val="토목명"/>
      <sheetName val="[수목일위.XLS][수목일위.XLS]el_______84"/>
      <sheetName val="[수목일위.XLS][수목일위.XLS]el_______85"/>
      <sheetName val="[수목일위.XLS][수목일위.XLS]el_______74"/>
      <sheetName val="[수목일위.XLS][수목일위.XLS]el_______75"/>
      <sheetName val="[수목일위.XLS][수목일위.XLS]el_______78"/>
      <sheetName val="[수목일위.XLS][수목일위.XLS]el_______79"/>
      <sheetName val="[수목일위.XLS][수목일위.XLS]el_______64"/>
      <sheetName val="[수목일위.XLS][수목일위.XLS]el_______65"/>
      <sheetName val="[수목일위.XLS][수목일위.XLS]el_______66"/>
      <sheetName val="[수목일위.XLS][수목일위.XLS]el_______67"/>
      <sheetName val="[수목일위.XLS][수목일위.XLS]el_______68"/>
      <sheetName val="[수목일위.XLS][수목일위.XLS]el_______69"/>
      <sheetName val="[수목일위.XLS][수목일위.XLS]el_______70"/>
      <sheetName val="[수목일위.XLS][수목일위.XLS]el_______71"/>
      <sheetName val="[수목일위.XLS][수목일위.XLS]el_______72"/>
      <sheetName val="[수목일위.XLS][수목일위.XLS]el_______73"/>
      <sheetName val="[수목일위.XLS][수목일위.XLS]el_______76"/>
      <sheetName val="[수목일위.XLS][수목일위.XLS]el_______77"/>
      <sheetName val="중기집︀"/>
      <sheetName val="중기집堀"/>
      <sheetName val="배수장공사비명翈±"/>
      <sheetName val="배수장공사비명礊⿏"/>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unitpric"/>
      <sheetName val="도급예산내역서총䈀"/>
      <sheetName val="배수장공사비명橂⽠"/>
      <sheetName val="매媸"/>
      <sheetName val="내역(전체_금차0"/>
      <sheetName val="도급예산내역서총耀ភ"/>
      <sheetName val="배수장공사비명鞀_x0017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䂕"/>
      <sheetName val="배수장공사비명門@"/>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배수장공사비명_x0005__x0000_"/>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䈀ԯ_x0000_缀_x0000_"/>
      <sheetName val="배수장공사비명橂⿭"/>
      <sheetName val="배수장공사비명橂⼶"/>
      <sheetName val="도급예산ꠊᠹ堀才朁륥"/>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䈀䭪"/>
      <sheetName val="도급예산내역서총︀懕"/>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배수장공사비명헾⽌"/>
      <sheetName val="도급예산쀯_x0000__x0000__x0000__x0000_"/>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도급예산내역서총頀悂"/>
      <sheetName val="도급예산내역서총︀"/>
      <sheetName val="8/_x0000_"/>
      <sheetName val="[수목일위.XLS][수목일위.XLS]el_______80"/>
      <sheetName val="[수목일위.XLS][수목일위.XLS]el_______81"/>
      <sheetName val="[수목일위.XLS][수목일위.XLS]el_______82"/>
      <sheetName val="[수목일위.XLS][수목일위.XLS]el_______83"/>
      <sheetName val="[수목일위.XLS][수목일위.XLS]el_______90"/>
      <sheetName val="[수목일위.XLS][수목일위.XLS]el_______91"/>
      <sheetName val="[수목일위.XLS][수목일위.XLS]el_______86"/>
      <sheetName val="[수목일위.XLS][수목일위.XLS]el_______87"/>
      <sheetName val="[수목일위.XLS][수목일위.XLS]el_______92"/>
      <sheetName val="[수목일위.XLS][수목일위.XLS]el_______93"/>
      <sheetName val="[수목일위.XLS][수목일위.XLS]el_______94"/>
      <sheetName val="[수목일위.XLS][수목일위.XLS]el_______95"/>
      <sheetName val="[수목일위.XLS][수목일위.XLS]el_______96"/>
      <sheetName val="[수목일위.XLS][수목일위.XLS]el_______97"/>
      <sheetName val="날԰_x0000_"/>
      <sheetName val="인원계획-미화"/>
      <sheetName val="재고list"/>
      <sheetName val="8"/>
      <sheetName val="10"/>
      <sheetName val="12"/>
      <sheetName val="9"/>
      <sheetName val="11"/>
      <sheetName val="INDEX"/>
      <sheetName val="법면က"/>
      <sheetName val="법면ᰎ"/>
      <sheetName val="법면0"/>
      <sheetName val="법면爈"/>
      <sheetName val="골栀᱔렀"/>
      <sheetName val="자재반입현황표"/>
      <sheetName val="토缀ᨎ԰"/>
      <sheetName val="에너ፈߞ"/>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PAINT"/>
      <sheetName val="대공종"/>
      <sheetName val="2.2.10.샤시등"/>
      <sheetName val="투입비"/>
      <sheetName val="철근량"/>
      <sheetName val="List"/>
      <sheetName val="7"/>
      <sheetName val="발생토"/>
      <sheetName val="각종단가"/>
      <sheetName val="邅☳"/>
      <sheetName val="토공집계표"/>
      <sheetName val="GAEYO"/>
      <sheetName val="영동(D)"/>
      <sheetName val="가격조사서"/>
      <sheetName val="제잡비집계"/>
      <sheetName val="-배수구조물⳵토공"/>
      <sheetName val="D16"/>
      <sheetName val="D25"/>
      <sheetName val="D22"/>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현장관리비 "/>
      <sheetName val="3.바닥판설계"/>
      <sheetName val="Apt내역"/>
      <sheetName val="Ȁ_x0004_夁瓅"/>
      <sheetName val="영창26"/>
      <sheetName val="결재판(삭제하지말아주세요)"/>
      <sheetName val="O＆P"/>
      <sheetName val="일위_파일"/>
      <sheetName val="3BL공동구 수량"/>
      <sheetName val="7단가"/>
      <sheetName val="신우"/>
      <sheetName val="현장지지물물량"/>
      <sheetName val="월별"/>
      <sheetName val="간선토공재집"/>
      <sheetName val="지선토공재집"/>
      <sheetName val="도시가스현황"/>
      <sheetName val="차수"/>
      <sheetName val="예정(3)"/>
      <sheetName val="자재단가집계"/>
      <sheetName val="목차 "/>
      <sheetName val="계획서"/>
      <sheetName val="연장"/>
      <sheetName val="위치도(점용허가용)"/>
      <sheetName val="자"/>
      <sheetName val="노"/>
      <sheetName val="우배수"/>
      <sheetName val="원형맨홀수량"/>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타견적(을)"/>
      <sheetName val="부시수량"/>
      <sheetName val="2.가로등(영구)"/>
      <sheetName val="수입"/>
      <sheetName val="관기성공.내"/>
      <sheetName val="기초공"/>
      <sheetName val="자재표"/>
      <sheetName val="수로단위수량"/>
      <sheetName val="단가 산출서(산근#1~#102)"/>
      <sheetName val="신규품셈목차"/>
      <sheetName val="table"/>
      <sheetName val="기계경비일람"/>
      <sheetName val="횡배수관수량집계"/>
      <sheetName val="횡배수관기초"/>
      <sheetName val="포장자재집계표"/>
      <sheetName val="INPUTDATA"/>
      <sheetName val="2000,9월 일위"/>
      <sheetName val="품의서(0217)"/>
      <sheetName val="일위(PN)"/>
      <sheetName val="표지1"/>
      <sheetName val="99년신청"/>
      <sheetName val="#3_일위대가목록"/>
      <sheetName val="1공구내역서(1)"/>
      <sheetName val="Cost bd-&quot;A&quot;"/>
      <sheetName val="날개벽(좌,우=45도,75도)"/>
      <sheetName val="대비표(토공1안)"/>
      <sheetName val="36+45-113-18+19+20I"/>
      <sheetName val="부속동"/>
      <sheetName val="시화점실행"/>
      <sheetName val="샘플표지"/>
      <sheetName val="General Data"/>
      <sheetName val="cal"/>
      <sheetName val="LF자재단가"/>
      <sheetName val="SUMMARY(S)"/>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물량표"/>
      <sheetName val="별표 "/>
      <sheetName val="환율표"/>
      <sheetName val="노 무 비"/>
      <sheetName val="무시"/>
      <sheetName val="월별입차량"/>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산출내역(K2)"/>
      <sheetName val="6공구(당초)"/>
      <sheetName val="공사비집계"/>
      <sheetName val="설직재-1"/>
      <sheetName val="제직재"/>
      <sheetName val="내역(토목)"/>
      <sheetName val="3연box"/>
      <sheetName val="단 box"/>
      <sheetName val="H-pile(298x299)"/>
      <sheetName val="H-pile(250x250)"/>
      <sheetName val="노임 단가"/>
      <sheetName val="ETC"/>
      <sheetName val="식재일위대가"/>
      <sheetName val="전선관"/>
      <sheetName val="관계주식"/>
      <sheetName val="부표총괄표"/>
      <sheetName val="ilch"/>
      <sheetName val="예산M12A"/>
      <sheetName val="SCHEDULE"/>
      <sheetName val="내역서1"/>
      <sheetName val="일반문틀 설치"/>
      <sheetName val="샌딩 에폭시 도장"/>
      <sheetName val="스텐문틀설치"/>
      <sheetName val="Sheet7(ㅅ)"/>
      <sheetName val="제2~4호표"/>
      <sheetName val="2-나.물가조사서"/>
      <sheetName val="전익정산집계"/>
      <sheetName val="MAT"/>
      <sheetName val="자금청구"/>
      <sheetName val="기성고조서 "/>
      <sheetName val="봉급(직영)"/>
      <sheetName val="200"/>
      <sheetName val="99.12"/>
      <sheetName val="설계기준 및 하중계산"/>
      <sheetName val="일반전기"/>
      <sheetName val="교대철근집계"/>
      <sheetName val="구의33고"/>
      <sheetName val="기성내역서"/>
      <sheetName val="자동제어"/>
      <sheetName val="설계예산2"/>
      <sheetName val="선급금신청서"/>
      <sheetName val="손익차9월2"/>
      <sheetName val="산근/"/>
      <sheetName val="산근_xdc00_"/>
      <sheetName val="외주"/>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발주처_xdc00_䕫␀䕬"/>
      <sheetName val="9.전등噪"/>
      <sheetName val="산皸_x001b_"/>
      <sheetName val="산碘&quot;"/>
      <sheetName val="산帖め"/>
      <sheetName val="산瞈_x001a_"/>
      <sheetName val="계정c_x0000__x0000_耠"/>
      <sheetName val="계정c_x0000__x0000_㧘"/>
      <sheetName val="빌딩 안내"/>
      <sheetName val="96작생능"/>
      <sheetName val="투찰내역서"/>
      <sheetName val="계약내역"/>
      <sheetName val="원가계≎"/>
      <sheetName val="원가계≎"/>
      <sheetName val="원가계⠏ፏ蠀"/>
      <sheetName val="원가계⠙ፏ_x0000_"/>
      <sheetName val="단가일֭"/>
      <sheetName val="[수목일위.XLS]el\설계서\수목쒠䤏)_x0000_鋢"/>
      <sheetName val="★도급내역(2공구԰"/>
      <sheetName val="000000"/>
      <sheetName val="95년기준조정"/>
      <sheetName val="골조혂䡧"/>
      <sheetName val="방화도료"/>
      <sheetName val="판매현황"/>
      <sheetName val="21.경비기본입력"/>
      <sheetName val="상선"/>
      <sheetName val="EP0618"/>
      <sheetName val="총괄내역서(설ԯ_x0000_"/>
      <sheetName val="원가계箌_x0016_篔"/>
      <sheetName val="총괄내역서(설谀ᙻ"/>
      <sheetName val="건축(산출)"/>
      <sheetName val="토목(산출)"/>
      <sheetName val="가시설수량"/>
      <sheetName val="RAHMEN"/>
      <sheetName val="상호참ᰖ〚_x0005_"/>
      <sheetName val="1,2,3,4,5단위수량"/>
      <sheetName val="단순공사비단가표"/>
      <sheetName val="분석"/>
      <sheetName val="ROOF(ALKALI)"/>
      <sheetName val="수설계"/>
      <sheetName val="원가계ԯ_x0000_缀"/>
      <sheetName val="PAC"/>
      <sheetName val="전기공사일위대가"/>
      <sheetName val="매원개착터널총괄"/>
      <sheetName val="배수︀"/>
      <sheetName val="KP1590_E"/>
      <sheetName val="거래내역"/>
      <sheetName val="3.PT개발계획"/>
      <sheetName val="매채조蠀"/>
      <sheetName val="원가계산서垀_x001b_埌_x001b_"/>
      <sheetName val="원가계산서夸_x0014_丵⾌"/>
      <sheetName val="원가계산서丵』_x0005__x0000_"/>
      <sheetName val="원가계산서劸.丵⾁"/>
      <sheetName val="개呠"/>
      <sheetName val="방배동내역(리라)"/>
      <sheetName val="건축공사집계표"/>
      <sheetName val="방배동내역 (총괄)"/>
      <sheetName val="부대공사총괄"/>
      <sheetName val="MATERIAL"/>
      <sheetName val="바닥판(1)"/>
      <sheetName val="48일위_x0005__x0000__x0000_"/>
      <sheetName val="적격심사표"/>
      <sheetName val="구조_x0005_헾"/>
      <sheetName val="CAT_5"/>
      <sheetName val="개_x0000_"/>
      <sheetName val="원가계산서_x0000__x0000__x0005__x0000_"/>
      <sheetName val="배_x0000__x0000_Ԁ"/>
      <sheetName val="암거橂⽬"/>
      <sheetName val="산출근거1"/>
      <sheetName val="[수목일위.XLS]el\설계서\수목일︀ᇕ԰_x0000_缀_x0000__x0000__x0000_Ԁ"/>
      <sheetName val="내역서 "/>
      <sheetName val="견적내역서"/>
      <sheetName val="변동인원"/>
      <sheetName val="입찰품의서"/>
      <sheetName val="1-1-2.고순도용접"/>
      <sheetName val="1-5"/>
      <sheetName val="물량산출근거"/>
      <sheetName val="kimre scrubber"/>
      <sheetName val="GRDBS"/>
      <sheetName val="단가표 "/>
      <sheetName val="산출명세"/>
      <sheetName val="장비"/>
      <sheetName val="산徸⼷_x0005_"/>
      <sheetName val="광공업조"/>
      <sheetName val="전기공사비총괄"/>
      <sheetName val="내역서-토목"/>
      <sheetName val="4차공사"/>
      <sheetName val="1F-공장동"/>
      <sheetName val="포항보고서"/>
      <sheetName val="[수목일위.XLS]도급예산내역서총/_x0000_"/>
      <sheetName val="਀"/>
      <sheetName val="ꠀ䶅"/>
      <sheetName val="Ԁ_x0000_"/>
      <sheetName val="堀媁"/>
      <sheetName val="2공구_단가䈀頻ԯ_x0000_"/>
      <sheetName val="좌측헾】_x0005_"/>
      <sheetName val="좌측Ẩ瘒恌"/>
      <sheetName val="재⪋"/>
      <sheetName val="재徸"/>
      <sheetName val="재尜"/>
      <sheetName val="00尜_x0013_層"/>
      <sheetName val="조경尜_x0013_"/>
      <sheetName val="00徸〒_x0005_"/>
      <sheetName val="재丵"/>
      <sheetName val="재_x0005_"/>
      <sheetName val="횡배수관"/>
      <sheetName val="셀명"/>
      <sheetName val="증감대비표"/>
      <sheetName val="2.고용보험㥝〒_x0005__x0000_"/>
      <sheetName val="일대-1"/>
      <sheetName val="2.교량(신설)"/>
      <sheetName val="일위집계(苈)헾"/>
      <sheetName val="전도금정산서(27)"/>
      <sheetName val="sw1"/>
      <sheetName val="ABUT수량-A԰"/>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el\설계서\수목︀ᇕ԰_x0000_缀_x0000__x0000__x0000_䘀_xd802_"/>
      <sheetName val="현장਀腹԰"/>
      <sheetName val="총괄내역㳕᎕萀᎕缀"/>
      <sheetName val="지입집계"/>
      <sheetName val="운怀"/>
      <sheetName val="단"/>
      <sheetName val="단가(자헾】"/>
      <sheetName val="개헾"/>
      <sheetName val="본사공가현헾"/>
      <sheetName val="[수목일위.XLS_x0000_][수목일위.XLS_x0000_]el\설계서\수목"/>
      <sheetName val="을부담운窘_x0013_"/>
      <sheetName val="공용시설내역"/>
      <sheetName val="단가(ﺿ"/>
      <sheetName val="입︀ᇕ"/>
      <sheetName val="입堀᎟"/>
      <sheetName val="건공실"/>
      <sheetName val="시_x0000_"/>
      <sheetName val="역T형교대(말뚝기초)"/>
      <sheetName val="조내尜"/>
      <sheetName val="산출1"/>
      <sheetName val="최종내역"/>
      <sheetName val="일위대가橂"/>
      <sheetName val="PACKING_LIS_x0005_"/>
      <sheetName val="PACKING_LIS°"/>
      <sheetName val="용수간선"/>
      <sheetName val="견적揄"/>
      <sheetName val="총괄내역서(설계頂"/>
      <sheetName val="conclusion"/>
      <sheetName val="결정단가"/>
      <sheetName val="comparables"/>
      <sheetName val="Deduction"/>
      <sheetName val="other"/>
      <sheetName val="04.10건강보험(일용직)"/>
      <sheetName val="미원천정비재료집계표"/>
      <sheetName val="권역안내판재료집계표"/>
      <sheetName val="마을쉼터조성재료집계표"/>
      <sheetName val="자재대(물량)"/>
      <sheetName val="부대공사재료집계표"/>
      <sheetName val="기본DATA"/>
      <sheetName val="[수목일위.XLS][수목일위.XLS]el_______98"/>
      <sheetName val="[수목일위.XLS][수목일위.XLS]el_______99"/>
      <sheetName val="9.뮲룽_x0000__x0000_"/>
      <sheetName val="가중치근거栀⦅가⦅"/>
      <sheetName val="2.고용보험԰_x0000_缀_x0000__x0000_"/>
      <sheetName val="내역서1999._x0005__x0000_"/>
      <sheetName val="노임,자재"/>
      <sheetName val="Too԰"/>
      <sheetName val="4.전력橂⾧_x0005__x0000_"/>
      <sheetName val="산근1衲"/>
      <sheetName val="견적서갑지연속"/>
      <sheetName val="TARGET"/>
      <sheetName val="횡배위치"/>
      <sheetName val="원가계산서(1공구)"/>
      <sheetName val="골프장예산"/>
      <sheetName val="마산방향철근집계"/>
      <sheetName val="공사ﻇᇕ԰"/>
      <sheetName val="1_전력인입"/>
      <sheetName val="10_전열_공사"/>
      <sheetName val="11_전화공사"/>
      <sheetName val="5_CABLE_TRAY"/>
      <sheetName val="3_피뢰공사"/>
      <sheetName val="14_TV공사"/>
      <sheetName val="1_2_동력(철거)"/>
      <sheetName val="1_접지공사"/>
      <sheetName val="실행,원가_최종예상"/>
      <sheetName val="설계변경내역_98"/>
      <sheetName val="주공_갑지"/>
      <sheetName val="제출내역_(2)1"/>
      <sheetName val="참조_(2)1"/>
      <sheetName val="중기조종사_단위단가1"/>
      <sheetName val="기초입력_DATA1"/>
      <sheetName val="원가계산_(2)1"/>
      <sheetName val="일위대가_(식재)1"/>
      <sheetName val="INDEX__LIST1"/>
      <sheetName val="골조-APT_갑지1"/>
      <sheetName val="설명서_1"/>
      <sheetName val="3_바닥판__1"/>
      <sheetName val="자재단가2007_101"/>
      <sheetName val="자재단가2008_41"/>
      <sheetName val="6-1__관개량조서1"/>
      <sheetName val="인건비_1"/>
      <sheetName val="표__지1"/>
      <sheetName val="플랜트_설치1"/>
      <sheetName val="11-2_아파트내역1"/>
      <sheetName val="7_원가계산서(품셈)1"/>
      <sheetName val="단가산출근거_목록표1"/>
      <sheetName val="단_가_산_출_근_거1"/>
      <sheetName val="중기_목록표1"/>
      <sheetName val="시간당_중기사용료1"/>
      <sheetName val="환율및_기초자료1"/>
      <sheetName val="횡_연장1"/>
      <sheetName val="내역서1999_8최종1"/>
      <sheetName val="아파트_내역1"/>
      <sheetName val="주빔의_설계1"/>
      <sheetName val="CABLE_SIZE-11"/>
      <sheetName val="1-4-2_관(약)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출력!내역서"/>
      <sheetName val="공사Ԁ_x0000_"/>
      <sheetName val="[수목일위.XLS]기술자자료游/"/>
      <sheetName val="[수목일위.XLS]el\설계서\수목일위_XLS1"/>
      <sheetName val="법면_x0000_"/>
      <sheetName val="48일㗅቎԰_x0000_缀"/>
      <sheetName val="조呸_x0019_"/>
      <sheetName val="조姐_x0016_"/>
      <sheetName val="수량산출रʅ׃⿩"/>
      <sheetName val="단_x0000_囮䶵"/>
      <sheetName val="배수관집계"/>
      <sheetName val="도급예산내역서총ԯ_x0000_"/>
      <sheetName val="도급예산0_x0000_G_x0000__x0000_"/>
      <sheetName val="도급예산︀跕ԯ_x0000_缀_x0000_"/>
      <sheetName val="도급예산0_x0000_堀6_x0000__x0000_"/>
      <sheetName val="도급예산/_x0000_䠀j_x0000__x0000_"/>
      <sheetName val="도급예산내역서총밅㉤"/>
      <sheetName val="정산표"/>
      <sheetName val="단鈀腷԰"/>
      <sheetName val="단᠀䕙찀"/>
      <sheetName val="설֮ꨀ"/>
      <sheetName val="䈀ᅪ"/>
      <sheetName val="수량산출서(원본)"/>
      <sheetName val="[수목일위.XLS]정화조방수미/"/>
      <sheetName val="H-PI_x0000__x0000__x0005__x0000_㬀φ"/>
      <sheetName val="H-PI_x0000__x0000__x0005__x0000_ᜀ΀"/>
      <sheetName val="1공구_단가_გ᭘尀"/>
      <sheetName val="[수목일위.XLS][수목일위.XLS]el______478"/>
      <sheetName val="[수목일위.XLS][수목일위.XLS]el______479"/>
      <sheetName val="[수목일위.XLS][수목일위.XLS]el______472"/>
      <sheetName val="[수목일위.XLS][수목일위.XLS]el______473"/>
      <sheetName val="[수목일위.XLS][수목일위.XLS]el______198"/>
      <sheetName val="[수목일위.XLS][수목일위.XLS]el______199"/>
      <sheetName val="Sheet4_x005f_x0000__x005f_x0000__x005f_x0000__x_2"/>
      <sheetName val="본실행_x005f_x0005__x005f_x0000_"/>
      <sheetName val="주공 _x005f_x0005__x005f_x0000_"/>
      <sheetName val="Sheet4_x005f_x0000__x005f_x0010_______XLS_2"/>
      <sheetName val="AL공사ԯ_x005f_x0000_缀"/>
      <sheetName val="el____________x005f_x0000___x005f_x0000___2"/>
      <sheetName val="el____________x005f_x0000___x005f_x0000___3"/>
      <sheetName val="8.옥외᐀ባ혀腺԰_x005f_x0000_"/>
      <sheetName val="[수목일위.XLS_x005f_x0000_]______XLS_x0_2"/>
      <sheetName val="날개벽(TYPE2)"/>
      <sheetName val="상계견적"/>
      <sheetName val="공사비_x005f_x0010__x005f_x0000_"/>
      <sheetName val="주공 _x005f_x0010__x005f_x0000_"/>
      <sheetName val="자재 집_x005f_x0005__x005f_x0003_"/>
      <sheetName val="_x005f_x0000__x005f_x0003__x005f_x0000__x005f_x0004_"/>
      <sheetName val="계정c԰_x005f_x0000_缀"/>
      <sheetName val="날개벽(시점԰_x005f_x0000_缀"/>
      <sheetName val="일위稀_x005f_x001e_⩿"/>
      <sheetName val="2공구_단가(대_x005f_x0000__x005f_x0000_"/>
      <sheetName val="5_시방서(일반시丵〒_x005f_x0005_"/>
      <sheetName val="직원투_x005f_x0000__x005f_x0000__x005f_x0005_"/>
      <sheetName val="직접䈀ᅪ԰_x005f_x0000_"/>
      <sheetName val="상호참ᰖ〚_x005f_x0005_"/>
      <sheetName val="에너_x005f_x0000__x005f_x0000_"/>
      <sheetName val="3.골재원검토의견서 갑지"/>
      <sheetName val="건설剸_x005f_x001b_"/>
      <sheetName val="총집_x005f_x0005__x005f_x0000_"/>
      <sheetName val="el____________x005f_x0000___x005f_x0000___4"/>
      <sheetName val="구조_x005f_x0005__x005f_x0000_"/>
      <sheetName val="배수내_x005f_x0005_"/>
      <sheetName val="회사기_x005f_x0005__x005f_x0000_"/>
      <sheetName val="단가일_x005f_xd800_"/>
      <sheetName val="현장관리_x005f_x0005_"/>
      <sheetName val="수_x005f_x0005_"/>
      <sheetName val="설계산ᛅ〒_x005f_x0005_"/>
      <sheetName val="우측날개_x005f_x0005_"/>
      <sheetName val="발주처렀቟԰_x005f_x0000_"/>
      <sheetName val="원가계산서_x005f_x0005__x005f_x0000__x005f_x0000_"/>
      <sheetName val="날개벽(䟣⾯_x005f_x0005__x005f_x0000_"/>
      <sheetName val="_____x005f_x0005__x005f_x0000___x005f_x0000__x0_2"/>
      <sheetName val="1_4__x005f_x0000__x005f_x0000__x005f_x0005__x00_2"/>
      <sheetName val="복공계산"/>
      <sheetName val="상호참고_x005f_x0005__x005f_x0000_"/>
      <sheetName val="현장_x005f_x0005__x005f_x0000_"/>
      <sheetName val="날개벽(䟣⾄_x005f_x0005__x005f_x0000_"/>
      <sheetName val="단ԯ_x005f_x0000_缀"/>
      <sheetName val="원가계ԯ_x005f_x0000_缀"/>
      <sheetName val="월ԯ_x005f_x0000_缀"/>
      <sheetName val="월԰ԯ_x005f_x0000_"/>
      <sheetName val="기԰_x005f_x0000_缀"/>
      <sheetName val="산䈀뵪ԯ"/>
      <sheetName val="계정c헾】_x005f_x0005_"/>
      <sheetName val="[수목일위.XLS_x005f_x0000_][수목일위.XLS]el_2"/>
      <sheetName val="회사기헾】_x005f_x0005_"/>
      <sheetName val="임율"/>
      <sheetName val="유기공정"/>
      <sheetName val="STEEL BOX 단면설계(SEC.8)"/>
      <sheetName val="crude.SLAB RE-bar"/>
      <sheetName val="98비정기소모"/>
      <sheetName val="단중표"/>
      <sheetName val="2000_11월씀ԯ_x005f_x0000_"/>
      <sheetName val="2000_11월ԯ_x005f_x0000_缀_x005f_x0000_"/>
      <sheetName val="1-최_x005f_x0005__x005f_x0000_"/>
      <sheetName val="일위대렀቟԰_x005f_x0000_缀"/>
      <sheetName val="AL공렀ず氀ぜ"/>
      <sheetName val="AL공렀♗氀♙"/>
      <sheetName val="주공墐;壜"/>
      <sheetName val="2)관渀㡷"/>
      <sheetName val="변경-㔀"/>
      <sheetName val="AL공蠀㥔㔀"/>
      <sheetName val="교통대책내역"/>
      <sheetName val="부_x005f_x0000__x005f_x0000_"/>
      <sheetName val="산徸⼷_x005f_x0005_"/>
      <sheetName val="SM1-09"/>
      <sheetName val="SM2-09"/>
      <sheetName val="BD-09"/>
      <sheetName val="MT-09"/>
      <sheetName val="예가"/>
      <sheetName val="9609Aß"/>
      <sheetName val="조경일԰"/>
      <sheetName val="2.토목공사"/>
      <sheetName val="본제당공사비"/>
      <sheetName val="자재대"/>
      <sheetName val="중기운반비"/>
      <sheetName val="약품ꮸ⿾"/>
      <sheetName val="약품翸Z"/>
      <sheetName val="약품荈C"/>
      <sheetName val="2공구_단가(인성︀"/>
      <sheetName val="SLIDES"/>
      <sheetName val="내역서1999._x005f_x0005__x005f_x0000_"/>
      <sheetName val="직원헾】_x005f_x0005__x005f_x0000_"/>
      <sheetName val="1공구_단가_餀ԯ_x005f_x0000_"/>
      <sheetName val="건舘ď艜"/>
      <sheetName val="[수목일위.XLS][수목일위.XLS]el______166"/>
      <sheetName val="[수목일위.XLS][수목일위.XLS]el______167"/>
      <sheetName val="사급자"/>
      <sheetName val="도급예산내역서총/_x005f_x0000_"/>
      <sheetName val="사급자娂"/>
      <sheetName val="[수목일위.XLS_x005f_x0000_]______XLS_x0_3"/>
      <sheetName val="[수목일위.XLS]el________x005f_x0000__x0_2"/>
      <sheetName val="일위대׈_x005f_x0000_缀_x005f_x0000__x005f_x0000_"/>
      <sheetName val="협력업ׇ"/>
      <sheetName val="단가(자재헾"/>
      <sheetName val="일위대ﻈᇕ԰_x005f_x0000_缀"/>
      <sheetName val="pier_x005f_x0005__x005f_x0000__x005f_x0000__x00_2"/>
      <sheetName val="pier畠_x005f_x0013_闰〒"/>
      <sheetName val="pier尜_x005f_x0013_層_x005f_x0013_"/>
      <sheetName val="일위대怀፵ን԰"/>
      <sheetName val="pier徸。_x005f_x0005__x005f_x0000_"/>
      <sheetName val="가. 노임단가"/>
      <sheetName val="도로"/>
      <sheetName val="장비일위대가2003상"/>
      <sheetName val="철집"/>
      <sheetName val="[수목일위.XLS][수목일위.XLS]el______132"/>
      <sheetName val="[수목일위.XLS][수목일위.XLS]el______133"/>
      <sheetName val="[수목일위.XLS][수목일위.XLS]el______100"/>
      <sheetName val="[수목일위.XLS][수목일위.XLS]el______101"/>
      <sheetName val="[수목일위.XLS][수목일위.XLS]el______102"/>
      <sheetName val="[수목일위.XLS][수목일위.XLS]el______103"/>
      <sheetName val="[수목일위.XLS][수목일위.XLS]el______104"/>
      <sheetName val="[수목일위.XLS][수목일위.XLS]el______105"/>
      <sheetName val="[수목일위.XLS][수목일위.XLS]el______106"/>
      <sheetName val="[수목일위.XLS][수목일위.XLS]el______107"/>
      <sheetName val="[수목일위.XLS][수목일위.XLS]el______108"/>
      <sheetName val="[수목일위.XLS][수목일위.XLS]el______109"/>
      <sheetName val="[수목일위.XLS][수목일위.XLS]el______110"/>
      <sheetName val="[수목일위.XLS][수목일위.XLS]el______111"/>
      <sheetName val="[수목일위.XLS][수목일위.XLS]el______112"/>
      <sheetName val="[수목일위.XLS][수목일위.XLS]el______113"/>
      <sheetName val="[수목일위.XLS][수목일위.XLS]el______114"/>
      <sheetName val="[수목일위.XLS][수목일위.XLS]el______115"/>
      <sheetName val="[수목일위.XLS][수목일위.XLS]el______116"/>
      <sheetName val="[수목일위.XLS][수목일위.XLS]el______117"/>
      <sheetName val="[수목일위.XLS][수목일위.XLS]el______118"/>
      <sheetName val="[수목일위.XLS][수목일위.XLS]el______119"/>
      <sheetName val="[수목일위.XLS][수목일위.XLS]el______120"/>
      <sheetName val="[수목일위.XLS][수목일위.XLS]el______121"/>
      <sheetName val="[수목일위.XLS][수목일위.XLS]el______122"/>
      <sheetName val="[수목일위.XLS][수목일위.XLS]el______123"/>
      <sheetName val="[수목일위.XLS][수목일위.XLS]el______124"/>
      <sheetName val="[수목일위.XLS][수목일위.XLS]el______125"/>
      <sheetName val="[수목일위.XLS][수목일위.XLS]el______126"/>
      <sheetName val="[수목일위.XLS][수목일위.XLS]el______127"/>
      <sheetName val="[수목일위.XLS][수목일위.XLS]el______128"/>
      <sheetName val="[수목일위.XLS][수목일위.XLS]el______129"/>
      <sheetName val="[수목일위.XLS][수목일위.XLS]el______130"/>
      <sheetName val="[수목일위.XLS][수목일위.XLS]el______131"/>
      <sheetName val="[수목일위.XLS][수목일위.XLS]el______134"/>
      <sheetName val="[수목일위.XLS][수목일위.XLS]el______135"/>
      <sheetName val="[수목일위.XLS][수목일위.XLS]el______136"/>
      <sheetName val="[수목일위.XLS][수목일위.XLS]el______140"/>
      <sheetName val="[수목일위.XLS][수목일위.XLS]el______141"/>
      <sheetName val="D-철근0_x005f_x0000_"/>
      <sheetName val="원가계헾】_x005f_x0005_"/>
      <sheetName val="[수목일위.XLS][수목일위.XLS_x005f_x0000_]el_2"/>
      <sheetName val="SLAB&quot;1&quot;"/>
      <sheetName val="E.P.T수량䈀ᅪ԰"/>
      <sheetName val="3.피뢰공_x005f_x0005_"/>
      <sheetName val="2.고용보험԰_x005f_x0000_缀_x005f_x0000__x005f_x0000_"/>
      <sheetName val="철근량산정및锼_x005f_x0013_閄_x005f_x0013_๿"/>
      <sheetName val="철근량산정및사용성锼_x005f_x0013_"/>
      <sheetName val="실행,원᐀ባ搀腳԰_x005f_x0000_"/>
      <sheetName val="_______x005f_x0005__x005f_x0000___x005f_x0000___2"/>
      <sheetName val="철근량산정및齘_x005f_x0013_龜_x005f_x0013_헾"/>
      <sheetName val="공傠_x005f_x0013_"/>
      <sheetName val="철근량산정및竈_x005f_x0013_笌_x005f_x0013_헾"/>
      <sheetName val="실행,원怀፵ቇ԰_x005f_x0000_"/>
      <sheetName val="실행,원삾ፐቇ԰_x005f_x0000_"/>
      <sheetName val="공挔_x005f_x0012_"/>
      <sheetName val="공窨_x005f_x0013_"/>
      <sheetName val="실행,원᐀ባ切腷԰_x005f_x0000_"/>
      <sheetName val="철근량산정및窨_x005f_x0013_竬_x005f_x0013_헾"/>
      <sheetName val="실행,원㔀቎԰_x005f_x0000_缀_x005f_x0000_"/>
      <sheetName val="8堀᎟鰀"/>
      <sheetName val="바挔_x005f_x0012_"/>
      <sheetName val="철근량산정및丵〒_x005f_x0005__x005f_x0000_"/>
      <sheetName val="D-철근肘_x005f_x0013_"/>
      <sheetName val="2.재료비"/>
      <sheetName val="PACKING_LIS_x005f_x0005_"/>
      <sheetName val="노임단가자료"/>
      <sheetName val="입헾】"/>
      <sheetName val="별첨-기계경비 산출목록"/>
      <sheetName val="48일위_x005f_x0005__x005f_x0000__x005f_x0000_"/>
      <sheetName val="el___________x005f_x0000___x005f_x0000__x_2"/>
      <sheetName val="12.보오링"/>
      <sheetName val="18.공내수압탄성자연"/>
      <sheetName val="TYPE-B"/>
      <sheetName val="관련자료詈_x005f_x0015_"/>
      <sheetName val="관련자료壆い"/>
      <sheetName val="조경_x005f_x0005__x005f_x0000_"/>
      <sheetName val="E.P.T수량怀愣԰"/>
      <sheetName val="입⍠ち"/>
      <sheetName val="설계변경총괄표(계산餀"/>
      <sheetName val="[수목일위.XLS]el______x005f_x0000__x000_2"/>
      <sheetName val="E.P.T수량Ⴐ_x005f_x0000_倀"/>
      <sheetName val="철근량산정및_x005f_x0005_"/>
      <sheetName val="실행,원㔀቎԰"/>
      <sheetName val="철근량산정및丵〒_x005f_x0005_"/>
      <sheetName val="E.P.T수량Ⴐ"/>
      <sheetName val="E.P.T수량ვ_x005f_x0000_䀀"/>
      <sheetName val="[수목일위.XLS]el___________x005f_x0000__2"/>
      <sheetName val="[수목일위.XLS][수목일위.XLS_x005f_x0000_]el_3"/>
      <sheetName val="[수목일위.XLS][수목일위.XLS_x005f_x0000_]el_4"/>
      <sheetName val="원가계산서墠_x005f_x0016_壬_x005f_x0016_"/>
      <sheetName val="내역서1999.8최_x005f_x0005_"/>
      <sheetName val="철_x005f_xdc00_"/>
      <sheetName val="도급예산헾】_x005f_x0005__x005f_x0000_"/>
      <sheetName val="단계별내역 (贸_x005f_x0013_"/>
      <sheetName val="단계별내역 (齘_x005f_x0013_"/>
      <sheetName val="단계별내역 (尜_x005f_x0013_"/>
      <sheetName val="2____x005f_x0005__x005f_x0000___x005f_x0000__x0_2"/>
      <sheetName val="안양동丵〒_x005f_x0005__x005f_x0000_"/>
      <sheetName val="월_x005f_x0000__x005f_x0000_Ԁ"/>
      <sheetName val="날개벽(시점좌_x005f_x0005__x005f_x0000_"/>
      <sheetName val="날개벽(시점좌僀_x005f_x0013_"/>
      <sheetName val="총괄_x005f_x0000_谂በ"/>
      <sheetName val="좌측԰_x005f_x0000_缀"/>
      <sheetName val="99노徸⼣_x005f_x0005_"/>
      <sheetName val="정화조방_x005f_x0000__x005f_x0000__x005f_x0005_"/>
      <sheetName val="정화조방_x005f_x0000__x005f_x0000_ᅠ"/>
      <sheetName val="총괄내역서(설ԯ_x005f_x0000_"/>
      <sheetName val="원가계箌_x005f_x0016_篔"/>
      <sheetName val="배수장공사비명菈_x005f_x0019_"/>
      <sheetName val="도급예산䒿︀鯕ԯ_x005f_x0000_"/>
      <sheetName val="도급예산䈀ԯ_x005f_x0000_缀_x005f_x0000_"/>
      <sheetName val="도급예산䈀ԯ_x005f_x0000_缀_x005f_x0000_"/>
      <sheetName val="도급예산䈀_x005f_xdf6a_ԯ_x005f_x0000_缀_x005f_x0000_"/>
      <sheetName val="내역(전0_x005f_x0000_á_x005f_x0000_"/>
      <sheetName val="도급예산내역서총0_x005f_x0000_"/>
      <sheetName val="배수장공사비명_x005f_x0000__x005f_x0000_"/>
      <sheetName val="암거(내역)"/>
      <sheetName val="토목颙〒"/>
      <sheetName val="토목헾⾀"/>
      <sheetName val="[수목일위.XLS]el____________x005f_x0000_2"/>
      <sheetName val="[수목일위.XLS]el____________x005f_x0000_3"/>
      <sheetName val="[수목일위.XLS]el____________x005f_x0000_4"/>
      <sheetName val="[수목일위.XLS]el___________x005f_x0000__3"/>
      <sheetName val="[수목일위.XLS]도급예산내역서총/_x005f_x0000_"/>
      <sheetName val="4_시방서Ռ_x005f_x0000_"/>
      <sheetName val="시행후면적"/>
      <sheetName val="기자재집계"/>
      <sheetName val="공사Ԁ_x005f_x0000_"/>
      <sheetName val="★도급내역︀𥉉ԯ_x005f_x0000_缀"/>
      <sheetName val="★도급내역က_x005f_x0000_ꠀ຾Ԃ"/>
      <sheetName val="★도급내역Ԃ⡭䠯#_x005f_x0000_"/>
      <sheetName val="1공구_단咀2ꮸ⽇_x005f_x0005__x005f_x0000_"/>
      <sheetName val="세부窨_x005f_x0013_竬"/>
      <sheetName val="발주처_x005f_xdc00_䕫␀䕬"/>
      <sheetName val="산皸_x005f_x001b_"/>
      <sheetName val="산瞈_x005f_x001a_"/>
      <sheetName val="구⸀訋ԯ"/>
      <sheetName val="인건-측정"/>
      <sheetName val="에԰_x005f_x0000_缀"/>
      <sheetName val="14.TV공_x005f_x0005_"/>
      <sheetName val="_____x005f_x0000__x005f_x0000___x005f_x0000__x0_2"/>
      <sheetName val="슬래브수량"/>
      <sheetName val="XXXXXXXX"/>
      <sheetName val="노임자재단가"/>
      <sheetName val="noyim"/>
      <sheetName val="프랜트면_x005f_x0000_"/>
      <sheetName val="배駋ꦘԯ"/>
      <sheetName val="배ﺕ꿕ԯ"/>
      <sheetName val="조呸_x005f_x0019_"/>
      <sheetName val="조姐_x005f_x0016_"/>
      <sheetName val="상호참고_x005f_x0005_헾"/>
      <sheetName val="D-䈀ᅪ԰_x005f_x0000_"/>
      <sheetName val="날԰_x005f_x0000_"/>
      <sheetName val="회사기본자㔀"/>
      <sheetName val="일위집계(㔀቎԰"/>
      <sheetName val="도장면적"/>
      <sheetName val="단중표 (2)"/>
      <sheetName val="Ԁ_x005f_x0000_"/>
      <sheetName val="2공구_단가䈀頻ԯ_x005f_x0000_"/>
      <sheetName val="좌측헾】_x005f_x0005_"/>
      <sheetName val="00尜_x005f_x0013_層"/>
      <sheetName val="조경尜_x005f_x0013_"/>
      <sheetName val="00徸〒_x005f_x0005_"/>
      <sheetName val="재_x005f_x0005_"/>
      <sheetName val="2공구_단가䈀ᅪ԰_x005f_x0000_"/>
      <sheetName val="2공구_단가렀቟԰_x005f_x0000_"/>
      <sheetName val="에너지_x005f_x0005_"/>
      <sheetName val="철근량산정및畠_x005f_x0013_䌢〚_x005f_x0005_"/>
      <sheetName val="실행,원惇፵∀ᩃ԰_x005f_x0000_"/>
      <sheetName val="2.고용보험㥝〒_x005f_x0005__x005f_x0000_"/>
      <sheetName val="남양주댠가표"/>
      <sheetName val="원가계산서垀_x005f_x001b_埌_x005f_x001b_"/>
      <sheetName val="원가계산서夸_x005f_x0014_丵⾌"/>
      <sheetName val="원가계산서丵』_x005f_x0005__x005f_x0000_"/>
      <sheetName val="경비내역徸〒_x005f_x0005__x005f_x0000_"/>
      <sheetName val="AL공渀፷԰_x005f_x0000_"/>
      <sheetName val="철근량산정및헾】_x005f_x0005__x005f_x0000_"/>
      <sheetName val="구조_x005f_x0005_헾"/>
      <sheetName val="개_x005f_x0000_"/>
      <sheetName val="______x005f_x0000__x005f_x0000__x005f_x0005__x0_2"/>
      <sheetName val="배_x005f_x0000__x005f_x0000_Ԁ"/>
      <sheetName val="원가계⠙ፏ_x005f_x0000_"/>
      <sheetName val="인수공규격"/>
      <sheetName val="9GN︀ᇕ԰"/>
      <sheetName val="상호참_x005f_x0005__x005f_x0000_"/>
      <sheetName val="총원가계산서(요율)"/>
      <sheetName val="자재耀퓬"/>
      <sheetName val="개_x005f_x0005_"/>
      <sheetName val="고부제"/>
      <sheetName val="삼기제"/>
      <sheetName val="원평천상류2차"/>
      <sheetName val="일반하천실시설계용역"/>
      <sheetName val="조촌제"/>
      <sheetName val="소방 산출서"/>
      <sheetName val="현금"/>
      <sheetName val="사업분석ﻂ峕ԯ_x005f_x0000_缀_x005f_x0000_"/>
      <sheetName val="분양가격표"/>
      <sheetName val="조㢸+"/>
      <sheetName val="조_x005f_x0000__x005f_x0000_"/>
      <sheetName val="일위대가표肀䄹ᬃ"/>
      <sheetName val="단가催릓"/>
      <sheetName val="하자보수율"/>
      <sheetName val="산근1,2"/>
      <sheetName val="총괄서"/>
      <sheetName val="사통"/>
      <sheetName val="내역서19多⿣_x005f_x0005__x005f_x0000__x005f_x0000_"/>
      <sheetName val="배수장공사비명ﺮ폕"/>
      <sheetName val="계정c_x005f_x0000__x005f_x0000_耠"/>
      <sheetName val="계정c_x005f_x0000__x005f_x0000_㧘"/>
      <sheetName val="I.설계조건"/>
      <sheetName val="단_x005f_x0000__x005f_x0000__x005f_x0005_"/>
      <sheetName val="수량산출표"/>
      <sheetName val="댐구조도"/>
      <sheetName val="세월교산출기초"/>
      <sheetName val="2.고용보׃⿦_x005f_x0000__x005f_x0000__x005f_x0000_"/>
      <sheetName val="하자보증자Ⴡ"/>
      <sheetName val="접속도로"/>
      <sheetName val="4.전력橂⾧_x005f_x0005__x005f_x0000_"/>
      <sheetName val="갑지(추정眨"/>
      <sheetName val="주공Գ昀⭝"/>
      <sheetName val="주공頀๔꤂"/>
      <sheetName val="주공Գ_x005f_x0000__x005f_x0000_"/>
      <sheetName val="주공Գ傡"/>
      <sheetName val="주공恷䇦昂"/>
      <sheetName val="주공Գ_x005f_x0001__x005f_x0000_"/>
      <sheetName val="주공Գⴀ譆"/>
      <sheetName val="단가목_x005f_x0000_"/>
      <sheetName val="설_x005f_x0000__x005f_x0000_"/>
      <sheetName val="주공_x005f_x0000__x005f_x0000_쀀"/>
      <sheetName val="단가목撈"/>
      <sheetName val="14.TV헾⽦"/>
      <sheetName val="을부담운窘_x005f_x0013_"/>
      <sheetName val="공사진䈀"/>
      <sheetName val="공사진︀"/>
      <sheetName val="단가(긴급전화Ⰰ"/>
      <sheetName val="단가(긴급전화Ԁ"/>
      <sheetName val="단가(긴급전화ԯ"/>
      <sheetName val="단가(긴급전화ׇ"/>
      <sheetName val="단가(긴급전화蠀"/>
      <sheetName val="상부집계표"/>
      <sheetName val="배수장공사비명鞀_x005f_x0017_"/>
      <sheetName val="도급예산䈀湪ԯ_x005f_x0000_缀_x005f_x0000_"/>
      <sheetName val="도급예산내역서총_x005f_x0000_㚘"/>
      <sheetName val="00_x005f_x0005__x005f_x0000_B"/>
      <sheetName val="도급예산䈀頻ԯ_x005f_x0000_缀_x005f_x0000_"/>
      <sheetName val="도급예산내역서총ԯ_x005f_x0000_"/>
      <sheetName val="도급예산砀⑋䈀Ꝫԯ_x005f_x0000_"/>
      <sheetName val="배수장공사비명熠_x005f_x001e_"/>
      <sheetName val="도급예산䈀䥪ԯ_x005f_x0000_缀_x005f_x0000_"/>
      <sheetName val="배수장공사비명_x005f_x0005__x005f_x0000_"/>
      <sheetName val="______x005f_x0000___x005f_x0000__x005f_x0000__x_2"/>
      <sheetName val="도급예산䈀꽪ԯ_x005f_x0000_缀_x005f_x0000_"/>
      <sheetName val="도급예산退ភ_x005f_xdc00_ភ䈀⵪"/>
      <sheetName val="도급예산䈀쥪ԯ_x005f_x0000_缀_x005f_x0000_"/>
      <sheetName val="______x005f_x0000___x005f_x0015__x005f_x0000__x_2"/>
      <sheetName val="내역(전/_x005f_x0000_쀀¿_x005f_x0000_"/>
      <sheetName val="내역(전/_x005f_x0000_ꠀ_x005f_x0010__x005f_x0000_"/>
      <sheetName val="도급예산0_x005f_x0000_G_x005f_x0000__x005f_x0000_"/>
      <sheetName val="도급예산︀跕ԯ_x005f_x0000_缀_x005f_x0000_"/>
      <sheetName val="도급예산0_x005f_x0000_堀6_x005f_x0000__x005f_x0000_"/>
      <sheetName val="도급예산/_x005f_x0000_䠀j_x005f_x0000__x005f_x0000_"/>
      <sheetName val="법면_x005f_x0000_"/>
      <sheetName val="48일㗅቎԰_x005f_x0000_缀"/>
      <sheetName val="1공구_단가_᳉፜搀፜"/>
      <sheetName val="1공구_단가_룉቟԰_x005f_x0000_"/>
      <sheetName val="2012공임"/>
      <sheetName val="비탈면보호공수량산출"/>
      <sheetName val="견적렀"/>
      <sheetName val="1근거"/>
      <sheetName val="관련자ԯ_x005f_x0000_缀"/>
      <sheetName val="현장관리비刨_x005f_x0014_⍠⿛_x005f_x0005_"/>
      <sheetName val="______x005f_x0005__x005f_x0000___x005f_x0000__x_2"/>
      <sheetName val="주공尜_x005f_x0013_層"/>
      <sheetName val="BQ"/>
      <sheetName val="준공조서갑지"/>
      <sheetName val="괴목육교"/>
      <sheetName val="D-철근_x005f_x0005__x005f_x0000_"/>
      <sheetName val="시_x005f_x0000_"/>
      <sheetName val="단_x005f_x0000_囮䶵"/>
      <sheetName val="Ȁ_x005f_x0004_夁瓅"/>
      <sheetName val="H_PI_x005f_x0000__x005f_x0000__x005f_x0005__x00_2"/>
      <sheetName val="H_PI_x005f_x0000__x005f_x0000__x005f_x0005__x00_3"/>
      <sheetName val="산_x005f_x0000__x005f_x0000_"/>
      <sheetName val="산扈="/>
      <sheetName val="H-PIÍ_x005f_x0000_炑쐜紹"/>
      <sheetName val="기초수량산출서"/>
      <sheetName val="취합표"/>
      <sheetName val="장비투_x005f_x0000__x005f_x0000_쀀"/>
      <sheetName val="견䗽睦"/>
      <sheetName val="el\설계서\수목일위_XLS]데이타2"/>
      <sheetName val="1공구_단가_(정원)2"/>
      <sheetName val="1공구_단가_(산광)2"/>
      <sheetName val="1공구_단가_(용호)2"/>
      <sheetName val="간지_(2)2"/>
      <sheetName val="2공구_단가(인성)2"/>
      <sheetName val="안양동교_1안"/>
      <sheetName val="Sheet4[수목일위_XLS]가드레일산근"/>
      <sheetName val="G_R300경비"/>
      <sheetName val="2_고용보험료산출근거"/>
      <sheetName val="단계별내역_(2)"/>
      <sheetName val="공사별_가중치_산출근거(건축)"/>
      <sheetName val="총괄_내역서"/>
      <sheetName val="개별직종노임단가(2005_1)"/>
      <sheetName val="TABLE_DB"/>
      <sheetName val="쌍용_data_base"/>
      <sheetName val="현장관리비_산출내역"/>
      <sheetName val="8_설치품셈"/>
      <sheetName val="개비온_단위"/>
      <sheetName val="6__안전관리비"/>
      <sheetName val="계장_품셈표"/>
      <sheetName val="토공(우물통,기타)_"/>
      <sheetName val="사업비변경내역(96_9단가)"/>
      <sheetName val="_상부공통집계(총괄)"/>
      <sheetName val="본실행"/>
      <sheetName val="24_보증금"/>
      <sheetName val="1~9_하중계산"/>
      <sheetName val="실행내역서_"/>
      <sheetName val="각사별공사비분개_"/>
      <sheetName val="내역서_제출"/>
      <sheetName val="A_LINE"/>
      <sheetName val="Sheet4[수목일위_XLS]가드레일산근耀[수목일"/>
      <sheetName val="경율산정_XLS"/>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단면_(2)"/>
      <sheetName val="토__공"/>
      <sheetName val="6PILE__(돌출)"/>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3.피뢰공丵"/>
      <sheetName val="기준자료1"/>
      <sheetName val="산근_x005f_xdc00_"/>
      <sheetName val="계측_x005f_x0000_ﴂ㣣"/>
      <sheetName val="산ꃇ䅙"/>
      <sheetName val="산㳇ᡙ"/>
      <sheetName val="배헾⿠"/>
      <sheetName val="실԰"/>
      <sheetName val="간지_(櫀 "/>
      <sheetName val="작성중-지반조사집계표2"/>
      <sheetName val="자압"/>
      <sheetName val="전신"/>
      <sheetName val="1공구_단䈀ᅪ԰_x005f_x0000_缀_x005f_x0000_"/>
      <sheetName val="램橂"/>
      <sheetName val="총사업비현황"/>
      <sheetName val="11공사비요율"/>
      <sheetName val="FD"/>
      <sheetName val="양배수장"/>
      <sheetName val="시점匰,"/>
      <sheetName val="하자보증자嘰"/>
      <sheetName val="약품圈Ð"/>
      <sheetName val="해평견ၷ"/>
      <sheetName val="해평견䁷"/>
      <sheetName val="해평견ⴀ"/>
      <sheetName val="EL90"/>
      <sheetName val="가로᳂"/>
      <sheetName val="약품裂Ǚ"/>
      <sheetName val="1.토공집계표"/>
      <sheetName val="단가(노墭᎟"/>
      <sheetName val="유림골조"/>
      <sheetName val="코스모공장 (어음)"/>
      <sheetName val="[수목일위.XLS]el\설계서\수목일위_XL_x005f_x0001_"/>
      <sheetName val="사업분석-분Ἐί踇⼿"/>
      <sheetName val="사업분석-분咸+橂⽓"/>
      <sheetName val="esc"/>
      <sheetName val="기기리스玘"/>
      <sheetName val="가爂案"/>
      <sheetName val="가爃案"/>
      <sheetName val="UTIMS분석DATA(리셋 등 제외)"/>
      <sheetName val="고장분류"/>
      <sheetName val=" 역별 발생건수"/>
      <sheetName val="배수ᰀ"/>
      <sheetName val="단가일尜"/>
      <sheetName val="건설기ᰀ"/>
      <sheetName val="_x005f_x0000_䅅呒"/>
      <sheetName val="D-철尜_x005f_x0013_層"/>
      <sheetName val="?䅅呒"/>
      <sheetName val="DB"/>
      <sheetName val="48일위(叠+听"/>
      <sheetName val="48일위(헾⽧_x005f_x0005_"/>
      <sheetName val="수량산출(APT)"/>
      <sheetName val="설계서(7)"/>
      <sheetName val="예산서(6)"/>
      <sheetName val="상부공철근︀ᇕ԰_x005f_x0000_缀_x005f_x0000__x005f_x0000_"/>
      <sheetName val="1공구_단䈀챪ԯ_x005f_x0000_缀_x005f_x0000_"/>
      <sheetName val="설계서(동안동)"/>
      <sheetName val="원가계颙〒_x005f_x0005_"/>
      <sheetName val="골조က╗"/>
      <sheetName val="내역서1999.헾】_x005f_x0005_"/>
      <sheetName val="PROJECT BRIEF(EX.NEW)"/>
      <sheetName val="0.갑지"/>
      <sheetName val="8.현장관리비"/>
      <sheetName val="7.안전관리비"/>
      <sheetName val="96보완계획7.12"/>
      <sheetName val="분양가상한산출"/>
      <sheetName val="도급FORM"/>
      <sheetName val="POOM_MOTO"/>
      <sheetName val="POOM_MOTO2"/>
      <sheetName val="[수목일위.XLS]el______x005f_x0000__x000_3"/>
      <sheetName val="단가목氚"/>
      <sheetName val="[수목일위.XLS]el_______x005f_x0000__x00_2"/>
      <sheetName val="현장청취복명서"/>
      <sheetName val="화해(함평)"/>
      <sheetName val="화해(장성)"/>
      <sheetName val="[수목일위.XLS][수목일위.XLS_x005f_x0000_]el_5"/>
      <sheetName val="일위대가헾"/>
      <sheetName val="[수목일위.XLS][수목일위.XLS_x005f_x0000_]el_6"/>
      <sheetName val="구조물徸"/>
      <sheetName val="구조물圀"/>
      <sheetName val="구조물吀"/>
      <sheetName val="구조물又"/>
      <sheetName val="환율"/>
      <sheetName val="단가산출서 (2)"/>
      <sheetName val="상하차비용(기계상차)"/>
      <sheetName val="운반비"/>
      <sheetName val="하자보증자0"/>
      <sheetName val="[수목일위.XLS][수목일위.XLS_x005f_x0000_]el_7"/>
      <sheetName val="도급예산내역서총︀ᇕ"/>
      <sheetName val="배수장공사비명橂】"/>
      <sheetName val="____0_x005f_x0000___x005f_x0005__x005f_x0000__x_2"/>
      <sheetName val="도급예산0_x005f_x0000_᠀¿_x005f_x0000__x005f_x0000_"/>
      <sheetName val="도급예산내역서총鬀ఓ"/>
      <sheetName val="도급예산내역서총鬀툓"/>
      <sheetName val="제경비_x005f_x0000__x005f_x0000_"/>
      <sheetName val="도급예산내역서총洐쵩"/>
      <sheetName val="도급예산내역서총᠓ᐳ"/>
      <sheetName val="도급예산내역서총蠀䅾"/>
      <sheetName val="_______x005f_x0000__x005f_x0000__x005f_x0000__x_2"/>
      <sheetName val="배수장공사비명_x005f_x0000_"/>
      <sheetName val="배수장공사비명헾⽅"/>
      <sheetName val="도급예산䈀ԯ_x005f_x0000_缀_x005f_x0000_"/>
      <sheetName val="도급예산0_x005f_x0000_P_x005f_x0000__x005f_x0000_"/>
      <sheetName val="도급예산/_x005f_x0000_퀀ô_x005f_x0000__x005f_x0000_"/>
      <sheetName val="도급예산/_x005f_x0000_退ý_x005f_x0000__x005f_x0000_"/>
      <sheetName val="도급예산내역서총︀䗕"/>
      <sheetName val="도급예산내역서총栀羅"/>
      <sheetName val="도급예산내역서총螄"/>
      <sheetName val="도급예산堀︀釕ԯ_x005f_x0000_"/>
      <sheetName val="도급예산내역서총︀껕"/>
      <sheetName val="도급예산내역서총︀⋕"/>
      <sheetName val="도급예산내역서총洌絩"/>
      <sheetName val="[수목일위.XLS][수목일위.XLS_x005f_x0000_]el_8"/>
      <sheetName val="[수목일위.XLS][수목일위.XLS_x005f_x0000_]el_9"/>
      <sheetName val="[수목일위.XLS][수목일위.XLS]el______137"/>
      <sheetName val="[수목일위.XLS][수목일위.XLS]el______138"/>
      <sheetName val="[수목일위.XLS][수목일위.XLS]el______139"/>
      <sheetName val="[수목일위.XLS][수목일위.XLS]el______142"/>
      <sheetName val="[수목일위.XLS][수목일위.XLS]el______143"/>
      <sheetName val="[수목일위.XLS][수목일위.XLS]el______144"/>
      <sheetName val="[수목일위.XLS][수목일위.XLS]el______145"/>
      <sheetName val="[수목일위.XLS][수목일위.XLS]el______222"/>
      <sheetName val="[수목일위.XLS][수목일위.XLS]el______223"/>
      <sheetName val="[수목일위.XLS][수목일위.XLS]el______146"/>
      <sheetName val="[수목일위.XLS][수목일위.XLS]el______147"/>
      <sheetName val="[수목일위.XLS][수목일위.XLS]el______148"/>
      <sheetName val="[수목일위.XLS][수목일위.XLS]el______149"/>
      <sheetName val="[수목일위.XLS][수목일위.XLS]el______150"/>
      <sheetName val="[수목일위.XLS][수목일위.XLS]el______151"/>
      <sheetName val="[수목일위.XLS][수목일위.XLS]el______152"/>
      <sheetName val="[수목일위.XLS][수목일위.XLS]el______153"/>
      <sheetName val="[수목일위.XLS][수목일위.XLS]el______154"/>
      <sheetName val="[수목일위.XLS][수목일위.XLS]el______155"/>
      <sheetName val="[수목일위.XLS][수목일위.XLS]el______156"/>
      <sheetName val="[수목일위.XLS][수목일위.XLS]el______157"/>
      <sheetName val="[수목일위.XLS][수목일위.XLS]el______158"/>
      <sheetName val="[수목일위.XLS][수목일위.XLS]el______159"/>
      <sheetName val="[수목일위.XLS][수목일위.XLS]el______160"/>
      <sheetName val="[수목일위.XLS][수목일위.XLS]el______161"/>
      <sheetName val="[수목일위.XLS][수목일위.XLS]el______162"/>
      <sheetName val="[수목일위.XLS][수목일위.XLS]el______163"/>
      <sheetName val="[수목일위.XLS][수목일위.XLS]el______164"/>
      <sheetName val="[수목일위.XLS][수목일위.XLS]el______165"/>
      <sheetName val="[수목일위.XLS][수목일위.XLS]el______224"/>
      <sheetName val="[수목일위.XLS][수목일위.XLS]el______225"/>
      <sheetName val="[수목일위.XLS][수목일위.XLS]el______182"/>
      <sheetName val="[수목일위.XLS][수목일위.XLS]el______183"/>
      <sheetName val="[수목일위.XLS][수목일위.XLS]el______168"/>
      <sheetName val="[수목일위.XLS][수목일위.XLS]el______169"/>
      <sheetName val="[수목일위.XLS][수목일위.XLS]el______170"/>
      <sheetName val="[수목일위.XLS][수목일위.XLS]el______171"/>
      <sheetName val="[수목일위.XLS][수목일위.XLS]el______172"/>
      <sheetName val="[수목일위.XLS][수목일위.XLS]el______173"/>
      <sheetName val="[수목일위.XLS][수목일위.XLS]el______174"/>
      <sheetName val="[수목일위.XLS][수목일위.XLS]el______175"/>
      <sheetName val="[수목일위.XLS][수목일위.XLS]el______176"/>
      <sheetName val="[수목일위.XLS][수목일위.XLS]el______177"/>
      <sheetName val="[수목일위.XLS][수목일위.XLS]el______178"/>
      <sheetName val="[수목일위.XLS][수목일위.XLS]el______179"/>
      <sheetName val="[수목일위.XLS][수목일위.XLS]el______180"/>
      <sheetName val="[수목일위.XLS][수목일위.XLS]el______181"/>
      <sheetName val="[수목일위.XLS][수목일위.XLS]el______196"/>
      <sheetName val="[수목일위.XLS][수목일위.XLS]el______197"/>
      <sheetName val="[수목일위.XLS][수목일위.XLS]el______190"/>
      <sheetName val="[수목일위.XLS][수목일위.XLS]el______191"/>
      <sheetName val="[수목일위.XLS][수목일위.XLS]el______184"/>
      <sheetName val="[수목일위.XLS][수목일위.XLS]el______185"/>
      <sheetName val="[수목일위.XLS][수목일위.XLS]el______186"/>
      <sheetName val="[수목일위.XLS][수목일위.XLS]el______187"/>
      <sheetName val="[수목일위.XLS][수목일위.XLS]el______188"/>
      <sheetName val="[수목일위.XLS][수목일위.XLS]el______189"/>
      <sheetName val="[수목일위.XLS][수목일위.XLS]el______192"/>
      <sheetName val="[수목일위.XLS][수목일위.XLS]el______193"/>
      <sheetName val="[수목일위.XLS][수목일위.XLS]el______194"/>
      <sheetName val="[수목일위.XLS][수목일위.XLS]el______195"/>
      <sheetName val="[수목일위.XLS][수목일위.XLS]el______200"/>
      <sheetName val="[수목일위.XLS][수목일위.XLS]el______201"/>
      <sheetName val="[수목일위.XLS][수목일위.XLS]el______204"/>
      <sheetName val="[수목일위.XLS][수목일위.XLS]el______205"/>
      <sheetName val="[수목일위.XLS][수목일위.XLS]el______202"/>
      <sheetName val="[수목일위.XLS][수목일위.XLS]el______203"/>
      <sheetName val="[수목일위.XLS][수목일위.XLS]el______214"/>
      <sheetName val="[수목일위.XLS][수목일위.XLS]el______215"/>
      <sheetName val="[수목일위.XLS][수목일위.XLS]el______206"/>
      <sheetName val="[수목일위.XLS][수목일위.XLS]el______207"/>
      <sheetName val="[수목일위.XLS][수목일위.XLS]el______208"/>
      <sheetName val="[수목일위.XLS][수목일위.XLS]el______209"/>
      <sheetName val="[수목일위.XLS][수목일위.XLS]el______210"/>
      <sheetName val="[수목일위.XLS][수목일위.XLS]el______211"/>
      <sheetName val="[수목일위.XLS][수목일위.XLS]el______212"/>
      <sheetName val="[수목일위.XLS][수목일위.XLS]el______213"/>
      <sheetName val="[수목일위.XLS][수목일위.XLS]el______216"/>
      <sheetName val="[수목일위.XLS][수목일위.XLS]el______217"/>
      <sheetName val="[수목일위.XLS][수목일위.XLS]el______218"/>
      <sheetName val="[수목일위.XLS][수목일위.XLS]el______219"/>
      <sheetName val="[수목일위.XLS][수목일위.XLS]el______220"/>
      <sheetName val="[수목일위.XLS][수목일위.XLS]el______221"/>
      <sheetName val="[수목일위.XLS][수목일위.XLS]el______230"/>
      <sheetName val="[수목일위.XLS][수목일위.XLS]el______231"/>
      <sheetName val="[수목일위.XLS][수목일위.XLS]el______232"/>
      <sheetName val="[수목일위.XLS][수목일위.XLS]el______233"/>
      <sheetName val="[수목일위.XLS][수목일위.XLS]el______228"/>
      <sheetName val="[수목일위.XLS][수목일위.XLS]el______229"/>
      <sheetName val="[수목일위.XLS][수목일위.XLS]el______226"/>
      <sheetName val="[수목일위.XLS][수목일위.XLS]el______227"/>
      <sheetName val="[수목일위.XLS][수목일위.XLS]el______256"/>
      <sheetName val="[수목일위.XLS][수목일위.XLS]el______257"/>
      <sheetName val="[수목일위.XLS][수목일위.XLS]el______234"/>
      <sheetName val="[수목일위.XLS][수목일위.XLS]el______235"/>
      <sheetName val="[수목일위.XLS][수목일위.XLS]el______236"/>
      <sheetName val="[수목일위.XLS][수목일위.XLS]el______237"/>
      <sheetName val="[수목일위.XLS][수목일위.XLS]el______238"/>
      <sheetName val="[수목일위.XLS][수목일위.XLS]el______239"/>
      <sheetName val="[수목일위.XLS][수목일위.XLS]el______240"/>
      <sheetName val="[수목일위.XLS][수목일위.XLS]el______241"/>
      <sheetName val="[수목일위.XLS][수목일위.XLS]el______242"/>
      <sheetName val="[수목일위.XLS][수목일위.XLS]el______243"/>
      <sheetName val="[수목일위.XLS][수목일위.XLS]el______272"/>
      <sheetName val="[수목일위.XLS][수목일위.XLS]el______273"/>
      <sheetName val="[수목일위.XLS][수목일위.XLS]el______244"/>
      <sheetName val="[수목일위.XLS][수목일위.XLS]el______245"/>
      <sheetName val="[수목일위.XLS][수목일위.XLS]el______246"/>
      <sheetName val="[수목일위.XLS][수목일위.XLS]el______247"/>
      <sheetName val="[수목일위.XLS][수목일위.XLS]el______248"/>
      <sheetName val="[수목일위.XLS][수목일위.XLS]el______249"/>
      <sheetName val="[수목일위.XLS][수목일위.XLS]el______250"/>
      <sheetName val="[수목일위.XLS][수목일위.XLS]el______251"/>
      <sheetName val="[수목일위.XLS][수목일위.XLS]el______252"/>
      <sheetName val="[수목일위.XLS][수목일위.XLS]el______253"/>
      <sheetName val="[수목일위.XLS][수목일위.XLS]el______254"/>
      <sheetName val="[수목일위.XLS][수목일위.XLS]el______255"/>
      <sheetName val="[수목일위.XLS][수목일위.XLS]el______258"/>
      <sheetName val="[수목일위.XLS][수목일위.XLS]el______259"/>
      <sheetName val="[수목일위.XLS][수목일위.XLS]el______260"/>
      <sheetName val="[수목일위.XLS][수목일위.XLS]el______261"/>
      <sheetName val="[수목일위.XLS][수목일위.XLS]el______262"/>
      <sheetName val="[수목일위.XLS][수목일위.XLS]el______263"/>
      <sheetName val="[수목일위.XLS][수목일위.XLS]el______264"/>
      <sheetName val="[수목일위.XLS][수목일위.XLS]el______265"/>
      <sheetName val="[수목일위.XLS][수목일위.XLS]el______266"/>
      <sheetName val="[수목일위.XLS][수목일위.XLS]el______267"/>
      <sheetName val="[수목일위.XLS][수목일위.XLS]el______278"/>
      <sheetName val="[수목일위.XLS][수목일위.XLS]el______279"/>
      <sheetName val="99노임崆Ē"/>
      <sheetName val="수량산출서-2"/>
      <sheetName val="참조자료"/>
      <sheetName val="단가(橂】_x005f_x0005_"/>
      <sheetName val="[수목일위.XLS][수목일위.XLS]el______268"/>
      <sheetName val="[수목일위.XLS][수목일위.XLS]el______269"/>
      <sheetName val="[수목일위.XLS][수목일위.XLS]el______270"/>
      <sheetName val="[수목일위.XLS][수목일위.XLS]el______271"/>
      <sheetName val="[수목일위.XLS][수목일위.XLS]el______280"/>
      <sheetName val="[수목일위.XLS][수목일위.XLS]el______281"/>
      <sheetName val="[수목일위.XLS][수목일위.XLS]el______274"/>
      <sheetName val="[수목일위.XLS][수목일위.XLS]el______275"/>
      <sheetName val="[수목일위.XLS][수목일위.XLS]el______276"/>
      <sheetName val="[수목일위.XLS][수목일위.XLS]el______277"/>
      <sheetName val="[수목일위.XLS][수목일위.XLS]el______282"/>
      <sheetName val="[수목일위.XLS][수목일위.XLS]el______283"/>
      <sheetName val="[수목일위.XLS][수목일위.XLS]el______284"/>
      <sheetName val="[수목일위.XLS][수목일위.XLS]el______285"/>
      <sheetName val="[수목일위.XLS][수목일위.XLS]el______324"/>
      <sheetName val="[수목일위.XLS][수목일위.XLS]el______325"/>
      <sheetName val="[수목일위.XLS][수목일위.XLS]el______286"/>
      <sheetName val="[수목일위.XLS][수목일위.XLS]el______287"/>
      <sheetName val="[수목일위.XLS][수목일위.XLS]el______288"/>
      <sheetName val="[수목일위.XLS][수목일위.XLS]el______289"/>
      <sheetName val="[수목일위.XLS][수목일위.XLS]el______290"/>
      <sheetName val="[수목일위.XLS][수목일위.XLS]el______291"/>
      <sheetName val="[수목일위.XLS][수목일위.XLS]el______292"/>
      <sheetName val="[수목일위.XLS][수목일위.XLS]el______293"/>
      <sheetName val="[수목일위.XLS][수목일위.XLS]el______294"/>
      <sheetName val="[수목일위.XLS][수목일위.XLS]el______295"/>
      <sheetName val="[수목일위.XLS][수목일위.XLS]el______296"/>
      <sheetName val="[수목일위.XLS][수목일위.XLS]el______297"/>
      <sheetName val="[수목일위.XLS][수목일위.XLS]el______298"/>
      <sheetName val="[수목일위.XLS][수목일위.XLS]el______299"/>
      <sheetName val="[수목일위.XLS][수목일위.XLS]el______300"/>
      <sheetName val="[수목일위.XLS][수목일위.XLS]el______301"/>
      <sheetName val="[수목일위.XLS][수목일위.XLS]el______302"/>
      <sheetName val="[수목일위.XLS][수목일위.XLS]el______303"/>
      <sheetName val="[수목일위.XLS][수목일위.XLS]el______304"/>
      <sheetName val="[수목일위.XLS][수목일위.XLS]el______305"/>
      <sheetName val="[수목일위.XLS][수목일위.XLS]el______306"/>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수목일위.XLS][수목일위.XLS]el______312"/>
      <sheetName val="[수목일위.XLS][수목일위.XLS]el______313"/>
      <sheetName val="[수목일위.XLS][수목일위.XLS]el______314"/>
      <sheetName val="[수목일위.XLS][수목일위.XLS]el______315"/>
      <sheetName val="[수목일위.XLS][수목일위.XLS]el______316"/>
      <sheetName val="[수목일위.XLS][수목일위.XLS]el______317"/>
      <sheetName val="[수목일위.XLS][수목일위.XLS]el______318"/>
      <sheetName val="[수목일위.XLS][수목일위.XLS]el______319"/>
      <sheetName val="[수목일위.XLS][수목일위.XLS]el______320"/>
      <sheetName val="[수목일위.XLS][수목일위.XLS]el______321"/>
      <sheetName val="[수목일위.XLS][수목일위.XLS]el______322"/>
      <sheetName val="[수목일위.XLS][수목일위.XLS]el______323"/>
      <sheetName val="[수목일위.XLS][수목일위.XLS]el______330"/>
      <sheetName val="[수목일위.XLS][수목일위.XLS]el______331"/>
      <sheetName val="[수목일위.XLS][수목일위.XLS]el______352"/>
      <sheetName val="[수목일위.XLS][수목일위.XLS]el______353"/>
      <sheetName val="[수목일위.XLS][수목일위.XLS]el______326"/>
      <sheetName val="[수목일위.XLS][수목일위.XLS]el______327"/>
      <sheetName val="[수목일위.XLS][수목일위.XLS]el______328"/>
      <sheetName val="[수목일위.XLS][수목일위.XLS]el______329"/>
      <sheetName val="[수목일위.XLS][수목일위.XLS]el______342"/>
      <sheetName val="[수목일위.XLS][수목일위.XLS]el______343"/>
      <sheetName val="[수목일위.XLS][수목일위.XLS]el______346"/>
      <sheetName val="[수목일위.XLS][수목일위.XLS]el______347"/>
      <sheetName val="[수목일위.XLS][수목일위.XLS]el______33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38"/>
      <sheetName val="[수목일위.XLS][수목일위.XLS]el______339"/>
      <sheetName val="[수목일위.XLS][수목일위.XLS]el______340"/>
      <sheetName val="[수목일위.XLS][수목일위.XLS]el______341"/>
      <sheetName val="[수목일위.XLS][수목일위.XLS]el______344"/>
      <sheetName val="[수목일위.XLS][수목일위.XLS]el______345"/>
      <sheetName val="[수목일위.XLS][수목일위.XLS]el______350"/>
      <sheetName val="[수목일위.XLS][수목일위.XLS]el______351"/>
      <sheetName val="[수목일위.XLS][수목일위.XLS]el______348"/>
      <sheetName val="[수목일위.XLS][수목일위.XLS]el______349"/>
      <sheetName val="[수목일위.XLS][수목일위.XLS]el______358"/>
      <sheetName val="[수목일위.XLS][수목일위.XLS]el______359"/>
      <sheetName val="[수목일위.XLS][수목일위.XLS]el______354"/>
      <sheetName val="[수목일위.XLS][수목일위.XLS]el______355"/>
      <sheetName val="[수목일위.XLS][수목일위.XLS]el______356"/>
      <sheetName val="[수목일위.XLS][수목일위.XLS]el______357"/>
      <sheetName val="[수목일위.XLS][수목일위.XLS]el______360"/>
      <sheetName val="[수목일위.XLS][수목일위.XLS]el______361"/>
      <sheetName val="[수목일위.XLS][수목일위.XLS]el______372"/>
      <sheetName val="[수목일위.XLS][수목일위.XLS]el______373"/>
      <sheetName val="[수목일위.XLS][수목일위.XLS]el______362"/>
      <sheetName val="[수목일위.XLS][수목일위.XLS]el______363"/>
      <sheetName val="[수목일위.XLS][수목일위.XLS]el______364"/>
      <sheetName val="[수목일위.XLS][수목일위.XLS]el______365"/>
      <sheetName val="[수목일위.XLS][수목일위.XLS]el______366"/>
      <sheetName val="[수목일위.XLS][수목일위.XLS]el______367"/>
      <sheetName val="[수목일위.XLS][수목일위.XLS]el______368"/>
      <sheetName val="[수목일위.XLS][수목일위.XLS]el______369"/>
      <sheetName val="[수목일위.XLS][수목일위.XLS]el______370"/>
      <sheetName val="[수목일위.XLS][수목일위.XLS]el______371"/>
      <sheetName val="[수목일위.XLS][수목일위.XLS]el______388"/>
      <sheetName val="[수목일위.XLS][수목일위.XLS]el______389"/>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0"/>
      <sheetName val="[수목일위.XLS][수목일위.XLS]el______381"/>
      <sheetName val="[수목일위.XLS][수목일위.XLS]el______382"/>
      <sheetName val="[수목일위.XLS][수목일위.XLS]el______383"/>
      <sheetName val="[수목일위.XLS][수목일위.XLS]el______384"/>
      <sheetName val="[수목일위.XLS][수목일위.XLS]el______385"/>
      <sheetName val="[수목일위.XLS][수목일위.XLS]el______386"/>
      <sheetName val="[수목일위.XLS][수목일위.XLS]el______387"/>
      <sheetName val="[수목일위.XLS][수목일위.XLS]el______390"/>
      <sheetName val="[수목일위.XLS][수목일위.XLS]el______391"/>
      <sheetName val="[수목일위.XLS][수목일위.XLS]el______392"/>
      <sheetName val="[수목일위.XLS][수목일위.XLS]el______393"/>
      <sheetName val="[수목일위.XLS][수목일위.XLS]el______406"/>
      <sheetName val="[수목일위.XLS][수목일위.XLS]el______407"/>
      <sheetName val="[수목일위.XLS][수목일위.XLS]el______394"/>
      <sheetName val="[수목일위.XLS][수목일위.XLS]el______395"/>
      <sheetName val="[수목일위.XLS][수목일위.XLS]el______396"/>
      <sheetName val="[수목일위.XLS][수목일위.XLS]el______397"/>
      <sheetName val="[수목일위.XLS][수목일위.XLS]el______398"/>
      <sheetName val="[수목일위.XLS][수목일위.XLS]el______399"/>
      <sheetName val="[수목일위.XLS][수목일위.XLS]el______400"/>
      <sheetName val="[수목일위.XLS][수목일위.XLS]el______401"/>
      <sheetName val="[수목일위.XLS][수목일위.XLS]el______402"/>
      <sheetName val="[수목일위.XLS][수목일위.XLS]el______403"/>
      <sheetName val="[수목일위.XLS][수목일위.XLS]el______404"/>
      <sheetName val="[수목일위.XLS][수목일위.XLS]el______405"/>
      <sheetName val="[수목일위.XLS][수목일위.XLS]el______412"/>
      <sheetName val="[수목일위.XLS][수목일위.XLS]el______413"/>
      <sheetName val="[수목일위.XLS][수목일위.XLS]el______408"/>
      <sheetName val="[수목일위.XLS][수목일위.XLS]el______409"/>
      <sheetName val="[수목일위.XLS][수목일위.XLS]el______410"/>
      <sheetName val="[수목일위.XLS][수목일위.XLS]el______411"/>
      <sheetName val="[수목일위.XLS][수목일위.XLS]el______438"/>
      <sheetName val="[수목일위.XLS][수목일위.XLS]el______439"/>
      <sheetName val="[수목일위.XLS][수목일위.XLS]el______414"/>
      <sheetName val="[수목일위.XLS][수목일위.XLS]el______415"/>
      <sheetName val="[수목일위.XLS][수목일위.XLS]el______416"/>
      <sheetName val="[수목일위.XLS][수목일위.XLS]el______417"/>
      <sheetName val="[수목일위.XLS][수목일위.XLS]el______420"/>
      <sheetName val="[수목일위.XLS][수목일위.XLS]el______421"/>
      <sheetName val="[수목일위.XLS][수목일위.XLS]el______422"/>
      <sheetName val="[수목일위.XLS][수목일위.XLS]el______423"/>
      <sheetName val="[수목일위.XLS][수목일위.XLS]el______418"/>
      <sheetName val="[수목일위.XLS][수목일위.XLS]el______419"/>
      <sheetName val="[수목일위.XLS][수목일위.XLS]el______424"/>
      <sheetName val="[수목일위.XLS][수목일위.XLS]el______425"/>
      <sheetName val="[수목일위.XLS][수목일위.XLS]el______430"/>
      <sheetName val="[수목일위.XLS][수목일위.XLS]el______431"/>
      <sheetName val="[수목일위.XLS][수목일위.XLS]el______426"/>
      <sheetName val="[수목일위.XLS][수목일위.XLS]el______427"/>
      <sheetName val="[수목일위.XLS][수목일위.XLS]el______428"/>
      <sheetName val="[수목일위.XLS][수목일위.XLS]el______429"/>
      <sheetName val="[수목일위.XLS][수목일위.XLS]el______432"/>
      <sheetName val="[수목일위.XLS][수목일위.XLS]el______433"/>
      <sheetName val="[수목일위.XLS][수목일위.XLS]el______434"/>
      <sheetName val="[수목일위.XLS][수목일위.XLS]el______435"/>
      <sheetName val="[수목일위.XLS][수목일위.XLS]el______436"/>
      <sheetName val="[수목일위.XLS][수목일위.XLS]el______437"/>
      <sheetName val="[수목일위.XLS][수목일위.XLS]el______440"/>
      <sheetName val="[수목일위.XLS][수목일위.XLS]el______441"/>
      <sheetName val="[수목일위.XLS][수목일위.XLS]el______442"/>
      <sheetName val="[수목일위.XLS][수목일위.XLS]el______443"/>
      <sheetName val="실행⑹Ⰰ⑺"/>
      <sheetName val="AL공_x005f_x0005__x005f_x0000__x005f_x0000_疼"/>
      <sheetName val="배수장공사비명冈_x005f_x001f_"/>
      <sheetName val="좌측ꙭī_x005f_x0000_"/>
      <sheetName val="철근단면적"/>
      <sheetName val="[수목일위.XLS][수목일위.XLS]el______446"/>
      <sheetName val="[수목일위.XLS][수목일위.XLS]el______447"/>
      <sheetName val="[수목일위.XLS][수목일위.XLS]el______444"/>
      <sheetName val="[수목일위.XLS][수목일위.XLS]el______445"/>
      <sheetName val="[수목일위.XLS][수목일위.XLS]el______464"/>
      <sheetName val="[수목일위.XLS][수목일위.XLS]el______465"/>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54"/>
      <sheetName val="[수목일위.XLS][수목일위.XLS]el______455"/>
      <sheetName val="[수목일위.XLS][수목일위.XLS]el______456"/>
      <sheetName val="[수목일위.XLS][수목일위.XLS]el______457"/>
      <sheetName val="[수목일위.XLS][수목일위.XLS]el______458"/>
      <sheetName val="[수목일위.XLS][수목일위.XLS]el______459"/>
      <sheetName val="[수목일위.XLS][수목일위.XLS]el______460"/>
      <sheetName val="[수목일위.XLS][수목일위.XLS]el______461"/>
      <sheetName val="[수목일위.XLS][수목일위.XLS]el______462"/>
      <sheetName val="[수목일위.XLS][수목일위.XLS]el______463"/>
      <sheetName val="[수목일위.XLS][수목일위.XLS]el______468"/>
      <sheetName val="[수목일위.XLS][수목일위.XLS]el______469"/>
      <sheetName val="[수목일위.XLS][수목일위.XLS]el______466"/>
      <sheetName val="[수목일위.XLS][수목일위.XLS]el______467"/>
      <sheetName val="부하LOAD"/>
      <sheetName val="건축전기약전.소방"/>
      <sheetName val="[수목일위.XLS]el______x005f_x0002__x000_2"/>
      <sheetName val="사업분석-분䠀ⱒ䈀祪"/>
      <sheetName val="공량산출근거서"/>
      <sheetName val="[수목일위.XLS]산근/"/>
      <sheetName val="철근량산정및傠_x005f_x0013_䌢〚_x005f_x0005_"/>
      <sheetName val="실행,원가 挔_x005f_x0012_矺め"/>
      <sheetName val="입력단가"/>
      <sheetName val="개비온집Ԁ"/>
      <sheetName val="개비온집저"/>
      <sheetName val="단가(헾】_x005f_x0005_"/>
      <sheetName val="단가(竈_x005f_x0013_笌"/>
      <sheetName val="단가(헾⾑_x005f_x0005_"/>
      <sheetName val="개비온집︀"/>
      <sheetName val="단가(鬘_x005f_x001d_헾"/>
      <sheetName val="상호참고저ᚙ"/>
      <sheetName val="상호참고ꠀ᪘"/>
      <sheetName val="단가(헾⾝_x005f_x0005_"/>
      <sheetName val="단가(肘%헾"/>
      <sheetName val="단가(芈+苌"/>
      <sheetName val="상호참고︀嗕"/>
      <sheetName val="상호참고ࠀ᎚"/>
      <sheetName val="[수목일위.XLS]el\설계서뀀䀂娊脂ⲙ堀1"/>
      <sheetName val="간지 (세)"/>
      <sheetName val="수량산출서 갑지"/>
      <sheetName val="설비내역"/>
      <sheetName val="약품盌_x005f_x0015_"/>
      <sheetName val="단가비교표_공통1"/>
      <sheetName val="율적용"/>
      <sheetName val="토목을"/>
      <sheetName val="[수목일위.XLS]el\설계서\수목일위_XLS]데이타2"/>
      <sheetName val="4.전력_x005f_x0000__x005f_x0000_鼨ᆉ"/>
      <sheetName val="설계변경橂⾷_x005f_x0005__x005f_x0000_"/>
      <sheetName val="고가수조"/>
      <sheetName val="평형별㓈_x005f_x0019_؟"/>
      <sheetName val="덕전리"/>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소׍"/>
      <sheetName val="소ﻍ"/>
      <sheetName val="지입재료비"/>
      <sheetName val="※참고자료※"/>
      <sheetName val="북제_x005f_x0005__x005f_x0000_"/>
      <sheetName val="단가_x005f_x0000__x005f_x0000_蝰⨊"/>
      <sheetName val="수량집"/>
      <sheetName val="명단"/>
      <sheetName val="발주처자료입_x005f_x0005_"/>
      <sheetName val="연부97-1"/>
      <sheetName val="[수목일위.XLS][수목일위.XLS]el______470"/>
      <sheetName val="[수목일위.XLS][수목일위.XLS]el______471"/>
      <sheetName val="[수목일위.XLS][수목일위.XLS]el______474"/>
      <sheetName val="[수목일위.XLS][수목일위.XLS]el______475"/>
      <sheetName val="[수목일위.XLS][수목일위.XLS]el______480"/>
      <sheetName val="[수목일위.XLS][수목일위.XLS]el______481"/>
      <sheetName val="[수목일위.XLS][수목일위.XLS]el______476"/>
      <sheetName val="[수목일위.XLS][수목일위.XLS]el______477"/>
      <sheetName val="[수목일위.XLS_x005f_x0000_]______XLS_x0_4"/>
      <sheetName val="[수목일위.XLS_x005f_x0000_]______XLS_x0_5"/>
      <sheetName val="[수목일위.XLS_x005f_x0000_]______XLS_x0_6"/>
      <sheetName val="[수목일위.XLS_x005f_x0000_]______XLS_x0_7"/>
      <sheetName val="[수목일위.XLS_x0000_][수목일위.XLS]el\설계서\수목일"/>
      <sheetName val="[수목일위.XLS_x0000_][수목일위.XLS_x0000_][수목일위.XLS"/>
      <sheetName val="[수목일위.XLS]el\설계서\수목_x0000__x0000__x0000__x0001_Ԁ_x0000_︀耀⼽"/>
      <sheetName val="일위대ﻈᇕ԰_x0000_缀"/>
      <sheetName val="pier_x0005__x0000__x0000__x0000_"/>
      <sheetName val="pier畠_x0013_闰〒"/>
      <sheetName val="pier尜_x0013_層_x0013_"/>
      <sheetName val="pier徸。_x0005__x0000_"/>
      <sheetName val="[수목일위.XLS][수목일위.XLS_x0000_]el_______2"/>
      <sheetName val="실행,원㔀቎԰_x0000_缀_x0000_"/>
      <sheetName val="바挔_x0012_"/>
      <sheetName val="철근량산정및丵〒_x0005__x0000_"/>
      <sheetName val="D-철근肘_x0013_"/>
      <sheetName val="조경_x0005__x0000_"/>
      <sheetName val="[수목일위.XLS]el\설계서\_x0000__x0000__x0005__x0000_㸀Ь_x0000__x0000_"/>
      <sheetName val="E.P.T수량Ⴐ_x0000_倀"/>
      <sheetName val="철근량산정및_x0005_"/>
      <sheetName val="철근량산정및丵〒_x0005_"/>
      <sheetName val="E.P.T수량ვ_x0000_䀀"/>
      <sheetName val="[수목일위.XLS]el\설계서\수목缀̎԰_x0000_缀_x0000_"/>
      <sheetName val="[수목일위.XLS][수목일위.XLS_x0000_]el_______3"/>
      <sheetName val="[수목일위.XLS][수목일위.XLS_x0000_]el_______4"/>
      <sheetName val="[수목일위.XLS]el\설계서\수목︀ᇕ԰_x0000_缀_x0000__x0000__x0000_䘀_xd802_"/>
      <sheetName val="프랜트면_x0000_"/>
      <sheetName val="개_x0005_"/>
      <sheetName val="사업분석ﻂ峕ԯ_x0000_缀_x0000_"/>
      <sheetName val="조_x0000__x0000_"/>
      <sheetName val="내역서19多⿣_x0005__x0000__x0000_"/>
      <sheetName val="단_x0000__x0000__x0005_"/>
      <sheetName val="2.고용보׃⿦_x0000__x0000__x0000_"/>
      <sheetName val="주공Գ_x0000__x0000_"/>
      <sheetName val="주공Գ_x0001__x0000_"/>
      <sheetName val="단가목_x0000_"/>
      <sheetName val="설_x0000__x0000_"/>
      <sheetName val="주공_x0000__x0000_쀀"/>
      <sheetName val="1공구_단가_룉቟԰_x0000_"/>
      <sheetName val="관련자ԯ_x0000_缀"/>
      <sheetName val="현장관리비刨_x0014_⍠⿛_x0005_"/>
      <sheetName val="현장관리비_x0005__x0000__x0000__x0000_"/>
      <sheetName val="주공尜_x0013_層"/>
      <sheetName val="D-철근_x0005__x0000_"/>
      <sheetName val="산_x0000__x0000_"/>
      <sheetName val="H-PIÍ_x0000_炑쐜紹"/>
      <sheetName val="장비투_x0000__x0000_쀀"/>
      <sheetName val="계측_x0000_ﴂ㣣"/>
      <sheetName val="1공구_단䈀ᅪ԰_x0000_缀_x0000_"/>
      <sheetName val="[수목일위.XLS]el\설계서\수목일위_XL_x0001_"/>
      <sheetName val="_x0000_䅅呒"/>
      <sheetName val="D-철尜_x0013_層"/>
      <sheetName val="48일위(헾⽧_x0005_"/>
      <sheetName val="상부공철근︀ᇕ԰_x0000_缀_x0000__x0000_"/>
      <sheetName val="원가계颙〒_x0005_"/>
      <sheetName val="내역서1999.헾】_x0005_"/>
      <sheetName val="[수목일위.XLS]el\설계서\_x0000__x0000_Ā_x0000__x0005__x0000_翿_x0000_"/>
      <sheetName val="[수목일위.XLS]el\설계서瀀ᯢ_x0000__x0000_฀痼Ŀ_x0000__x0000_"/>
      <sheetName val="[수목일위.XLS][수목일위.XLS_x0000_]el_______5"/>
      <sheetName val="[수목일위.XLS][수목일위.XLS_x0000_]el_______7"/>
      <sheetName val="[수목일위.XLS][수목일위.XLS_x0000_]el_______6"/>
      <sheetName val="도급예산0_x0000_뀀_x0005__x0000__x0000_"/>
      <sheetName val="도급예산0_x0000_᠀¿_x0000__x0000_"/>
      <sheetName val="제경비_x0000__x0000_"/>
      <sheetName val="도급예산堀︀釕ԯ_x0000_"/>
      <sheetName val="[수목일위.XLS][수목일위.XLS_x0000_]el_______8"/>
      <sheetName val="[수목일위.XLS][수목일위.XLS_x0000_]el_______9"/>
      <sheetName val="단가(橂】_x0005_"/>
      <sheetName val="AL공_x0005__x0000__x0000_疼"/>
      <sheetName val="배수장공사비명冈_x001f_"/>
      <sheetName val="좌측ꙭī_x0000_"/>
      <sheetName val="[수목일위.XLS]el\설계서\_x0002__x0000_蠀僿㤁ᒄ᐀ȳ"/>
      <sheetName val="철근량산정및傠_x0013_䌢〚_x0005_"/>
      <sheetName val="실행,원가 挔_x0012_矺め"/>
      <sheetName val="단가(헾】_x0005_"/>
      <sheetName val="단가(竈_x0013_笌"/>
      <sheetName val="단가(헾⾑_x0005_"/>
      <sheetName val="단가(鬘_x001d_헾"/>
      <sheetName val="단가(헾⾝_x0005_"/>
      <sheetName val="약품盌_x0015_"/>
      <sheetName val="설계변경橂⾷_x0005__x0000_"/>
      <sheetName val="평형별㓈_x0019_؟"/>
      <sheetName val="북제_x0005__x0000_"/>
      <sheetName val="단가_x0000__x0000_蝰⨊"/>
      <sheetName val="발주처자료입_x0005_"/>
      <sheetName val="[수목일위.XLS_x0000_][수목일위.XLS_x0000_]el______4"/>
      <sheetName val="[수목일위.XLS_x0000_][수목일위.XLS_x0000_]el______2"/>
      <sheetName val="[수목일위.XLS_x0000_][수목일위.XLS_x0000_]el______3"/>
      <sheetName val="[수목일위.XLS_x0000_][수목일위.XLS_x0000_]el______5"/>
      <sheetName val="좌측齘_x0013_龜"/>
      <sheetName val="맨홀_x0000__x0000_塚_x0000_"/>
      <sheetName val="공사비︀⏕"/>
      <sheetName val="조내_x0000_"/>
      <sheetName val="총물량"/>
      <sheetName val="입ԯ_x0000_"/>
      <sheetName val="대포2교접속"/>
      <sheetName val="내역(전_x0000__x0000__x0005__x0000_樀"/>
      <sheetName val="[수목일위.XLS_x0000_]el\설계서\수목일위_x0000__x0000__x0005__x0000_茠ꈃɵ_x0000_"/>
      <sheetName val="2-1. 경관조명 내역총괄표"/>
      <sheetName val="옹벽철근"/>
      <sheetName val="공비현2"/>
      <sheetName val="1단԰"/>
      <sheetName val="공사䀀፣"/>
      <sheetName val="공사씀ሖ"/>
      <sheetName val="공사䈀ᅪ"/>
      <sheetName val="공사餀ኘ"/>
      <sheetName val="3.피뢰공儨"/>
      <sheetName val="공문"/>
      <sheetName val="상시"/>
      <sheetName val="단가조사-2"/>
      <sheetName val="[수목일위.XLS]el\설계서\수목일위.堃ᦋ鄃ா뀁ᢪ_x001f_"/>
      <sheetName val="기본가정"/>
      <sheetName val="HEAT_입력자료"/>
      <sheetName val="열수지"/>
      <sheetName val="[수목일위.XLS]el\설계서\수목일위_x0000__x0000_ᧈ̬"/>
      <sheetName val="[수목일위.XLS]el\설계서\수목일위_x0000__x0000_졈ᚆ"/>
      <sheetName val="7월1"/>
      <sheetName val="도급예산내역서총က⩗"/>
      <sheetName val="도급예산내역서총　䁖"/>
      <sheetName val="도급예산내역서총㕒"/>
      <sheetName val="도급예산내역서총렀앟"/>
      <sheetName val="도급예산내역서총退㙓"/>
      <sheetName val="[수목일위.XLS]el\설계서\수목일위_x0000__x0000__x0000__x0001_"/>
      <sheetName val="︀ᇕ"/>
      <sheetName val="설֮䈀"/>
      <sheetName val="֮_x0000_"/>
      <sheetName val="내역(전_x0000__x0000_Ā_x0000__x0005_"/>
      <sheetName val="[수목일위.XLS]el\설계서\수_x0000__x0000__x0000__x0001_Ԁ_x0000__x0000_"/>
      <sheetName val="[수목일위.XLS]el\설계서\躨က쿯쨂_xdd00_鿄"/>
      <sheetName val="간지_(2ԯ"/>
      <sheetName val="빌딩_안내"/>
      <sheetName val="실행내역(10_13)"/>
      <sheetName val="Macro(전선)"/>
      <sheetName val="견적990322"/>
      <sheetName val="내역(전체_橂⾘_x0005_"/>
      <sheetName val="[수목일위.XLS]el\설계서\수_x0000__x0000__x0005__x0000_흐ꧼƜ"/>
      <sheetName val="포장_x0000_"/>
      <sheetName val="자_x0000__x0000__x0005_"/>
      <sheetName val="시橂"/>
      <sheetName val="공구"/>
      <sheetName val="[수목일위.XLS]el\설계서_x0000__x0000__x0005__x0000_≀䣝Ȑ_x0000__x0000_"/>
      <sheetName val="내역서1999.聈8헾"/>
      <sheetName val="견䡰_x0015_"/>
      <sheetName val="철근량산정및사용성검噀"/>
      <sheetName val="[수목일위.XLS]el\설계서\수목닑⼢_x0005__x0000__x0000_"/>
      <sheetName val="15.소방공䊬"/>
      <sheetName val="15.소방공⢬"/>
      <sheetName val="일위대가목_x0000__x0000__x0005__x0000_움"/>
      <sheetName val="자재목蕨"/>
      <sheetName val="조경掱⿈"/>
      <sheetName val="조경㐨#"/>
      <sheetName val="산#3-1"/>
      <sheetName val="산#3-2"/>
      <sheetName val="산#3-2-2"/>
      <sheetName val="토지비준표"/>
      <sheetName val="기타요인"/>
      <sheetName val="토지산출근거-평가"/>
      <sheetName val="비교표준지"/>
      <sheetName val="시점수정"/>
      <sheetName val="단지정보"/>
      <sheetName val="[수목일위.XLS]el\설계서\수목일_x0000__x0000_Ā_x0000__x0005_"/>
      <sheetName val="해평견_x0000_"/>
      <sheetName val="[수목일위.XLS]el\설계서\수목　⣝_x0000__x0000_Āⳡ"/>
      <sheetName val="[수목일위.XLS]el\설계서\수목_x0000_⧝_x0000__x0000_Ā틡"/>
      <sheetName val="[수목일위.XLS]el\설계서\수목က↏_x0000__x0000_Ā"/>
      <sheetName val="동별집계(비디오폰흑백-&gt;칼라)"/>
      <sheetName val="동별집계"/>
      <sheetName val="전체공내역서"/>
      <sheetName val="[수목일위.XLS]el\설계서\수/_x0000_頀_x0004__x0000__x0000_⤀"/>
      <sheetName val="토︀ᇕ԰"/>
      <sheetName val="토᐀ባ切"/>
      <sheetName val="토⠀䊆氀"/>
      <sheetName val="토㠀ᎍ簀"/>
      <sheetName val="단㔀቎԰"/>
      <sheetName val="[수목일위.XLS]el\설계서\수목일위_x0000__x0000__x0005__x0000_"/>
      <sheetName val="기기리스_x0000_"/>
      <sheetName val="[수목일위.XLS]el\설계서\수목일識ɾ뺑p䎸"/>
      <sheetName val="단가 (2)"/>
      <sheetName val="함수"/>
      <sheetName val="단위집계표"/>
      <sheetName val="16_설계서용지(丵〒"/>
      <sheetName val="[수목일위.XLS]el\설계서\수목_x0000__x0000_Ā_x0000__x0005__x0000_"/>
      <sheetName val="일위대가목록표(_x0005__x0000_"/>
      <sheetName val="일위대가목록표(繨'"/>
      <sheetName val="일위대가목록표(苈("/>
      <sheetName val="일위대가목록표(菨0"/>
      <sheetName val="내역총괄"/>
      <sheetName val="차액헾】"/>
      <sheetName val="계정c԰"/>
      <sheetName val="직원투"/>
      <sheetName val="날개벽(䟣⾯_x0005_"/>
      <sheetName val="날개벽(_x0005_"/>
      <sheetName val="현장_x0005_"/>
      <sheetName val="날개벽(䟣⾄_x0005_"/>
      <sheetName val="날개벽(시점԰"/>
      <sheetName val="사업분석ﻂ峕ԯ"/>
      <sheetName val="회사기_x0005_"/>
      <sheetName val="el\설계서\수목일︀ᇕ԰"/>
      <sheetName val="정화조방"/>
      <sheetName val="★도급내역︀𥉉ԯ"/>
      <sheetName val="★도급내역က"/>
      <sheetName val="원가계ԯ"/>
      <sheetName val="산근?"/>
      <sheetName val="2000_11월ԯ"/>
      <sheetName val="에԰"/>
      <sheetName val="1-4-"/>
      <sheetName val="일위대렀቟԰"/>
      <sheetName val="철?"/>
      <sheetName val="기԰"/>
      <sheetName val="[수목일위.XLS]el\설계서\수목일︀ᇕ԰"/>
      <sheetName val="발주처?䕫␀䕬"/>
      <sheetName val="철근량산정및헾】_x0005_"/>
      <sheetName val="사업분석"/>
      <sheetName val="2.고용보험㥝〒_x0005_"/>
      <sheetName val="48일위_x0005_"/>
      <sheetName val="el\설계서\수목︀ᇕ԰"/>
      <sheetName val="도급예산䈀ԯ"/>
      <sheetName val="도급예산䈀ԯ"/>
      <sheetName val="도급예산䈀?ԯ"/>
      <sheetName val="내역(전0"/>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95TOTREV"/>
      <sheetName val="월별수"/>
      <sheetName val="배수공 내역서 적용수량"/>
      <sheetName val="D-철근총喸"/>
      <sheetName val="설계က_x0000_倀"/>
      <sheetName val="[수목일위.XLS][수목일위.XLS]______XLS_2"/>
      <sheetName val="T﹀ᇕ԰"/>
      <sheetName val="T︀ᇕ԰"/>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3.고과순"/>
      <sheetName val="설비원가"/>
      <sheetName val="DATA 입력란"/>
      <sheetName val="12.옥倶ⶠ_x0000__x0000_ഀ펚"/>
      <sheetName val="[수목일위.XLS]el\설계서\수목일竐Bﾈɻ萹"/>
      <sheetName val="2공구하도鸬º_x0000_"/>
      <sheetName val="5_시방서닮ň䥸"/>
      <sheetName val="을부담운반揄"/>
      <sheetName val="[수목일위.XLS_x0000_][수목일위.XLS_x0000_]el\설계서\_x0000__x0000_"/>
      <sheetName val="99량액"/>
      <sheetName val="RangeObject"/>
      <sheetName val="내역(2000년)"/>
      <sheetName val="[수목일위.XLS]el\설계서\_x0000_ꩺ_x0000__x0000_Ā㶖_x0005__x0000_"/>
      <sheetName val="재산세 토지"/>
      <sheetName val="하조서"/>
      <sheetName val="0319"/>
      <sheetName val="_수목일위.XLS__수목일위.XLS_el_설계서_수목일위"/>
      <sheetName val="01노임적용기준"/>
      <sheetName val="입梾r"/>
      <sheetName val="원가계산서(APT+상가)"/>
      <sheetName val="경율산_x0005_"/>
      <sheetName val="매출"/>
      <sheetName val="★도급내︀"/>
      <sheetName val="노무비산출"/>
      <sheetName val="[수목일위.XLS][수목일위.XLS]도급예산내역서총/_x0000_"/>
      <sheetName val="[수목일위.XLS][수목일위.XLS]기술자자료游/"/>
      <sheetName val="[수목일위.XLS][수목일위.XLS]정화조방수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신당동집계표"/>
      <sheetName val="1__설계예산肈"/>
      <sheetName val="조경썿鴅"/>
      <sheetName val="낙엽송지주목"/>
      <sheetName val="Sheet8"/>
      <sheetName val="Sheet9"/>
      <sheetName val="Sheet10"/>
      <sheetName val="Sheet12"/>
      <sheetName val="Sheet16"/>
      <sheetName val="Module1"/>
      <sheetName val="Module2"/>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기본사항"/>
      <sheetName val="환산"/>
      <sheetName val="업무분장"/>
      <sheetName val="항목(1)"/>
      <sheetName val="석공사"/>
      <sheetName val="공종별자재"/>
      <sheetName val="관람석제출"/>
      <sheetName val="카메라"/>
      <sheetName val="목표세부명세"/>
      <sheetName val="MAT_N048"/>
      <sheetName val="공주-교대(A1)"/>
      <sheetName val="48일위"/>
      <sheetName val="22수량"/>
      <sheetName val="견적대비"/>
      <sheetName val="환율 및 노임"/>
      <sheetName val="속 일위대가"/>
      <sheetName val="자재단가대비표"/>
      <sheetName val="전체제잡비"/>
      <sheetName val="BOOK4"/>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배관내역서"/>
      <sheetName val="배관품셈총괄표"/>
      <sheetName val="중갑지"/>
      <sheetName val="일목"/>
      <sheetName val="단가입력창"/>
      <sheetName val="공종단가표 "/>
      <sheetName val="주소록"/>
      <sheetName val="09공임"/>
      <sheetName val="산출기준(파견전산실)"/>
      <sheetName val="10월"/>
      <sheetName val="건축(APT,부대동)"/>
      <sheetName val="Macro7"/>
      <sheetName val="단위세대물량"/>
      <sheetName val="(A)내역서"/>
      <sheetName val="경비산출"/>
      <sheetName val="제경비"/>
      <sheetName val="UPDATA"/>
      <sheetName val="예가비교표"/>
      <sheetName val="앉음벽 (2)"/>
      <sheetName val="전문품의"/>
      <sheetName val="1회기성을"/>
      <sheetName val="과단위"/>
      <sheetName val="원본(갑지)"/>
      <sheetName val="한일양산"/>
      <sheetName val="대구실행"/>
      <sheetName val="정내"/>
      <sheetName val="PC"/>
      <sheetName val="배수관토공"/>
      <sheetName val="2.도실원내역(원본)"/>
      <sheetName val="TOTAL_BOQ"/>
      <sheetName val="견적(100%)"/>
      <sheetName val="DNT OSBL"/>
      <sheetName val="부재력정리"/>
      <sheetName val="일위1"/>
      <sheetName val="PL단가산정"/>
      <sheetName val="그림2"/>
      <sheetName val="배수관공"/>
      <sheetName val="고창방향"/>
      <sheetName val="운반공"/>
      <sheetName val="기별(종합)"/>
      <sheetName val="공사현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당정동공통이수"/>
      <sheetName val="당정동경상이수"/>
      <sheetName val="type-F"/>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1. 설계조건 2.단면가정 3. 하중계산"/>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연결관산출조서"/>
      <sheetName val="가설(사)"/>
      <sheetName val="목집(사)"/>
      <sheetName val="운반(사)"/>
      <sheetName val="지붕(사)"/>
      <sheetName val="손익분석"/>
      <sheetName val="Summary Sheet"/>
      <sheetName val="기성(1차) "/>
      <sheetName val="DESIGN CRETERIA"/>
      <sheetName val="관급"/>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 냉각수펌프"/>
      <sheetName val="AL공사(嫰ʍ"/>
      <sheetName val="8설_x0005__x0000_"/>
      <sheetName val="[수목일위.XLS][수목일위.XLS]el_설계서____2"/>
      <sheetName val="[수목일위.XLS][수목일위.XLS]el_설계서____3"/>
      <sheetName val="원가계堀ᩘఀ"/>
      <sheetName val="데이터"/>
      <sheetName val="8__⽗가⽙渀"/>
      <sheetName val="원가계 ⱓ氀"/>
      <sheetName val="원가계㔀㹎ԯ"/>
      <sheetName val="[수목일위.XLS][수목일위.XLS]el__계__수__2"/>
      <sheetName val="[수목일위.XLS][수목일위.XLS]el__계__수__3"/>
      <sheetName val="산洕っ"/>
      <sheetName val="골조물Ç"/>
      <sheetName val="상부공철근집계(AB蠀㛿"/>
      <sheetName val="Dsndata"/>
      <sheetName val="StrucData"/>
      <sheetName val="암거단_x0000_"/>
      <sheetName val="공사비명︀ᇕ"/>
      <sheetName val="★도급내역Ԕ_x0000_缀_x0000__x0000_"/>
      <sheetName val="산근_x0005__x0000_"/>
      <sheetName val="2공구_단가/_x0000_c"/>
      <sheetName val="도급예산내역서총ࠁ⸵"/>
      <sheetName val="[수목일위.XLS]el\설계서\수목瀀ᯝ_x0000__x0000_Ā﷡"/>
      <sheetName val="[수목일위.XLS]el\설계서\수목쿓_x0000_Ā㓡"/>
      <sheetName val="[수목일위.XLS]el\설계서\수목_x0000_쾋_x0000_Ā㓡"/>
      <sheetName val="[수목일위.XLS]el\설계서\수목က࿖뱂_x0000_Ā﫡"/>
      <sheetName val="[수목일위.XLS]2공구_단가/_x0000_c"/>
      <sheetName val="[수목일위.XLS]el\설계서\_x0005__x0000__x0000__x0000__x0000_甕Ԋ"/>
      <sheetName val="도급예산䈀湪ԯ"/>
      <sheetName val="00_x0005_"/>
      <sheetName val="도급예산䈀頻ԯ"/>
      <sheetName val="도급예산0"/>
      <sheetName val="도급예산䈀䥪ԯ"/>
      <sheetName val="도급예산ԯ"/>
      <sheetName val="도급예산䈀꽪ԯ"/>
      <sheetName val="도급예산退ភ?ភ䈀⵪"/>
      <sheetName val="도급예산䈀쥪ԯ"/>
      <sheetName val="도급예산/"/>
      <sheetName val="내역(전/"/>
      <sheetName val="도급예산䈀ԯ"/>
      <sheetName val="48일㗅቎԰"/>
      <sheetName val="[수목일위.XLS]el\설계서\수목닑⼢_x0005_"/>
      <sheetName val="내역서1999._x0005_"/>
      <sheetName val="4.전력"/>
      <sheetName val="[수목일위.XLS][수목일위.XLS]el______목_2"/>
      <sheetName val="[수목일위.XLS][수목일위.XLS]el______목_3"/>
      <sheetName val="옥룡잡비"/>
      <sheetName val="[수목일위.XLS]el\설계ം㱤倀⭵_x0012__x0000__x0000__x0000_怀_xde5f_"/>
      <sheetName val="2F 회의실견적(5_14 일대)"/>
      <sheetName val="[수목일위.XLS][수목일위.XLS]el_설계서_수목_4"/>
      <sheetName val="[수목일위.XLS][수목일위.XLS]el_설계서_수목_5"/>
      <sheetName val="[수목일위.XLS][수목일위.XLS]el_설계서_수목_2"/>
      <sheetName val="[수목일위.XLS][수목일위.XLS]el_설계서_수목_3"/>
      <sheetName val="일위대가표_x0005__x0000_"/>
      <sheetName val="약_x0000__x0000__x0005_"/>
      <sheetName val="[수목일위.XLS][수목일위.XLS]el______482"/>
      <sheetName val="[수목일위.XLS][수목일위.XLS]el______483"/>
      <sheetName val="설계哈)丵"/>
      <sheetName val="실행철_x0000__x0000__x0005_"/>
      <sheetName val="[수목일위.XLS]el\설계서\수목일위.릘ͲŜ띀ស_x0000_"/>
      <sheetName val="[수목일위.XLS]el\설계서\수목일위._x0000__x0000__x0005__x0000_며꠬ʘ"/>
      <sheetName val="[수목일위.XLS]el\설계서\수목일ɏ삑CṸ"/>
      <sheetName val="사업분석㛬Y괨␭걨␭"/>
      <sheetName val="사업분석㛬Y괨␭纨␭"/>
      <sheetName val="CABLE SIZE-3"/>
      <sheetName val="수정계획3"/>
      <sheetName val="[수목일위.XLS]el\설계서\수목일위.脃퀀"/>
      <sheetName val="[수목일위.XLS]el\설계서\수저⯹ᘁࠁ㹠#"/>
      <sheetName val="별첨2(임금)"/>
      <sheetName val="직원Ā考遘͙"/>
      <sheetName val="직원_x0000__x0000_Ā_x0000_"/>
      <sheetName val="내역(전체)"/>
      <sheetName val="정화조방_x0000__x0000_결"/>
      <sheetName val="설계산출_x0000__x0000_"/>
      <sheetName val="설계산출㜘C"/>
      <sheetName val="[수목일위.XLS]el\설계서\_x0000__x0000_Ā_x0000__x0005__x0000_\_x0000_"/>
      <sheetName val="[수목일위.XLS]el\설계서\_x0000__x0000_Ā_x0000__x0005__x0000_翸_x0000_"/>
      <sheetName val="전신환매도율"/>
      <sheetName val="상세내역서"/>
      <sheetName val="골재"/>
      <sheetName val="내역서(4공구)"/>
      <sheetName val="물량산출서"/>
      <sheetName val="B1F 사진"/>
      <sheetName val="1F 사진"/>
      <sheetName val="2F 사진"/>
      <sheetName val="배수장공사비명세ԯ"/>
      <sheetName val="중공업예산통제계정"/>
      <sheetName val="토공개요C"/>
      <sheetName val="[수목일위.XLS]el\설계서\_x0000__x0000_Ԁ_x0000_쀀欺_x0017__x0000_"/>
      <sheetName val="[수목일위.XLS][수목일위.XLS]el\설계_x0000__x0000__x0000__x0001_Ԁ_x0000_"/>
      <sheetName val="입餀ኘ"/>
      <sheetName val="매채睮め"/>
      <sheetName val="토က_x0000_㠀"/>
      <sheetName val="토쌉浩0"/>
      <sheetName val="단가일蜨"/>
      <sheetName val="에너齘_x0013_"/>
      <sheetName val="집계(기계-뷵리)"/>
      <sheetName val="산업"/>
      <sheetName val="맨홀조서"/>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수목일위.XLS]el\설계서\수목일위_x0000__x0000_Ā_x0000_"/>
      <sheetName val="48일위(橂】_x0005_"/>
      <sheetName val="[수목일위.XLS][수목일위.XLS]el_설______2"/>
      <sheetName val="[수목일위.XLS][수목일위.XLS]el_설______3"/>
      <sheetName val="᐀ባ"/>
      <sheetName val="대_x0000__x0000_ɳ"/>
      <sheetName val="9.　Ი_x0000__x0000_"/>
      <sheetName val="2공구하도급_x0000__x0000__x0005_"/>
      <sheetName val="[수목일위.XLS]el\설계서_x0000__x0000_쩨℞㛜Ǿ_x0000__x0000_煔"/>
      <sheetName val="간공설계서"/>
      <sheetName val="[수목일위.XLS]el\설계서\_x0000_郙_x0000__x0000_Ā邎_x0005__x0000_"/>
      <sheetName val="PROJECT BRIEF"/>
      <sheetName val="공종"/>
      <sheetName val="산출금액내역"/>
      <sheetName val="[수목일위.XLS][수목일위.XLS]el___서_수__4"/>
      <sheetName val="[수목일위.XLS][수목일위.XLS]el___서_수__5"/>
      <sheetName val="[수목일위.XLS][수목일위.XLS]el___서_수__2"/>
      <sheetName val="[수목일위.XLS][수목일위.XLS]el___서_수__3"/>
      <sheetName val="[수목일위.XLS][수목일위.XLS_x0000_]el______10"/>
      <sheetName val="[수목일위.XLS][수목일위.XLS_x0000_]el______11"/>
      <sheetName val="[수목일위.XLS]el\설계서\수목鄂㊾꡺_x001b__x0000_"/>
      <sheetName val="[수목일위.XLS]el\설계서\수_x0000__x0000__x0000__x0001_Ԁ_x0000_ﰀ"/>
      <sheetName val="[수목일위.XLS]el\설계서\ﴘᑆאּ˳삱ç⃔"/>
      <sheetName val="[수목일위.XLS]el\설계서\԰↔_x0000__x0000__x0000__x0000_䮬"/>
      <sheetName val="강원소나무"/>
      <sheetName val="낙엽송"/>
      <sheetName val="상수리"/>
      <sheetName val="신갈"/>
      <sheetName val="잣나무"/>
      <sheetName val="내력서"/>
      <sheetName val="BLOCK(1)"/>
      <sheetName val="발주설계서(당초)"/>
      <sheetName val="횡 翨_x001b_"/>
      <sheetName val="횡 _x0005__x0000_"/>
      <sheetName val="[수목일위.XLS]el\설계서_x0000__x0000__x0005__x0000_Ʒ_x0000__x0000_"/>
      <sheetName val="[수목일위.XLS][수목일위.XLS]el__계_____2"/>
      <sheetName val="[수목일위.XLS][수목일위.XLS]el__계_____3"/>
      <sheetName val="[수목일위.XLS][수목일위.XLS_x0000_]el______12"/>
      <sheetName val="[수목일위.XLS][수목일위.XLS_x0000_]el______13"/>
      <sheetName val="공사䈀ሬ"/>
      <sheetName val="상반기손䡲る_x0000__x0000_"/>
      <sheetName val="표준내역"/>
      <sheetName val="9.²_x0000_Ԁ_x0000_"/>
      <sheetName val="[수목일위.XLS]el\설계서\수_x0000__x0000_Ԁ_x0000_瀀᷹쎤"/>
      <sheetName val="[수목일위.XLS]el\설계서\수_x0000__x0000_Ԁ_x0000_䀀徘쎦"/>
      <sheetName val="[수목일위.XLS]el\설계서\수_x0000__x0000_Ԁ_x0000_ꀀ㛢鴵"/>
      <sheetName val="[수목일위.XLS]el\설계서\壈ĳ닑⽳_x0005__x0000__x0000_"/>
      <sheetName val="[수목일위.XLS][수목일위.XLS]el\설계서\수_x0000__x0000__x0005_"/>
      <sheetName val="[수목일위.XLS]el\설계서\수목일위绀5ﾈȸ"/>
      <sheetName val="[수목일위.XLS]el\설계서\纨¯绬¯헾⼺_x0005__x0000_"/>
      <sheetName val="[수목일위.XLS]el\설계서_x0000__x0000_Ā_x0000__x0005__x0000__x0000__x0000_⅐"/>
      <sheetName val="pier(ე_x0000_頀"/>
      <sheetName val="pier(ე_x0000_퀀"/>
      <sheetName val="REINF."/>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DWDM 10M+SEC"/>
      <sheetName val="G2설비도급"/>
      <sheetName val="FT_금액"/>
      <sheetName val="FAB_O"/>
      <sheetName val="基本设置"/>
      <sheetName val="10.전⽬餀"/>
      <sheetName val="[수목일위.XLS][수목일위.XLS]el_____수__2"/>
      <sheetName val="[수목일위.XLS][수목일위.XLS]el_____수__3"/>
      <sheetName val="[수목일위.XLS]el\설계서\痕꛸Ș捘õ_x0000__x0000_"/>
      <sheetName val="[수목일위.XLS]el\설계서\坰ȵ椰だ_x0000__x0000_䔈_x0000_"/>
      <sheetName val="슬래브(유곡)"/>
      <sheetName val="피해현황_(수량합계)"/>
      <sheetName val="접합_및_부설_"/>
      <sheetName val="배수장공사비명菈"/>
      <sheetName val="배수장공사비명쁈_"/>
      <sheetName val="도급예산䈀ԯ缀"/>
      <sheetName val="맨홀_x0000__x0000_ㅐ_x0000_"/>
      <sheetName val="C1.공사개요"/>
      <sheetName val="시점교蠀"/>
      <sheetName val="[수목일위.XLS][수목일위.XLS]el__계서_수_12"/>
      <sheetName val="[수목일위.XLS][수목일위.XLS]el__계서_수_13"/>
      <sheetName val="[수목일위.XLS][수목일위.XLS]el__계서_수_10"/>
      <sheetName val="[수목일위.XLS][수목일위.XLS]el__계서_수_11"/>
      <sheetName val="[수목일위.XLS][수목일위.XLS]el__계서_수__8"/>
      <sheetName val="[수목일위.XLS][수목일위.XLS]el__계서_수__9"/>
      <sheetName val="[수목일위.XLS][수목일위.XLS]el__계서_수__2"/>
      <sheetName val="[수목일위.XLS][수목일위.XLS]el__계서_수__3"/>
      <sheetName val="[수목일위.XLS][수목일위.XLS]el__계서_수__4"/>
      <sheetName val="[수목일위.XLS][수목일위.XLS]el__계서_수__5"/>
      <sheetName val="[수목일위.XLS][수목일위.XLS]el__계서_수__6"/>
      <sheetName val="[수목일위.XLS][수목일위.XLS]el__계서_수__7"/>
      <sheetName val="[수목일위.XLS][수목일위.XLS]el__계서_수_14"/>
      <sheetName val="[수목일위.XLS][수목일위.XLS]el__계서_수_15"/>
      <sheetName val="[수목일위.XLS][수목일위.XLS]el__계서__102"/>
      <sheetName val="[수목일위.XLS][수목일위.XLS]el__계서__103"/>
      <sheetName val="[수목일위.XLS][수목일위.XLS]el__계서_수_16"/>
      <sheetName val="[수목일위.XLS][수목일위.XLS]el__계서_수_17"/>
      <sheetName val="[수목일위.XLS][수목일위.XLS]el__계서_수_20"/>
      <sheetName val="[수목일위.XLS][수목일위.XLS]el__계서_수_21"/>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4"/>
      <sheetName val="[수목일위.XLS][수목일위.XLS]el__계서_수_25"/>
      <sheetName val="[수목일위.XLS][수목일위.XLS]el__계서_수_28"/>
      <sheetName val="[수목일위.XLS][수목일위.XLS]el__계서_수_29"/>
      <sheetName val="[수목일위.XLS][수목일위.XLS]el__계서_수_26"/>
      <sheetName val="[수목일위.XLS][수목일위.XLS]el__계서_수_27"/>
      <sheetName val="[수목일위.XLS][수목일위.XLS]el__계서_수_42"/>
      <sheetName val="[수목일위.XLS][수목일위.XLS]el__계서_수_43"/>
      <sheetName val="[수목일위.XLS][수목일위.XLS]el__계서_수_36"/>
      <sheetName val="[수목일위.XLS][수목일위.XLS]el__계서_수_37"/>
      <sheetName val="[수목일위.XLS][수목일위.XLS]el__계서_수_30"/>
      <sheetName val="[수목일위.XLS][수목일위.XLS]el__계서_수_31"/>
      <sheetName val="[수목일위.XLS][수목일위.XLS]el__계서_수_32"/>
      <sheetName val="[수목일위.XLS][수목일위.XLS]el__계서_수_33"/>
      <sheetName val="[수목일위.XLS][수목일위.XLS]el__계서_수_34"/>
      <sheetName val="[수목일위.XLS][수목일위.XLS]el__계서_수_35"/>
      <sheetName val="[수목일위.XLS][수목일위.XLS]el__계서_수_38"/>
      <sheetName val="[수목일위.XLS][수목일위.XLS]el__계서_수_39"/>
      <sheetName val="[수목일위.XLS][수목일위.XLS]el__계서_수_40"/>
      <sheetName val="[수목일위.XLS][수목일위.XLS]el__계서_수_41"/>
      <sheetName val="[수목일위.XLS][수목일위.XLS]el__계서_수_58"/>
      <sheetName val="[수목일위.XLS][수목일위.XLS]el__계서_수_59"/>
      <sheetName val="[수목일위.XLS][수목일위.XLS]el__계서_수_44"/>
      <sheetName val="[수목일위.XLS][수목일위.XLS]el__계서_수_45"/>
      <sheetName val="[수목일위.XLS][수목일위.XLS]el__계서_수_68"/>
      <sheetName val="[수목일위.XLS][수목일위.XLS]el__계서_수_69"/>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0"/>
      <sheetName val="[수목일위.XLS][수목일위.XLS]el__계서_수_51"/>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계서_수_56"/>
      <sheetName val="[수목일위.XLS][수목일위.XLS]el__계서_수_57"/>
      <sheetName val="[수목일위.XLS][수목일위.XLS]el__계서_수_60"/>
      <sheetName val="[수목일위.XLS][수목일위.XLS]el__계서_수_61"/>
      <sheetName val="[수목일위.XLS][수목일위.XLS]el__계서_수_80"/>
      <sheetName val="[수목일위.XLS][수목일위.XLS]el__계서_수_81"/>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78"/>
      <sheetName val="[수목일위.XLS][수목일위.XLS]el__계서_수_7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4"/>
      <sheetName val="[수목일위.XLS][수목일위.XLS]el__계서_수_75"/>
      <sheetName val="[수목일위.XLS][수목일위.XLS]el__계서_수_76"/>
      <sheetName val="[수목일위.XLS][수목일위.XLS]el__계서_수_77"/>
      <sheetName val="[수목일위.XLS][수목일위.XLS]el__계서_수_82"/>
      <sheetName val="[수목일위.XLS][수목일위.XLS]el__계서_수_83"/>
      <sheetName val="[수목일위.XLS][수목일위.XLS]el__계서_수_86"/>
      <sheetName val="[수목일위.XLS][수목일위.XLS]el__계서_수_87"/>
      <sheetName val="[수목일위.XLS][수목일위.XLS]el__계서_수_84"/>
      <sheetName val="[수목일위.XLS][수목일위.XLS]el__계서_수_85"/>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6"/>
      <sheetName val="[수목일위.XLS][수목일위.XLS]el__계서_수_97"/>
      <sheetName val="[수목일위.XLS][수목일위.XLS]el__계서_수_92"/>
      <sheetName val="[수목일위.XLS][수목일위.XLS]el__계서_수_93"/>
      <sheetName val="[수목일위.XLS][수목일위.XLS]el__계서_수_98"/>
      <sheetName val="[수목일위.XLS][수목일위.XLS]el__계서_수_99"/>
      <sheetName val="[수목일위.XLS][수목일위.XLS]el__계서_수_94"/>
      <sheetName val="[수목일위.XLS][수목일위.XLS]el__계서_수_95"/>
      <sheetName val="[수목일위.XLS][수목일위.XLS]el__계서__100"/>
      <sheetName val="[수목일위.XLS][수목일위.XLS]el__계서__101"/>
      <sheetName val="[수목일위.XLS][수목일위.XLS]el__계서__104"/>
      <sheetName val="[수목일위.XLS][수목일위.XLS]el__계서__105"/>
      <sheetName val="MEED"/>
      <sheetName val="발주처자료입å"/>
      <sheetName val="[수목일위.XLS]el\설계_x0000__x0000__x0000__x0001_Ԁ_x0000__x0000__x0000_澦"/>
      <sheetName val="[수목일위.XLS][수목일위.XLS]el_설계서_수목_6"/>
      <sheetName val="[수목일위.XLS][수목일위.XLS]el_설계서_수목_7"/>
      <sheetName val="내역(전체_臨%般"/>
      <sheetName val="[수목일위.XLS]el\설계서턀몲ԯ_x0000_缀_x0000__x0000__x0000__xdd00_"/>
      <sheetName val="[수목일위.XLS]el\설계서턀者ԯ_x0000_缀_x0000__x0000__x0000_最"/>
      <sheetName val="4-1.공통가설공사"/>
      <sheetName val="3-1.현장관리비"/>
      <sheetName val="2.인원투입"/>
      <sheetName val="[수목일위.XLS]el\설계서\　◔쀀잗 瑩"/>
      <sheetName val="[수목일위.XLS]el\설계서\수목일ﾈƸ萹|㒔"/>
      <sheetName val="직원투입계¬"/>
      <sheetName val="[수목일위.XLS]el\설계서\수栁_x001b__x0000__x0000__x0000_搀"/>
      <sheetName val="공사淠Ƕ"/>
      <sheetName val="[수목일위.XLS]el\설계서\수ംⅩ耀㉉_x0014__x0000__x0000_"/>
      <sheetName val="[수목일위.XLS]el\설계서\수砀倂㼁ംⅩ　"/>
      <sheetName val="음료실행"/>
      <sheetName val="[수목일위.XLS]el\설계서\_x0000__x0000__x0005__x0000_ថ鏯ɧ_x0000_"/>
      <sheetName val="[수목일위.XLS]el\설계서\_x0000__x0000__x0005__x0000_ꍰ㾫Ś_x0000_"/>
      <sheetName val="[수목일위.XLS]el\설계_x0000__x0000__x0000__x0000_耀ﴮ㇅_x0002__x0000_"/>
      <sheetName val="약품׃⾛"/>
      <sheetName val="약품_x0010__x0000_"/>
      <sheetName val="기구저㑾"/>
      <sheetName val="기구㠀ẁ"/>
      <sheetName val="기구蠀㮄"/>
      <sheetName val="기구ࠀ⢄"/>
      <sheetName val="기구︀퇕"/>
      <sheetName val="기구ử"/>
      <sheetName val="기구꜀릵"/>
      <sheetName val="[수목일위.XLS]el\설계_x0000__x0000_褀_x0002_က똫西_x0002__x0000__x0001_"/>
      <sheetName val="토지가격산출(발송)"/>
      <sheetName val="종배수관"/>
      <sheetName val="[수목일위.XLS]el\설계서\수목일위踂퀾砀쏁1_x0000__x0000__x0000_"/>
      <sheetName val="[수목일위.XLS]el\설계서\수목일위_x0000_Ḁ퀀踂퀾렀藷"/>
      <sheetName val="내역서1999.啐0喜"/>
      <sheetName val="내역서1999.♱⿤_x0005_"/>
      <sheetName val="내역서1999.㐬ȟⱈ"/>
      <sheetName val="97노임_xdf88_˜"/>
      <sheetName val="강북라우터"/>
      <sheetName val="계 (4)"/>
      <sheetName val="Sheet4_x0000__x0000__x0000__x0000__x0000__x0000__x0000_ [수목일위.X"/>
      <sheetName val="Sheet4_x0000_ [수목일위.XLS]가드레일산근_x0000_耀 [수목일"/>
      <sheetName val="본실행 _x0000_"/>
      <sheetName val="구조 _x0000_"/>
      <sheetName val="배수내 "/>
      <sheetName val="회사기 _x0000_"/>
      <sheetName val="원가계산서 _x0000__x0000_"/>
      <sheetName val="[수목일위.XLS]el\설계서\수목일위_x0000__x0000_ _x0000_"/>
      <sheetName val="우측날개 "/>
      <sheetName val="직원투_x0000__x0000_ "/>
      <sheetName val="주공  _x0000_"/>
      <sheetName val="정화조방_x0000__x0000_ "/>
      <sheetName val="자재 집  "/>
      <sheetName val="_x0000_ _x0000_ "/>
      <sheetName val="1공구_단咀2ꮸ⽇ _x0000_"/>
      <sheetName val="날개벽(䟣⾯ _x0000_"/>
      <sheetName val="날개벽( _x0000__x0000__x0000_"/>
      <sheetName val="상호참고 _x0000_"/>
      <sheetName val="현장 _x0000_"/>
      <sheetName val="날개벽(䟣⾄ _x0000_"/>
      <sheetName val="수 "/>
      <sheetName val="현장관리 "/>
      <sheetName val="수肹"/>
      <sheetName val="구皸"/>
      <sheetName val="노임단가조사厨"/>
      <sheetName val="[수목일위.XLS]el\설계서\_x0000__x0000__x0000__x0000_　䨰_x0000__x0000_"/>
      <sheetName val="개별직종노임단가(2005.1丵"/>
      <sheetName val="Sheet4_x0000__x0000__x0000__x0000__x0000__x0000__x0000__x0010_[수목일위.XLS]______2"/>
      <sheetName val="중사"/>
      <sheetName val="관급자재대"/>
      <sheetName val="06 일위대가목록"/>
      <sheetName val="경율산정.舓⼱_x0005_"/>
      <sheetName val="경율산정._x0005__x0000_"/>
      <sheetName val="업무량"/>
      <sheetName val="개별직종노임단가(2003.9)"/>
      <sheetName val="[수목일위.XLS]el\설계서\수목일위 ␨/_x0000_"/>
      <sheetName val="[수목일위.XLS][수목일위.XLS]el_설_서__목_2"/>
      <sheetName val="[수목일위.XLS][수목일위.XLS]el_설_서__목_3"/>
      <sheetName val="Ma되ኤ_x0000__x0000_"/>
      <sheetName val="[수목일위.XLS]el\설계서\遘ʖퟍ‮_x0000__x0000_"/>
      <sheetName val="[수목일위.XLS]el\설계서\遈̦ퟍĔ䑘䓯_x0000__x0000_"/>
      <sheetName val="내역(臨N"/>
      <sheetName val="[수목일위.XLS_x0000_]el\설계서\수목曘̔㼠ò᰸⇈"/>
      <sheetName val="[수목일위.XLS_x0000_]el\설계서\수목曘̔㼠ò熘ⅴ"/>
      <sheetName val="[수목일위.XLS_x0000_]el\설계서\수목㼠r⨠㥇_x0000__x0000_"/>
      <sheetName val="[수목일위.XLS_x0000_]el\설계서\수목㼠r첈෎_x0000__x0000_"/>
      <sheetName val="[수목일위.XLS_x0000_]el\설계서\수목㼠r쮸⡑_x0000__x0000_"/>
      <sheetName val="횡배수관집현황(2공구)"/>
      <sheetName val="[수목일위.XLS][수목일위.XLS]el_설계__수_14"/>
      <sheetName val="[수목일위.XLS][수목일위.XLS]el_설계__수_15"/>
      <sheetName val="[수목일위.XLS][수목일위.XLS]el_설계__수목_2"/>
      <sheetName val="[수목일위.XLS][수목일위.XLS]el_설계__수목_3"/>
      <sheetName val="[수목일위.XLS][수목일위.XLS]el_설계__수목_4"/>
      <sheetName val="[수목일위.XLS][수목일위.XLS]el_설계__수목_5"/>
      <sheetName val="[수목일위.XLS][수목일위.XLS]el_설계__수목_6"/>
      <sheetName val="[수목일위.XLS][수목일위.XLS]el_설계__수목_7"/>
      <sheetName val="[수목일위.XLS][수목일위.XLS]el_설계__수목_8"/>
      <sheetName val="[수목일위.XLS][수목일위.XLS]el_설계__수목_9"/>
      <sheetName val="[수목일위.XLS][수목일위.XLS]el_설계__수_10"/>
      <sheetName val="[수목일위.XLS][수목일위.XLS]el_설계__수_11"/>
      <sheetName val="[수목일위.XLS][수목일위.XLS]el_설계__수_12"/>
      <sheetName val="[수목일위.XLS][수목일위.XLS]el_설계__수_13"/>
      <sheetName val="[수목일위.XLS][수목일위.XLS]el_설계__수_16"/>
      <sheetName val="[수목일위.XLS][수목일위.XLS]el_설계__수_17"/>
      <sheetName val="[수목일위.XLS][수목일위.XLS]el_설계__수_20"/>
      <sheetName val="[수목일위.XLS][수목일위.XLS]el_설계__수_21"/>
      <sheetName val="[수목일위.XLS][수목일위.XLS]el_설계__수_18"/>
      <sheetName val="[수목일위.XLS][수목일위.XLS]el_설계__수_19"/>
      <sheetName val="[수목일위.XLS][수목일위.XLS]el_설계__수_26"/>
      <sheetName val="[수목일위.XLS][수목일위.XLS]el_설계__수_27"/>
      <sheetName val="[수목일위.XLS][수목일위.XLS]el_설계__수_22"/>
      <sheetName val="[수목일위.XLS][수목일위.XLS]el_설계__수_23"/>
      <sheetName val="[수목일위.XLS][수목일위.XLS]el_설계__수_24"/>
      <sheetName val="[수목일위.XLS][수목일위.XLS]el_설계__수_25"/>
      <sheetName val="el\설계서\수목일위"/>
      <sheetName val="[수목일위.XLS][수목일위.XLS]el_설계__수_28"/>
      <sheetName val="[수목일위.XLS][수목일위.XLS]el_설계__수_29"/>
      <sheetName val="[수목일위.XLS][수목일위.XLS]el_설계__수_34"/>
      <sheetName val="[수목일위.XLS][수목일위.XLS]el_설계__수_35"/>
      <sheetName val="[수목일위.XLS][수목일위.XLS]el_설계__수_30"/>
      <sheetName val="[수목일위.XLS][수목일위.XLS]el_설계__수_31"/>
      <sheetName val="[수목일위.XLS][수목일위.XLS]el_설계__수_32"/>
      <sheetName val="[수목일위.XLS][수목일위.XLS]el_설계__수_33"/>
      <sheetName val="9.瀀玿́_x0000_"/>
      <sheetName val="9.԰_x0000_缀_x0000_"/>
      <sheetName val="9._x0000__x0000_Ԁ_x0000_"/>
      <sheetName val="[수목일위.XLS]el\설계서\_x0000_랸˨損Ï퀀▶"/>
      <sheetName val="금전출납"/>
      <sheetName val="[수목일위.XLS][수목일위.XLS]el__계서_수목_2"/>
      <sheetName val="[수목일위.XLS][수목일위.XLS]el__계서_수목_3"/>
      <sheetName val="[수목일위.XLS][수목일위.XLS_x0000_]el______14"/>
      <sheetName val="[수목일위.XLS][수목일위.XLS_x0000_]el______15"/>
      <sheetName val="[수목일위.XLS]el\설계서\수목일위렃ꋠ渂巩⠀﴿_x001f__x0000_"/>
      <sheetName val="구간별"/>
      <sheetName val="정부노임"/>
      <sheetName val="방화산출"/>
      <sheetName val="[수목일위.XLS][수목일위.XLS_x0000_]el______16"/>
      <sheetName val="[수목일위.XLS][수목일위.XLS_x0000_]el______17"/>
      <sheetName val="[수목일위.XLS_x0000_][수목일위.XLS]el______18"/>
      <sheetName val="[수목일위.XLS_x0000_][수목일위.XLS]el______19"/>
      <sheetName val="[수목일위.XLS]el\설계서\蠀㶅저怀쯙_x001a__x0000_"/>
      <sheetName val="[수목일위.XLS][수목일위.XLS]el______목_4"/>
      <sheetName val="[수목일위.XLS][수목일위.XLS]el______목_5"/>
      <sheetName val="[수목일위.XLS][수목일위.XLS_x0000_]el______20"/>
      <sheetName val="[수목일위.XLS][수목일위.XLS_x0000_]el______21"/>
      <sheetName val="[수목일위.XLS][수목일위.XLS_x0000_]el______22"/>
      <sheetName val="[수목일위.XLS][수목일위.XLS_x0000_]el______23"/>
      <sheetName val="[수목일위.XLS][수목일위.XLS_x0000_]el______24"/>
      <sheetName val="[수목일위.XLS][수목일위.XLS_x0000_]el______25"/>
      <sheetName val="[수목일위.XLS][수목일위.XLS_x0000_]el______26"/>
      <sheetName val="[수목일위.XLS][수목일위.XLS_x0000_]el______27"/>
      <sheetName val="[수목일위.XLS][수목일위.XLS]el___서_수목_2"/>
      <sheetName val="[수목일위.XLS][수목일위.XLS]el___서_수목_3"/>
      <sheetName val="설정"/>
      <sheetName val="이토변실(A3-LINE)"/>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사업분석_x0000__x0000__x0005__x0000_㗩"/>
      <sheetName val="사업분석_x0000__x0000__x0005__x0000_⬰㖚"/>
      <sheetName val="사업분석_x0000__x0000__x0005__x0000_肰㖘"/>
      <sheetName val="사업분석_x0000__x0000__x0005__x0000_炐㡨"/>
      <sheetName val="사업분석_x0000__x0000__x0005__x0000_䄠㦖"/>
      <sheetName val="사업분석_x0000__x0000__x0005__x0000_᭐㡩"/>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6PILE__(돌출)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수목일위.XLS]el\설계서_x0000__x0000__x0005__x0000_෰ਇǽ_x0000__x0000_"/>
      <sheetName val="[수목일위.XLS]el\설계서_x0000__x0000__x0005__x0000_몰ᔢǽ_x0000__x0000_"/>
      <sheetName val="[수목일위.XLS]el\설계서_x0000__x0000__x0005__x0000_쩀睜ǽ_x0000__x0000_"/>
      <sheetName val="[수목일위.XLS]el\설계렃耀ﻯ+_x0000__x0000__x0000_덎"/>
      <sheetName val="99'대차 통합(2)"/>
      <sheetName val="임대보고(최종)"/>
      <sheetName val="99'대차 통합"/>
      <sheetName val="2.냉난방설비공사"/>
      <sheetName val="7.자동제어공사"/>
      <sheetName val="TEST1"/>
      <sheetName val="[수목일위.XLS]el\설계서_x0000__x0000_Ԁ_x0000_쥗_x0001__x0000_"/>
      <sheetName val="[수목일위.XLS]el\설계서\_x0000__x0000__x0005__x0000_ၐ鉩ʂ_x0000_"/>
      <sheetName val="[수목일위.XLS]el\설계서\_x0000__x0000__x0005__x0000_䩰相Ǉ_x0000_"/>
      <sheetName val="[수목일위.XLS]el\설계서\_x0000__x0000__x0005__x0000_並蟑Ǉ_x0000_"/>
      <sheetName val="[수목일위.XLS]el\설계서\_x0000__x0000__x0005__x0000_菠翺Ǉ_x0000_"/>
      <sheetName val="[수목일위.XLS]el\설계서\_x0000__x0000__x0005__x0000_웰螚Ǉ_x0000_"/>
      <sheetName val="면적표-D7"/>
      <sheetName val="산근0"/>
      <sheetName val="pier(恭堁"/>
      <sheetName val="[수목일위.XLS]el\설계서_x0000__x0000__x0005__x0000_池Ȉ_x0000__x0000_"/>
      <sheetName val="[수목일위.XLS]el\설계서_x0000__x0000__x0005__x0000_㢠ꍈȈ_x0000__x0000_"/>
      <sheetName val="일위대가표(1_x0000_"/>
      <sheetName val="[수목일위.XLS][수목일위.XLS]el_설계서___12"/>
      <sheetName val="[수목일위.XLS][수목일위.XLS]el_설계서___13"/>
      <sheetName val="[수목일위.XLS][수목일위.XLS]el_설계서___10"/>
      <sheetName val="[수목일위.XLS][수목일위.XLS]el_설계서___11"/>
      <sheetName val="[수목일위.XLS][수목일위.XLS]el_설계서____4"/>
      <sheetName val="[수목일위.XLS][수목일위.XLS]el_설계서____5"/>
      <sheetName val="[수목일위.XLS][수목일위.XLS]el_설계서____6"/>
      <sheetName val="[수목일위.XLS][수목일위.XLS]el_설계서____7"/>
      <sheetName val="[수목일위.XLS][수목일위.XLS]el_설계서____8"/>
      <sheetName val="[수목일위.XLS][수목일위.XLS]el_설계서____9"/>
      <sheetName val="[수목일위.XLS][수목일위.XLS]el_설계서___72"/>
      <sheetName val="[수목일위.XLS][수목일위.XLS]el_설계서___73"/>
      <sheetName val="[수목일위.XLS][수목일위.XLS]el_설계서___70"/>
      <sheetName val="[수목일위.XLS][수목일위.XLS]el_설계서___71"/>
      <sheetName val="[수목일위.XLS][수목일위.XLS]el_설계서___60"/>
      <sheetName val="[수목일위.XLS][수목일위.XLS]el_설계서___61"/>
      <sheetName val="[수목일위.XLS][수목일위.XLS]el_설계서___52"/>
      <sheetName val="[수목일위.XLS][수목일위.XLS]el_설계서___53"/>
      <sheetName val="[수목일위.XLS][수목일위.XLS]el_설계서___50"/>
      <sheetName val="[수목일위.XLS][수목일위.XLS]el_설계서___51"/>
      <sheetName val="[수목일위.XLS][수목일위.XLS]el_설계서___28"/>
      <sheetName val="[수목일위.XLS][수목일위.XLS]el_설계서___29"/>
      <sheetName val="[수목일위.XLS][수목일위.XLS]el_설계서___24"/>
      <sheetName val="[수목일위.XLS][수목일위.XLS]el_설계서___25"/>
      <sheetName val="[수목일위.XLS][수목일위.XLS]el_설계서___22"/>
      <sheetName val="[수목일위.XLS][수목일위.XLS]el_설계서___23"/>
      <sheetName val="[수목일위.XLS][수목일위.XLS]el_설계서___20"/>
      <sheetName val="[수목일위.XLS][수목일위.XLS]el_설계서___21"/>
      <sheetName val="[수목일위.XLS][수목일위.XLS]el_설계서___18"/>
      <sheetName val="[수목일위.XLS][수목일위.XLS]el_설계서___19"/>
      <sheetName val="[수목일위.XLS][수목일위.XLS]el_설계서___16"/>
      <sheetName val="[수목일위.XLS][수목일위.XLS]el_설계서___17"/>
      <sheetName val="[수목일위.XLS][수목일위.XLS]el_설계서___14"/>
      <sheetName val="[수목일위.XLS][수목일위.XLS]el_설계서___15"/>
      <sheetName val="[수목일위.XLS][수목일위.XLS]el_설계서___30"/>
      <sheetName val="[수목일위.XLS][수목일위.XLS]el_설계서___31"/>
      <sheetName val="[수목일위.XLS][수목일위.XLS]el_설계서___26"/>
      <sheetName val="[수목일위.XLS][수목일위.XLS]el_설계서___27"/>
      <sheetName val="[수목일위.XLS][수목일위.XLS]el_설계서___34"/>
      <sheetName val="[수목일위.XLS][수목일위.XLS]el_설계서___35"/>
      <sheetName val="[수목일위.XLS][수목일위.XLS]el_설계서___32"/>
      <sheetName val="[수목일위.XLS][수목일위.XLS]el_설계서___33"/>
      <sheetName val="[수목일위.XLS][수목일위.XLS]el_설계서___36"/>
      <sheetName val="[수목일위.XLS][수목일위.XLS]el_설계서___37"/>
      <sheetName val="[수목일위.XLS][수목일위.XLS]el_설계서___44"/>
      <sheetName val="[수목일위.XLS][수목일위.XLS]el_설계서___45"/>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0"/>
      <sheetName val="[수목일위.XLS][수목일위.XLS]el_설계서___41"/>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68"/>
      <sheetName val="[수목일위.XLS][수목일위.XLS]el_설계서___69"/>
      <sheetName val="[수목일위.XLS][수목일위.XLS]el_설계서___74"/>
      <sheetName val="[수목일위.XLS][수목일위.XLS]el_설계서___75"/>
      <sheetName val="[수목일위.XLS]el\설계서\⭛Î蟰ᕇ_x0000__x0000__x0000__x0000_"/>
      <sheetName val="도급예산䈀_xdf6a_ԯ"/>
      <sheetName val="[수목일위.XLS][수목일위.XLS]el_설_서____2"/>
      <sheetName val="[수목일위.XLS][수목일위.XLS]el_설_서____3"/>
      <sheetName val="[수목일위.XLS]el\설계서\_x0014__x0000__x0000__x0000_Ѐ༰"/>
      <sheetName val="[수목일위.XLS][수목일위.XLS]el__계서_수목_4"/>
      <sheetName val="[수목일위.XLS][수목일위.XLS]el__계서_수목_5"/>
      <sheetName val="[수목일위.XLS][수목일위.XLS]el__계서_수목_6"/>
      <sheetName val="[수목일위.XLS][수목일위.XLS]el__계서_수목_7"/>
      <sheetName val="[수목일위.XLS][수목일위.XLS]el______824"/>
      <sheetName val="[수목일위.XLS][수목일위.XLS]el______825"/>
      <sheetName val="[수목일위.XLS][수목일위.XLS]el______826"/>
      <sheetName val="[수목일위.XLS][수목일위.XLS]el______827"/>
      <sheetName val="[수목일위.XLS][수목일위.XLS]el______484"/>
      <sheetName val="JOIN(2spa㎨_x0013_"/>
      <sheetName val="아耀"/>
      <sheetName val="안정검토"/>
      <sheetName val="통합"/>
      <sheetName val="출력은 금물"/>
      <sheetName val="입ࣉ쥠"/>
      <sheetName val="H-PILE수량Ç_x0000_"/>
      <sheetName val="설계산출䲸_x0013_"/>
      <sheetName val="1) 안채산출 1"/>
      <sheetName val="1) 안채산출 2"/>
      <sheetName val="1) 안채산출 3-1"/>
      <sheetName val="1) 안채산출 5"/>
      <sheetName val="골조钼9"/>
      <sheetName val="[수목일위.XLS]el\설계서\수鴀﮼쀀뤼_x001c__x0000__x0000_"/>
      <sheetName val="엔지니어링요율"/>
      <sheetName val="총 괄 표"/>
      <sheetName val="회사기본_x0000__x0000_"/>
      <sheetName val="pier(각형铐"/>
      <sheetName val="pier(각형닑"/>
      <sheetName val="pier(각형_x0005_"/>
      <sheetName val="pier(각형娈"/>
      <sheetName val="9.턀ԯ_x0000_"/>
      <sheetName val="9.꣍⭙턀Ⴒ"/>
      <sheetName val="[수목일위.XLS][수목일위.XLS]el______588"/>
      <sheetName val="[수목일위.XLS][수목일위.XLS]el______589"/>
      <sheetName val="[수목일위.XLS][수목일위.XLS]el______612"/>
      <sheetName val="[수목일위.XLS][수목일위.XLS]el______613"/>
      <sheetName val="일반자재"/>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수목일위.XLS]el\설계서\수목일위._x0000__x0000__x0000__x0001_Ԁ_x0000_需"/>
      <sheetName val="[수목일위.XLS]el\설계서堀㢆︀꿕ԯ_x0000_缀_x0000__x0000_"/>
      <sheetName val="자재집계표"/>
      <sheetName val="2012노임단가"/>
      <sheetName val="[수목일위.XLS]el\설계서\수_x0001__x0000_倀搥촣ꀀ"/>
      <sheetName val="PROCURE"/>
      <sheetName val="[수목일위.XLS]el\설계서\수목_x0002__x0000_飀ɬ顔?"/>
      <sheetName val="[수목일위.XLS]el\설계서\수목일위.X顔Äᵜ_x0000__x0000_"/>
      <sheetName val="[수목일위.XLS]el\설계서\수목일위.X_x0002__x0000_飀̈́顔ė"/>
      <sheetName val="[수목일위.XLS]el\설계서\수목일위.X_x0002__x0000_飀ͻ顔Ŏ"/>
      <sheetName val="[수목일위.XLS]el\설계서\수목일위.X_x0002__x0000_飀ˇ顔"/>
      <sheetName val="[수목일위.XLS]el\설계서\수목일위.X_x0002__x0000_飀ɸ顔K"/>
      <sheetName val="[수목일위.XLS]el\설계서\수목일위.X顔í원⃇_x0000__x0000_"/>
      <sheetName val="[수목일위.XLS]el\설계서\수목일위.X顔%⩘☪_x0000__x0000_"/>
      <sheetName val="확산동"/>
      <sheetName val="2000년하반기"/>
      <sheetName val="MEXICO-C"/>
      <sheetName val="48일위(׃⾹_x0000_"/>
      <sheetName val="[수목일위.XLS]el\설계서\수_x0000__x0000_Ū_x0000_⳰_xdc9e_Ū"/>
      <sheetName val="[수목일위.XLS]el\설계서\ᾏ×⭨_x0000__x0000__x0000__x0000_"/>
      <sheetName val="포장損"/>
      <sheetName val="약품설闰"/>
      <sheetName val="출력일지(01월)"/>
      <sheetName val="退鹗"/>
      <sheetName val="JOKUN"/>
      <sheetName val="적용률"/>
      <sheetName val="ACDIM6D"/>
      <sheetName val="기계시공"/>
      <sheetName val="1.우편집중내역서"/>
      <sheetName val="AP1"/>
      <sheetName val="갑지_추정_"/>
      <sheetName val="EKOG10건축"/>
      <sheetName val="설산1.나"/>
      <sheetName val="본사S"/>
      <sheetName val="SUM-CTI"/>
      <sheetName val="°©Áö(ÃßÁ¤)"/>
      <sheetName val="ºÎÇÏ°è»ê¼­"/>
      <sheetName val="ÇöÀåÁöÁö¹°¹°·®"/>
      <sheetName val="±â°è½Ã°ø"/>
      <sheetName val="Àû¿ë·ü"/>
      <sheetName val="»ê±Ù"/>
      <sheetName val="°øÅë°¡¼³"/>
      <sheetName val="EKOG10°ÇÃà"/>
      <sheetName val="À»Áö"/>
      <sheetName val="Åä°ø(¿ì¹°Åë,±âÅ¸) "/>
      <sheetName val="¼³»ê1.³ª"/>
      <sheetName val="º»»çS"/>
      <sheetName val="조경"/>
      <sheetName val="대우단가(풍산)"/>
      <sheetName val="CATV"/>
      <sheetName val="아파트 기성내역서"/>
      <sheetName val="1-1"/>
      <sheetName val="Breakdown"/>
      <sheetName val="UnitRate"/>
      <sheetName val="공통비(전체)"/>
      <sheetName val="BLR 1"/>
      <sheetName val="GEN"/>
      <sheetName val="DEAE"/>
      <sheetName val="BLR2"/>
      <sheetName val="BLR3"/>
      <sheetName val="BLR4"/>
      <sheetName val="BLR5"/>
      <sheetName val="DEM"/>
      <sheetName val="SAM"/>
      <sheetName val="CHEM"/>
      <sheetName val="COP"/>
      <sheetName val="간접비내역-1"/>
      <sheetName val="hvac(제어동)"/>
      <sheetName val="ITB COST"/>
      <sheetName val="소방사항"/>
      <sheetName val="1월"/>
      <sheetName val="설계명세"/>
      <sheetName val="Indirect Cost"/>
      <sheetName val="건축공사실행"/>
      <sheetName val="본공사"/>
      <sheetName val="정화조동내역"/>
      <sheetName val="4.2유효폭의 계산"/>
      <sheetName val="대가목록"/>
      <sheetName val="1차설계변경내역"/>
      <sheetName val="견적내역"/>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Åä¸ñ"/>
      <sheetName val="º»°ø»ç"/>
      <sheetName val="°ø³»¿ª"/>
      <sheetName val="1Â÷¼³°èº¯°æ³»¿ª"/>
      <sheetName val="¿ø°¡°è»ê¼­"/>
      <sheetName val="저"/>
      <sheetName val="공사내역"/>
      <sheetName val="업체견적(거푸집)"/>
      <sheetName val="은행"/>
      <sheetName val="BSD _2_"/>
      <sheetName val="콘크리트타설집계표"/>
      <sheetName val="KMT물량"/>
      <sheetName val="입고현황(전체)"/>
      <sheetName val="간접경상비"/>
      <sheetName val="s"/>
      <sheetName val="당진1,2호기전선관설치및접지4차공사내역서-을지"/>
      <sheetName val="입찰보고"/>
      <sheetName val="기계"/>
      <sheetName val="배수내룅"/>
      <sheetName val="[수목일위.XLS]el\설계서\Ꚑ⺉_x0000__x0000__x0000__x0000_彄Ώ"/>
      <sheetName val="BP"/>
      <sheetName val="뜃맟뭁돽띿맟?-BLDG"/>
      <sheetName val="일위대가(X)"/>
      <sheetName val="[수목일위.XLS][수목일위.XLS]el_설계서_수__4"/>
      <sheetName val="[수목일위.XLS][수목일위.XLS]el_설계서_수__5"/>
      <sheetName val="[수목일위.XLS][수목일위.XLS]el_설계서_수__2"/>
      <sheetName val="[수목일위.XLS][수목일위.XLS]el_설계서_수__3"/>
      <sheetName val="[수목일위.XLS]el\설계서\罨(헾⿣_x0005__x0000__x0000_"/>
      <sheetName val="[수목일위.XLS]el\설계서\ﾈȟ萹ãⱄ&gt;폠ছ"/>
      <sheetName val="[수목일위.XLS]el\설계서\羈_x001a_헾⽝_x0005__x0000__x0000_"/>
      <sheetName val="메뉴"/>
      <sheetName val="[수목일위.XLS][수목일위.XLS]el__계_____4"/>
      <sheetName val="[수목일위.XLS][수목일위.XLS]el__계_____5"/>
      <sheetName val="Lumen"/>
      <sheetName val="[수목일위.XLS]el\설계서\_x0003__x0000__xde08_N벝ÃꟐắ"/>
      <sheetName val="[수목일위.XLS_x0000_]el\설계서_x0000__x0000_Ā_x0000__x0005__x0000_翽_x0000_凰"/>
      <sheetName val="[수목일위.XLS_x0000_]el\설계서_x0000__x0000_Ā_x0000__x0005__x0000_Í_x0000_峠"/>
      <sheetName val="[수목일위.XLS]el\설계서\수_x0000__x0000__x0000__x0001_Ԁ_x0000_ࠀ"/>
      <sheetName val="골조"/>
      <sheetName val="[수목일위.XLS]el\설계؀_x0001__x0000__x0000__x0000_ﴁֳ_x0000_ꀀꆂ"/>
      <sheetName val="[수목일위.XLS]el\설계서\⭛ş하ឆ_x0000__x0000__x0000__x0000_"/>
      <sheetName val="[수목일위.XLS]el\설계서\수목氂Ꙣ栀蠡_x001a__x0000_"/>
      <sheetName val="상부공철근집계က_x0000_㑕쌆"/>
      <sheetName val="좌측_x0000__x0000__x0005_"/>
      <sheetName val="노원열병합  건축공사기성내역서"/>
      <sheetName val="횡䤊⾃_x0005_"/>
      <sheetName val="횡헾」_x0005_"/>
      <sheetName val="[수목일위.XLS][수목일위.XLS]el___서_수목_4"/>
      <sheetName val="[수목일위.XLS][수목일위.XLS]el___서_수목_5"/>
      <sheetName val="[수목일위.XLS]el\설계_x0000__x0000__x0000__x0001_Ԁ_x0000_ꔀ_x0000_退珧"/>
      <sheetName val="2)관저ᒂ"/>
      <sheetName val="주공_x0005__x0000_"/>
      <sheetName val="AL공_xd800_ⲃᰀⲄ"/>
      <sheetName val="위치조ԯ"/>
      <sheetName val="AL공渀乷԰_x0000_"/>
      <sheetName val="주공舸8헾"/>
      <sheetName val="변경-԰"/>
      <sheetName val="[수목일위.XLS]el\설계서\수목일_xdd80_&quot;_x0000__x0000_"/>
      <sheetName val="0"/>
      <sheetName val="총괄개요"/>
      <sheetName val="[수목일위.XLS][수목일위.XLS]el___서_수목_6"/>
      <sheetName val="[수목일위.XLS][수목일위.XLS]el___서_수목_7"/>
      <sheetName val="[수목일위.XLS][수목일위.XLS]el___서_수목_8"/>
      <sheetName val="[수목일위.XLS][수목일위.XLS]el___서_수목_9"/>
      <sheetName val="[수목일위.XLS][수목일위.XLS]el______576"/>
      <sheetName val="[수목일위.XLS][수목일위.XLS]el______578"/>
      <sheetName val="[수목일위.XLS][수목일위.XLS]el______579"/>
      <sheetName val="[수목일위.XLS][수목일위.XLS]el______577"/>
      <sheetName val="[수목일위.XLS]el\설계서\_x0000__x0000_Ā_x0000__x0005__x0000_翽_x0000_"/>
      <sheetName val="[수목일위.XLS]el\설계서\_x0000__x0000_Ā_x0000__x0005__x0000_翹_x0000_"/>
      <sheetName val="[수목일위.XLS]el\설계서\_x0000__x0000_ȯ_x0000_⫐⡢ȯ_x0000_"/>
      <sheetName val="단가_및_䠅ኀ谀"/>
      <sheetName val="배수장공사비԰_x0000_缀"/>
      <sheetName val="배수장공사비駇ኘ԰"/>
      <sheetName val="배수장공사비餀ኘ԰"/>
      <sheetName val="99노徸〒"/>
      <sheetName val="C &amp; G RHS"/>
      <sheetName val="월별수缀"/>
      <sheetName val="[수목일위.XLS]el\설계서\수_x0000__x0000_Ā_x0000__x0005__x0000_翼"/>
      <sheetName val="[수목일위.XLS]el\설계서\수_x0000__x0000_Ȍ_x0000_Ā_x0000__x0005_"/>
      <sheetName val="[수목일위.XLS]el\설계서\수_x0000__x0000__x0000__x0000__x0000__x0000_Ā"/>
      <sheetName val="4.전력간선헾】"/>
      <sheetName val="산수배수"/>
      <sheetName val="견적갑지"/>
      <sheetName val="[수목일위.XLS]el\설계서\수_x0000__x0000__x0000__x0001_Ԁ_x0000_礀"/>
      <sheetName val="[수목일위.XLS]el\설계서\수_x0000__x0000__x0000__x0001_Ԁ_x0000_㬀"/>
      <sheetName val="[수목일위.XLS][수목일위.XLS]el_설계서___84"/>
      <sheetName val="[수목일위.XLS][수목일위.XLS]el_설계서___85"/>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0"/>
      <sheetName val="[수목일위.XLS][수목일위.XLS]el_설계서___81"/>
      <sheetName val="[수목일위.XLS][수목일위.XLS]el_설계서___82"/>
      <sheetName val="[수목일위.XLS][수목일위.XLS]el_설계서___83"/>
      <sheetName val="[수목일위.XLS]el\설계서_x0000__x0000_Ā_x0000__x0005__x0000_翽_x0000_㼀"/>
      <sheetName val="[수목일위.XLS]el\설계서_x0000__x0000__x0005__x0000_冐趉ƣ_x0000__x0000_"/>
      <sheetName val="[수목일위.XLS]el\설계서_x0000__x0000__x0005__x0000_힀厎ǰ_x0000__x0000_"/>
      <sheetName val="[수목일위.XLS]el\설계서_x0000__x0000__x0005__x0000_塰펶Ɂ_x0000__x0000_"/>
      <sheetName val="[수목일위.XLS]el\설계서_x0000__x0000_Ā_x0000__x0005__x0000_翿_x0000_澠"/>
      <sheetName val="[수목일위.XLS]el\설계서_x0000__x0000_Ā_x0000__x0005__x0000_翹_x0000_"/>
      <sheetName val="경  비 "/>
      <sheetName val="콘센트신설"/>
      <sheetName val="단가(́㑐각"/>
      <sheetName val="[수목일위.XLS][수목일위.XLS]el______560"/>
      <sheetName val="[수목일위.XLS][수목일위.XLS]el______561"/>
      <sheetName val="[수목일위.XLS][수목일위.XLS]el______554"/>
      <sheetName val="[수목일위.XLS][수목일위.XLS]el______555"/>
      <sheetName val="범위이름"/>
      <sheetName val="[수목일위.XLS][수목일위.XLS]el______552"/>
      <sheetName val="[수목일위.XLS][수목일위.XLS]el______553"/>
      <sheetName val="[수목일위.XLS][수목일위.XLS]el______550"/>
      <sheetName val="[수목일위.XLS][수목일위.XLS]el______551"/>
      <sheetName val="[수목일위.XLS][수목일위.XLS]el______544"/>
      <sheetName val="[수목일위.XLS][수목일위.XLS]el______545"/>
      <sheetName val="[수목일위.XLS][수목일위.XLS]el______542"/>
      <sheetName val="[수목일위.XLS][수목일위.XLS]el______543"/>
      <sheetName val="[수목일위.XLS][수목일위.XLS]el______534"/>
      <sheetName val="[수목일위.XLS][수목일위.XLS]el______535"/>
      <sheetName val="[수목일위.XLS][수목일위.XLS]el______530"/>
      <sheetName val="[수목일위.XLS][수목일위.XLS]el______531"/>
      <sheetName val="[수목일위.XLS]el\설계서\촂頀氆-_x0000__x0000__x0000_"/>
      <sheetName val="[수목일위.XLS]el\설계서\_x0000__x0000_Ԁ_x0000_　ᴝࠓ_x0002_"/>
      <sheetName val="[수목일위.XLS]el\설계서\_x0000__x0000_Ԁ_x0000_쀀⼓ࠬ_x0002_"/>
      <sheetName val="[수목일위.XLS]el\설계서\_x0000__x0000_Ԁ_x0000_ꀀ⇞ࠬ_x0002_"/>
      <sheetName val="[수목일위.XLS]el\설계서\낀ҏ搃헆堀铗_x001b__x0000_"/>
      <sheetName val="[수목일위.XLS]el\설계서\낀ҏ搃헆ꀀ锄_x001b__x0000_"/>
      <sheetName val="[수목일위.XLS]el\설계서\낀ҏ搃헆뀀⤻&lt;_x0000_"/>
      <sheetName val="[수목일위.XLS]el\설계서\_x0000__x0000_Ԁ_x0000__x0000_ꀴ鞦_x0002_"/>
      <sheetName val="[수목일위.XLS][수목일위.XLS]el______502"/>
      <sheetName val="[수목일위.XLS][수목일위.XLS]el______503"/>
      <sheetName val="[수목일위.XLS][수목일위.XLS]el______506"/>
      <sheetName val="[수목일위.XLS][수목일위.XLS]el______507"/>
      <sheetName val="[수목일위.XLS][수목일위.XLS]el______492"/>
      <sheetName val="[수목일위.XLS][수목일위.XLS]el______493"/>
      <sheetName val="[수목일위.XLS][수목일위.XLS]el______485"/>
      <sheetName val="[수목일위.XLS][수목일위.XLS]el______486"/>
      <sheetName val="[수목일위.XLS][수목일위.XLS]el______487"/>
      <sheetName val="[수목일위.XLS][수목일위.XLS]el______488"/>
      <sheetName val="[수목일위.XLS][수목일위.XLS]el______489"/>
      <sheetName val="[수목일위.XLS][수목일위.XLS]el______490"/>
      <sheetName val="[수목일위.XLS][수목일위.XLS]el______491"/>
      <sheetName val="[수목일위.XLS][수목일위.XLS]el______494"/>
      <sheetName val="[수목일위.XLS][수목일위.XLS]el______495"/>
      <sheetName val="[수목일위.XLS][수목일위.XLS]el______496"/>
      <sheetName val="[수목일위.XLS][수목일위.XLS]el______497"/>
      <sheetName val="[수목일위.XLS][수목일위.XLS]el______498"/>
      <sheetName val="[수목일위.XLS][수목일위.XLS]el______499"/>
      <sheetName val="[수목일위.XLS][수목일위.XLS]el______500"/>
      <sheetName val="[수목일위.XLS][수목일위.XLS]el______501"/>
      <sheetName val="[수목일위.XLS][수목일위.XLS]el______504"/>
      <sheetName val="[수목일위.XLS][수목일위.XLS]el______505"/>
      <sheetName val="[수목일위.XLS][수목일위.XLS]el______508"/>
      <sheetName val="[수목일위.XLS][수목일위.XLS]el______509"/>
      <sheetName val="[수목일위.XLS][수목일위.XLS]el______510"/>
      <sheetName val="[수목일위.XLS][수목일위.XLS]el______511"/>
      <sheetName val="[수목일위.XLS][수목일위.XLS]el______528"/>
      <sheetName val="[수목일위.XLS][수목일위.XLS]el______529"/>
      <sheetName val="[수목일위.XLS][수목일위.XLS]el______512"/>
      <sheetName val="[수목일위.XLS][수목일위.XLS]el______51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0"/>
      <sheetName val="[수목일위.XLS][수목일위.XLS]el______521"/>
      <sheetName val="[수목일위.XLS][수목일위.XLS]el______522"/>
      <sheetName val="[수목일위.XLS][수목일위.XLS]el______523"/>
      <sheetName val="[수목일위.XLS][수목일위.XLS]el______524"/>
      <sheetName val="[수목일위.XLS][수목일위.XLS]el______525"/>
      <sheetName val="[수목일위.XLS][수목일위.XLS]el______526"/>
      <sheetName val="[수목일위.XLS][수목일위.XLS]el______527"/>
      <sheetName val="[수목일위.XLS][수목일위.XLS]el______532"/>
      <sheetName val="[수목일위.XLS][수목일위.XLS]el______533"/>
      <sheetName val="[수목일위.XLS]el\설계서\수목일위㓡ÓỒ"/>
      <sheetName val="[수목일위.XLS][수목일위.XLS]el______538"/>
      <sheetName val="[수목일위.XLS][수목일위.XLS]el______539"/>
      <sheetName val="[수목일위.XLS][수목일위.XLS]el______540"/>
      <sheetName val="[수목일위.XLS][수목일위.XLS]el______541"/>
      <sheetName val="거래내역입력"/>
      <sheetName val="[수목일위.XLS]el\설계서_x0000__x0000_Ǌ_x0000_ⵀ댬Ǌ_x0000_Ā"/>
      <sheetName val="[수목일위.XLS]el\설계서_x0000__x0000_ȇ_x0000_ⰰ⥒ȇ_x0000_Ā"/>
      <sheetName val="[수목일위.XLS]el\설계서_x0000__x0000_Ā_x0000__x0005__x0000__x0000__x0000_ꉐ"/>
      <sheetName val="[수목일위.XLS][수목일위.XLS]el______536"/>
      <sheetName val="[수목일위.XLS][수목일위.XLS]el______537"/>
      <sheetName val="[수목일위.XLS][수목일위.XLS]el______546"/>
      <sheetName val="[수목일위.XLS][수목일위.XLS]el______547"/>
      <sheetName val="[수목일위.XLS][수목일위.XLS]el______548"/>
      <sheetName val="[수목일위.XLS][수목일위.XLS]el______549"/>
      <sheetName val="[수목일위.XLS][수목일위.XLS]el______558"/>
      <sheetName val="[수목일위.XLS][수목일위.XLS]el______559"/>
      <sheetName val="[수목일위.XLS][수목일위.XLS]el______556"/>
      <sheetName val="[수목일위.XLS][수목일위.XLS]el______557"/>
      <sheetName val="[수목일위.XLS][수목일위.XLS]el______562"/>
      <sheetName val="[수목일위.XLS][수목일위.XLS]el______563"/>
      <sheetName val="[수목일위.XLS][수목일위.XLS]el______564"/>
      <sheetName val="[수목일위.XLS][수목일위.XLS]el______565"/>
      <sheetName val="[수목일위.XLS][수목일위.XLS]el______566"/>
      <sheetName val="[수목일위.XLS][수목일위.XLS]el______567"/>
      <sheetName val="기기리⠀驘"/>
      <sheetName val="기기리턀鎲"/>
      <sheetName val="기기리ԯ_x0000_"/>
      <sheetName val="계측제어_x0000__x0000_"/>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수령할 서류 확인장"/>
      <sheetName val="[수목일위.XLS]el\설계서\수목일위._x0000__x0000__x0000__x0001_Ԁ_x0000__x0000_"/>
      <sheetName val="mijibi"/>
      <sheetName val="[수목일위.XLS]el\설계서\수목일위_x0000_$Ĩɭ"/>
      <sheetName val="[수목일위.XLS]el\설계서\수목일위㼠A뺀⦟"/>
      <sheetName val="[수목일위.XLS][수목일위.XLS]el_설계서_수_10"/>
      <sheetName val="[수목일위.XLS][수목일위.XLS]el_설계서_수_11"/>
      <sheetName val="[수목일위.XLS][수목일위.XLS]el_설계서_수목_8"/>
      <sheetName val="[수목일위.XLS][수목일위.XLS]el_설계서_수목_9"/>
      <sheetName val="램_x0005_"/>
      <sheetName val="산북아MS"/>
      <sheetName val="내역(전_x0000__x0000__x0005__x0000_멠"/>
      <sheetName val="내역(전_x0000__x0000__x0005__x0000_˰"/>
      <sheetName val="내역(전_x0000__x0000__x0005__x0000_晰"/>
      <sheetName val="내역(전_x0000__x0000__x0005__x0000_ঠ"/>
      <sheetName val="내역(전_x0000__x0000__x0005__x0000_㞰"/>
      <sheetName val="내역(전_x0000__x0000__x0005__x0000_"/>
      <sheetName val="내역(전_x0000__x0000__x0005__x0000_⸠"/>
      <sheetName val="내역(전_x0000__x0000__x0005__x0000_ኰ"/>
      <sheetName val="내역(전_x0000__x0000__x0005__x0000_㘠"/>
      <sheetName val="내역(전_x0000__x0000__x0005__x0000_앀"/>
      <sheetName val="내역(전_x0000__x0000__x0005__x0000_쎐"/>
      <sheetName val="내역(전_x0000__x0000__x0005__x0000_≐"/>
      <sheetName val="내역(전_x0000__x0000__x0005__x0000_캰"/>
      <sheetName val="내역(전_x0000__x0000__x0005__x0000_驠"/>
      <sheetName val="내역(전_x0000__x0000__x0005__x0000_攠"/>
      <sheetName val="내역(전_x0000__x0000__x0005__x0000_狠"/>
      <sheetName val="내역(전_x0000__x0000__x0005__x0000_"/>
      <sheetName val="약품薨T"/>
      <sheetName val="약품蔈"/>
      <sheetName val="[수목일위.XLS][수목일위.XLS]el______574"/>
      <sheetName val="[수목일위.XLS][수목일위.XLS]el______575"/>
      <sheetName val="[수목일위.XLS][수목일위.XLS]el______572"/>
      <sheetName val="[수목일위.XLS][수목일위.XLS]el______573"/>
      <sheetName val="[수목일위.XLS][수목일위.XLS]el______570"/>
      <sheetName val="[수목일위.XLS][수목일위.XLS]el______571"/>
      <sheetName val="[수목일위.XLS][수목일위.XLS]el______568"/>
      <sheetName val="[수목일위.XLS][수목일위.XLS]el______569"/>
      <sheetName val="[수목일위.XLS][수목일위.XLS]el______580"/>
      <sheetName val="[수목일위.XLS][수목일위.XLS]el______581"/>
      <sheetName val="[수목일위.XLS][수목일위.XLS]el______582"/>
      <sheetName val="[수목일위.XLS][수목일위.XLS]el______583"/>
      <sheetName val="[수목일위.XLS][수목일위.XLS]el______584"/>
      <sheetName val="[수목일위.XLS][수목일위.XLS]el______585"/>
      <sheetName val="[수목일위.XLS][수목일위.XLS]el______586"/>
      <sheetName val="[수목일위.XLS][수목일위.XLS]el______587"/>
      <sheetName val="[수목일위.XLS][수목일위.XLS]el______614"/>
      <sheetName val="[수목일위.XLS][수목일위.XLS]el______615"/>
      <sheetName val="[수목일위.XLS][수목일위.XLS]el______590"/>
      <sheetName val="[수목일위.XLS][수목일위.XLS]el______591"/>
      <sheetName val="[수목일위.XLS][수목일위.XLS]el______592"/>
      <sheetName val="[수목일위.XLS][수목일위.XLS]el______593"/>
      <sheetName val="[수목일위.XLS][수목일위.XLS]el______594"/>
      <sheetName val="[수목일위.XLS][수목일위.XLS]el______595"/>
      <sheetName val="기본㑠_x0000_"/>
      <sheetName val="[수목일위.XLS][수목일위.XLS]el______596"/>
      <sheetName val="[수목일위.XLS][수목일위.XLS]el______597"/>
      <sheetName val="[수목일위.XLS][수목일위.XLS]el______600"/>
      <sheetName val="[수목일위.XLS][수목일위.XLS]el______601"/>
      <sheetName val="[수목일위.XLS][수목일위.XLS]el______602"/>
      <sheetName val="[수목일위.XLS][수목일위.XLS]el______603"/>
      <sheetName val="[수목일위.XLS][수목일위.XLS]el______598"/>
      <sheetName val="[수목일위.XLS][수목일위.XLS]el______599"/>
      <sheetName val="[수목일위.XLS][수목일위.XLS]el______604"/>
      <sheetName val="[수목일위.XLS][수목일위.XLS]el______605"/>
      <sheetName val="[수목일위.XLS][수목일위.XLS]el______606"/>
      <sheetName val="[수목일위.XLS][수목일위.XLS]el______607"/>
      <sheetName val="[수목일위.XLS][수목일위.XLS]el______608"/>
      <sheetName val="[수목일위.XLS][수목일위.XLS]el______609"/>
      <sheetName val="[수목일위.XLS][수목일위.XLS]el______610"/>
      <sheetName val="[수목일위.XLS][수목일위.XLS]el______611"/>
      <sheetName val="방堸"/>
      <sheetName val="방䡲"/>
      <sheetName val="주요량(96)"/>
      <sheetName val="[수목일위.XLS]el\설계서\수쀀쓑_x0000__xda00_ǹ"/>
      <sheetName val="약품橠ʬ"/>
      <sheetName val="좌측舘1헾"/>
      <sheetName val="[수목일위.XLS][수목일위.XLS]el__계___목_4"/>
      <sheetName val="[수목일위.XLS][수목일위.XLS]el__계___목_5"/>
      <sheetName val="[수목일위.XLS][수목일위.XLS]el__계___목_2"/>
      <sheetName val="[수목일위.XLS][수목일위.XLS]el__계___목_3"/>
      <sheetName val="[수목일위.XLS][수목일위.XLS]el__계___목_8"/>
      <sheetName val="[수목일위.XLS][수목일위.XLS]el__계___목_9"/>
      <sheetName val="[수목일위.XLS][수목일위.XLS]el__계___목_6"/>
      <sheetName val="[수목일위.XLS][수목일위.XLS]el__계___목_7"/>
      <sheetName val="현장관萹ó"/>
      <sheetName val="현장관ﾈȯ"/>
      <sheetName val="현장관≬ʧ"/>
      <sheetName val="8설萹ó"/>
      <sheetName val="[수목일위.XLS]el\설계서\수拠ᖌ_x0000__x0000__x0000__x0000_撬"/>
      <sheetName val="[수목일위.XLS]el\설계서_xdc00_㶻ࠀ戗洃䵩翃_x001a_"/>
      <sheetName val="[수목일위.XLS]el\설계서_xdc00_㶻ࠀ戗洃䵩码蛑_x0012_"/>
      <sheetName val="[수목일위.XLS]el\설계서洂⹩退_x001d__x0000__x0000__x0000_耀"/>
      <sheetName val="완성통합시스템 "/>
      <sheetName val="공종별"/>
      <sheetName val="공종별단가산정기준"/>
      <sheetName val="인원배치기준"/>
      <sheetName val="공통단가"/>
      <sheetName val="[수목일위.XLS]el\설계서\수목일위.X_x0000__x0000__x0000__x0001_Ԁ_x0000_"/>
      <sheetName val="[수목일위.XLS]el\설계서\_x0000_႒틥_x0000_樀䆳"/>
      <sheetName val="[수목일위.XLS][수목일위.XLS_x0000_]el_설계서___2"/>
      <sheetName val="[수목일위.XLS][수목일위.XLS_x0000_]el_설계서___3"/>
      <sheetName val="[수목일위.XLS][수목일위.XLS_x0000_]el_설계서___4"/>
      <sheetName val="[수목일위.XLS][수목일위.XLS_x0000_]el_설계서___5"/>
      <sheetName val="일위대가Ԁ_x0000_缀_x0000__x0000__x0000_"/>
      <sheetName val="토목내역 (2)"/>
      <sheetName val="预算表"/>
      <sheetName val="고객사 관리 코드"/>
      <sheetName val="[수목일위.XLS][수목일위.XLS]el_설___수__2"/>
      <sheetName val="[수목일위.XLS][수목일위.XLS]el_설___수__3"/>
      <sheetName val="[수목일위.XLS]el\설계서\수목일위._x0000__x0000_Ā"/>
      <sheetName val="[수목일위.XLS][수목일위.XLS]el______616"/>
      <sheetName val="[수목일위.XLS][수목일위.XLS]el______617"/>
      <sheetName val="장비사용료"/>
      <sheetName val="노무비계"/>
      <sheetName val="자¬"/>
      <sheetName val="[수목일위.XLS]el\설계서\수목일_x0010__x0000_煮࠼׃"/>
      <sheetName val="[수목일위.XLS]el\설계서\수목일_x0000__x0000_릠_x0000__x0000_"/>
      <sheetName val="[수목일위.XLS]el\설계서\수목일_x0000__x0000_켘_x0000__x0000_"/>
      <sheetName val="[수목일위.XLS]el\설계서\수刀_x0010__x0000__x0000__x0000__x0000__x0000_"/>
      <sheetName val="[수목일위.XLS]el\설계서\수_x0000__x0000_Ā_x0000__x0005__x0000_翻"/>
      <sheetName val="[수목일위.XLS]el\설계서_x0000__x0000_Ə_x0000_⯀䘟Ə_x0000_Ā"/>
      <sheetName val="[수목일위.XLS]el\설계서_x0000__x0000_Ʈ_x0000_Ⳡ⁾Ʈ_x0000_Ā"/>
      <sheetName val="제품매출원가율(누계)"/>
      <sheetName val="[수목일위.XLS]el\설계서䶀ա_x0000__x0000__x0000__x0000_er㺔"/>
      <sheetName val="DATA_x0010_"/>
      <sheetName val="자ꠎ㲁"/>
      <sheetName val="구ᰚ"/>
      <sheetName val="구曐"/>
      <sheetName val="맨홀謈_x001b_籀ԯ"/>
      <sheetName val="[수목일위.XLS]el\설계서\_x0000_섀⠀؁洃砀"/>
      <sheetName val="[수목일위.XLS]el\설계서ᾏ(沰☖_x0000__x0000__x0000__x0000_〸"/>
      <sheetName val="[수목일위.XLS]el\설계서ᾏ(ﳸ⦯_x0000__x0000__x0000__x0000_〸"/>
      <sheetName val="[수목일위.XLS]el\설계서ᾏ(渰♡_x0000__x0000__x0000__x0000_〸"/>
      <sheetName val="[수목일위.XLS]el\설계서ᾏ(͘⨨_x0000__x0000__x0000__x0000_〸"/>
      <sheetName val="가爂년"/>
      <sheetName val="[수목일위.XLS]el\설계서_x0000_Ν辰̌왤Ý⇈ᔲ_x0000_"/>
      <sheetName val="1공구_단䈀챪ԯ"/>
      <sheetName val="AL공_x0005_"/>
      <sheetName val="9.娆ᱣ0_x0000_"/>
      <sheetName val="[수목일위.XLS]el\설계서\수ἴ_x0000_ᥨ'_x0000__x0000_"/>
      <sheetName val="[수목일위.XLS]el\설계서\수㴃㦼⠀鑲!_x0000__x0000_"/>
      <sheetName val="Stem Footing"/>
      <sheetName val="8설ԯ_x0000_"/>
      <sheetName val="공사վ_x0000_"/>
      <sheetName val="공사֟_x0000_"/>
      <sheetName val="공사բ_x0000_"/>
      <sheetName val="공사써쨅"/>
      <sheetName val="본체"/>
      <sheetName val="경비내역(을)脸2"/>
      <sheetName val="경비내역(을)_x0000__x0000_"/>
      <sheetName val="경비내역(을)님ಔ"/>
      <sheetName val="경비내역(을)䪀ങ"/>
      <sheetName val="경비내역(을)_x0010__x0000_"/>
      <sheetName val="경비내역(을)拘Ϝ"/>
      <sheetName val="경비내역(을)ƫ_x0000_"/>
      <sheetName val="경비내역(을)趐ᆄ"/>
      <sheetName val="경비내역(을)嵘ᣆ"/>
      <sheetName val="입迤"/>
      <sheetName val="입䀀澠"/>
      <sheetName val="내역서1999.擀睈㙠"/>
      <sheetName val="자재Å_x0000_"/>
      <sheetName val="[수목일위.XLS]el\설계洂ﮦ_x0000__x0000_蠀萅蜹_x0002__x0000_"/>
      <sheetName val="일위대가표¾_x0000_瀀"/>
      <sheetName val="[수목일위.XLS]el\설계서\_x0000__x0000__x0000__x0000__x0000__x0001__x0000__x0000_"/>
      <sheetName val="일위대ﻈᇕ԰"/>
      <sheetName val="[수목일위.XLS][수목일위.XLS]el______618"/>
      <sheetName val="[수목일위.XLS][수목일위.XLS]el______619"/>
      <sheetName val="⁵"/>
      <sheetName val="[수목일위.XLS][수목일위.XLS]el______638"/>
      <sheetName val="[수목일위.XLS][수목일위.XLS]el______639"/>
      <sheetName val="[수목일위.XLS][수목일위.XLS]el______640"/>
      <sheetName val="[수목일위.XLS][수목일위.XLS]el______641"/>
      <sheetName val="[수목일위.XLS][수목일위.XLS]el______622"/>
      <sheetName val="[수목일위.XLS][수목일위.XLS]el______623"/>
      <sheetName val="[수목일위.XLS][수목일위.XLS]el______620"/>
      <sheetName val="[수목일위.XLS][수목일위.XLS]el______621"/>
      <sheetName val="[수목일위.XLS][수목일위.XLS]el______624"/>
      <sheetName val="[수목일위.XLS][수목일위.XLS]el______625"/>
      <sheetName val="[수목일위.XLS][수목일위.XLS]el______632"/>
      <sheetName val="[수목일위.XLS][수목일위.XLS]el______633"/>
      <sheetName val="[수목일위.XLS][수목일위.XLS]el______626"/>
      <sheetName val="[수목일위.XLS][수목일위.XLS]el______627"/>
      <sheetName val="[수목일위.XLS][수목일위.XLS]el______628"/>
      <sheetName val="[수목일위.XLS][수목일위.XLS]el______629"/>
      <sheetName val="[수목일위.XLS][수목일위.XLS]el______630"/>
      <sheetName val="[수목일위.XLS][수목일위.XLS]el______631"/>
      <sheetName val="[수목일위.XLS][수목일위.XLS]el______634"/>
      <sheetName val="[수목일위.XLS][수목일위.XLS]el______635"/>
      <sheetName val="[수목일위.XLS][수목일위.XLS]el______636"/>
      <sheetName val="[수목일위.XLS][수목일위.XLS]el______637"/>
      <sheetName val="[수목일위.XLS][수목일위.XLS]el______642"/>
      <sheetName val="[수목일위.XLS][수목일위.XLS]el______643"/>
      <sheetName val="[수목일위.XLS][수목일위.XLS]el______650"/>
      <sheetName val="[수목일위.XLS][수목일위.XLS]el______651"/>
      <sheetName val="[수목일위.XLS][수목일위.XLS]el______646"/>
      <sheetName val="[수목일위.XLS][수목일위.XLS]el______647"/>
      <sheetName val="[수목일위.XLS][수목일위.XLS]el______644"/>
      <sheetName val="[수목일위.XLS][수목일위.XLS]el______645"/>
      <sheetName val="[수목일위.XLS][수목일위.XLS]el______648"/>
      <sheetName val="[수목일위.XLS][수목일위.XLS]el______649"/>
      <sheetName val="[수목일위.XLS][수목일위.XLS]el______654"/>
      <sheetName val="[수목일위.XLS][수목일위.XLS]el______655"/>
      <sheetName val="[수목일위.XLS][수목일위.XLS]el______652"/>
      <sheetName val="[수목일위.XLS][수목일위.XLS]el______653"/>
      <sheetName val="[수목일위.XLS][수목일위.XLS]el______658"/>
      <sheetName val="[수목일위.XLS][수목일위.XLS]el______659"/>
      <sheetName val="[수목일위.XLS][수목일위.XLS]el______656"/>
      <sheetName val="[수목일위.XLS][수목일위.XLS]el______657"/>
      <sheetName val="[수목일위.XLS][수목일위.XLS]el______662"/>
      <sheetName val="[수목일위.XLS][수목일위.XLS]el______663"/>
      <sheetName val="[수목일위.XLS][수목일위.XLS]el______660"/>
      <sheetName val="[수목일위.XLS][수목일위.XLS]el______661"/>
      <sheetName val="[수목일위.XLS][수목일위.XLS]el______664"/>
      <sheetName val="[수목일위.XLS][수목일위.XLS]el______665"/>
      <sheetName val="[수목일위.XLS][수목일위.XLS]el______666"/>
      <sheetName val="[수목일위.XLS][수목일위.XLS]el______667"/>
      <sheetName val="[수목일위.XLS][수목일위.XLS]el______668"/>
      <sheetName val="[수목일위.XLS][수목일위.XLS]el______669"/>
      <sheetName val="[수목일위.XLS][수목일위.XLS]el______676"/>
      <sheetName val="[수목일위.XLS][수목일위.XLS]el______677"/>
      <sheetName val="[수목일위.XLS][수목일위.XLS]el______670"/>
      <sheetName val="[수목일위.XLS][수목일위.XLS]el______671"/>
      <sheetName val="[수목일위.XLS][수목일위.XLS]el______678"/>
      <sheetName val="[수목일위.XLS][수목일위.XLS]el______679"/>
      <sheetName val="[수목일위.XLS][수목일위.XLS]el______672"/>
      <sheetName val="[수목일위.XLS][수목일위.XLS]el______673"/>
      <sheetName val="[수목일위.XLS][수목일위.XLS]el______674"/>
      <sheetName val="[수목일위.XLS][수목일위.XLS]el______675"/>
      <sheetName val="[수목일위.XLS][수목일위.XLS]el______680"/>
      <sheetName val="[수목일위.XLS][수목일위.XLS]el______681"/>
      <sheetName val="[수목일위.XLS][수목일위.XLS]el______696"/>
      <sheetName val="[수목일위.XLS][수목일위.XLS]el______697"/>
      <sheetName val="[수목일위.XLS][수목일위.XLS]el______688"/>
      <sheetName val="[수목일위.XLS][수목일위.XLS]el______689"/>
      <sheetName val="[수목일위.XLS][수목일위.XLS]el______682"/>
      <sheetName val="[수목일위.XLS][수목일위.XLS]el______683"/>
      <sheetName val="[수목일위.XLS][수목일위.XLS]el______684"/>
      <sheetName val="[수목일위.XLS][수목일위.XLS]el______685"/>
      <sheetName val="[수목일위.XLS][수목일위.XLS]el______686"/>
      <sheetName val="[수목일위.XLS][수목일위.XLS]el______687"/>
      <sheetName val="[수목일위.XLS][수목일위.XLS]el______692"/>
      <sheetName val="[수목일위.XLS][수목일위.XLS]el______693"/>
      <sheetName val="[수목일위.XLS][수목일위.XLS]el______690"/>
      <sheetName val="[수목일위.XLS][수목일위.XLS]el______691"/>
      <sheetName val="[수목일위.XLS][수목일위.XLS]el______694"/>
      <sheetName val="[수목일위.XLS][수목일위.XLS]el______695"/>
      <sheetName val="[수목일위.XLS][수목일위.XLS]el______698"/>
      <sheetName val="[수목일위.XLS][수목일위.XLS]el______699"/>
      <sheetName val="[수목일위.XLS][수목일위.XLS]el______702"/>
      <sheetName val="[수목일위.XLS][수목일위.XLS]el______703"/>
      <sheetName val="[수목일위.XLS][수목일위.XLS]el______700"/>
      <sheetName val="[수목일위.XLS][수목일위.XLS]el______701"/>
      <sheetName val="[수목일위.XLS][수목일위.XLS]el______704"/>
      <sheetName val="[수목일위.XLS][수목일위.XLS]el______705"/>
      <sheetName val="[수목일위.XLS][수목일위.XLS]el______710"/>
      <sheetName val="[수목일위.XLS][수목일위.XLS]el______711"/>
      <sheetName val="[수목일위.XLS][수목일위.XLS]el______706"/>
      <sheetName val="[수목일위.XLS][수목일위.XLS]el______707"/>
      <sheetName val="[수목일위.XLS][수목일위.XLS]el______708"/>
      <sheetName val="[수목일위.XLS][수목일위.XLS]el______709"/>
      <sheetName val="[수목일위.XLS][수목일위.XLS]el______714"/>
      <sheetName val="[수목일위.XLS][수목일위.XLS]el______715"/>
      <sheetName val="[수목일위.XLS][수목일위.XLS]el______712"/>
      <sheetName val="[수목일위.XLS][수목일위.XLS]el______713"/>
      <sheetName val="[수목일위.XLS][수목일위.XLS]el______722"/>
      <sheetName val="[수목일위.XLS][수목일위.XLS]el______723"/>
      <sheetName val="[수목일위.XLS][수목일위.XLS]el______716"/>
      <sheetName val="[수목일위.XLS][수목일위.XLS]el______717"/>
      <sheetName val="[수목일위.XLS][수목일위.XLS]el______718"/>
      <sheetName val="[수목일위.XLS][수목일위.XLS]el______719"/>
      <sheetName val="[수목일위.XLS][수목일위.XLS]el______720"/>
      <sheetName val="[수목일위.XLS][수목일위.XLS]el______721"/>
      <sheetName val="가공비"/>
      <sheetName val="[수목일위.XLS]el\설계서\수목일위_x0000__x0000_Ā_x0000__x0005__x0000__x0000__x0000_"/>
      <sheetName val="단가(_x0000__x0000__x0005_"/>
      <sheetName val="1.htm"/>
      <sheetName val="[수목일위.XLS]el\설계서\_x0000__x0000_Ā_x0000__x0005__x0000__x0000_"/>
      <sheetName val="[수목일위.XLS]el\설계서\수목일위."/>
      <sheetName val="계측"/>
      <sheetName val="설계က"/>
      <sheetName val="관련자ԯ"/>
      <sheetName val="현장관리비_x0005_"/>
      <sheetName val="도급예산︀跕ԯ"/>
      <sheetName val="차액/_x0000_"/>
      <sheetName val="직접蔀꡹ԯ_x0000_"/>
      <sheetName val="1공구_단䈀ᅪ԰"/>
      <sheetName val="내역(전"/>
      <sheetName val="북제_x0005_"/>
      <sheetName val="H-PI"/>
      <sheetName val="[수목일위.XLS]도급예산/"/>
      <sheetName val="[수목일위.XLS]내역(전/"/>
      <sheetName val="[수목일위.XLS]el\설계"/>
      <sheetName val="12.옥倶ⶠ"/>
      <sheetName val="연돌일"/>
      <sheetName val="상부공철근︀ᇕ԰"/>
      <sheetName val="H-PIÍ"/>
      <sheetName val="[수목일위.XLS]el\설계서\"/>
      <sheetName val="[수목일위.XLS]el\설계서\수/"/>
      <sheetName val="[수목일위.XLS]el\설계서\_x0002_"/>
      <sheetName val="상반기손䡲る"/>
      <sheetName val="[수목일위.XLS]el\설계서턀몲ԯ"/>
      <sheetName val="[수목일위.XLS]el\설계서턀者ԯ"/>
      <sheetName val="[수목일위.XLS]el\설계서\수목일위._x0000__x0000__x0000__x0001_Ԁ_x0000_挀"/>
      <sheetName val="[수목일위.XLS]el\설계서\수목일위._x0000__x0000_Ԁ_x0000_ꀀ롳菓"/>
      <sheetName val="[수목일위.XLS]el\설계서\수목일위._x0000__x0000_Ԁ_x0000_耀镦菬"/>
      <sheetName val="물가시세표"/>
      <sheetName val="EQ"/>
      <sheetName val="경유"/>
      <sheetName val="휘발유"/>
      <sheetName val="3.피뢰공喘"/>
      <sheetName val="4_시방서遌ⵔ"/>
      <sheetName val="[수목일위.XLS]el\설계서᠀㎆尀㎆︀᧕ԯ_x0000_缀"/>
      <sheetName val="[수목일위.XLS][수목일위.XLS]el_설계서_수_14"/>
      <sheetName val="[수목일위.XLS][수목일위.XLS]el_설계서_수_15"/>
      <sheetName val="[수목일위.XLS][수목일위.XLS]el_설계서_수_12"/>
      <sheetName val="[수목일위.XLS][수목일위.XLS]el_설계서_수_13"/>
      <sheetName val="[수목일위.XLS_x0000_]el\설계踂鴾⠻(_x0000__x0000__x0000_耀潟"/>
      <sheetName val="산출기준"/>
      <sheetName val="내역5"/>
      <sheetName val="총괄메뉴"/>
      <sheetName val="[수목일위.XLS]el\설계서\수목일위.X_x0000__x0000_"/>
      <sheetName val="[수목일위.XLS]el\설계서؀_x0001__x0000__x0000__x0000_紁ר_x0000_"/>
      <sheetName val="[수목일위.XLS]el\설계서_x0000_ကÆ_x0000__x0000_丁Ե_x0000_怀"/>
      <sheetName val="[수목일위.XLS]el\설계서\刀_x0010__x0000__x0000__x0000__x0000__x0000__x0001_"/>
      <sheetName val="기술자관련蓈2"/>
      <sheetName val="개인별조서"/>
      <sheetName val="측량노임단가"/>
      <sheetName val="[수목일위.XLS][수목일위.XLS]el______788"/>
      <sheetName val="[수목일위.XLS][수목일위.XLS]el______789"/>
      <sheetName val="[수목일위.XLS][수목일위.XLS]el______790"/>
      <sheetName val="[수목일위.XLS][수목일위.XLS]el______791"/>
      <sheetName val="일위대가Ⴚ᱘尀᱘✀錒"/>
      <sheetName val="일위대가➺ԯ_x0000_缀_x0000_"/>
      <sheetName val="[수목일위.XLS][수목일위.XLS]el______780"/>
      <sheetName val="[수목일위.XLS][수목일위.XLS]el______781"/>
      <sheetName val="[수목일위.XLS][수목일위.XLS]el______782"/>
      <sheetName val="[수목일위.XLS][수목일위.XLS]el______783"/>
      <sheetName val="[수목일위.XLS_x0000_]el\설계서\수목일쬌v輐၂쳐"/>
      <sheetName val="가락화장을지"/>
      <sheetName val="계좌번호"/>
      <sheetName val="L형현황"/>
      <sheetName val="★도급내᠀"/>
      <sheetName val="[수목일위.XLS][수목일위.XLS]el______766"/>
      <sheetName val="[수목일위.XLS][수목일위.XLS]el______767"/>
      <sheetName val="내역서1999.8殰时"/>
      <sheetName val="[수목일위.XLS]el\설계서\수목일위.X맘+"/>
      <sheetName val="[수목일위.XLS][수목일위.XLS]el______724"/>
      <sheetName val="[수목일위.XLS][수목일위.XLS]el______725"/>
      <sheetName val="[수목일위.XLS][수목일위.XLS]el______728"/>
      <sheetName val="[수목일위.XLS][수목일위.XLS]el______729"/>
      <sheetName val="[수목일위.XLS][수목일위.XLS]el______726"/>
      <sheetName val="[수목일위.XLS][수목일위.XLS]el______727"/>
      <sheetName val="[수목일위.XLS][수목일위.XLS]el______732"/>
      <sheetName val="[수목일위.XLS][수목일위.XLS]el______733"/>
      <sheetName val="[수목일위.XLS][수목일위.XLS]el______730"/>
      <sheetName val="[수목일위.XLS][수목일위.XLS]el______731"/>
      <sheetName val="[수목일위.XLS][수목일위.XLS]el______744"/>
      <sheetName val="[수목일위.XLS][수목일위.XLS]el______745"/>
      <sheetName val="[수목일위.XLS][수목일위.XLS]el______738"/>
      <sheetName val="[수목일위.XLS][수목일위.XLS]el______739"/>
      <sheetName val="[수목일위.XLS][수목일위.XLS]el______734"/>
      <sheetName val="[수목일위.XLS][수목일위.XLS]el______735"/>
      <sheetName val="[수목일위.XLS][수목일위.XLS]el______736"/>
      <sheetName val="[수목일위.XLS][수목일위.XLS]el______737"/>
      <sheetName val="[수목일위.XLS][수목일위.XLS]el______740"/>
      <sheetName val="[수목일위.XLS][수목일위.XLS]el______741"/>
      <sheetName val="[수목일위.XLS][수목일위.XLS]el______742"/>
      <sheetName val="[수목일위.XLS][수목일위.XLS]el______743"/>
      <sheetName val="[수목일위.XLS][수목일위.XLS]el______750"/>
      <sheetName val="[수목일위.XLS][수목일위.XLS]el______751"/>
      <sheetName val="[수목일위.XLS][수목일위.XLS]el______746"/>
      <sheetName val="[수목일위.XLS][수목일위.XLS]el______747"/>
      <sheetName val="[수목일위.XLS][수목일위.XLS]el______752"/>
      <sheetName val="[수목일위.XLS][수목일위.XLS]el______753"/>
      <sheetName val="[수목일위.XLS][수목일위.XLS]el______748"/>
      <sheetName val="[수목일위.XLS][수목일위.XLS]el______749"/>
      <sheetName val="[수목일위.XLS][수목일위.XLS]el______754"/>
      <sheetName val="[수목일위.XLS][수목일위.XLS]el______755"/>
      <sheetName val="[수목일위.XLS][수목일위.XLS]el______756"/>
      <sheetName val="[수목일위.XLS][수목일위.XLS]el______757"/>
      <sheetName val="[수목일위.XLS][수목일위.XLS]el______758"/>
      <sheetName val="[수목일위.XLS][수목일위.XLS]el______759"/>
      <sheetName val="[수목일위.XLS][수목일위.XLS]el______762"/>
      <sheetName val="[수목일위.XLS][수목일위.XLS]el______763"/>
      <sheetName val="[수목일위.XLS][수목일위.XLS]el______760"/>
      <sheetName val="[수목일위.XLS][수목일위.XLS]el______761"/>
      <sheetName val="[수목일위.XLS][수목일위.XLS]el______764"/>
      <sheetName val="[수목일위.XLS][수목일위.XLS]el______765"/>
      <sheetName val="[수목일위.XLS][수목일위.XLS]el______768"/>
      <sheetName val="[수목일위.XLS][수목일위.XLS]el______769"/>
      <sheetName val="[수목일위.XLS][수목일위.XLS]el______772"/>
      <sheetName val="[수목일위.XLS][수목일위.XLS]el______773"/>
      <sheetName val="[수목일위.XLS][수목일위.XLS]el______770"/>
      <sheetName val="[수목일위.XLS][수목일위.XLS]el______771"/>
      <sheetName val="[수목일위.XLS][수목일위.XLS]el______774"/>
      <sheetName val="[수목일위.XLS][수목일위.XLS]el______775"/>
      <sheetName val="[수목일위.XLS][수목일위.XLS]el______776"/>
      <sheetName val="[수목일위.XLS][수목일위.XLS]el______777"/>
      <sheetName val="[수목일위.XLS][수목일위.XLS]el______778"/>
      <sheetName val="[수목일위.XLS][수목일위.XLS]el______779"/>
      <sheetName val="[수목일위.XLS]el\설계서›_x0000__x0000__x0000__x0000_幜;_x0006_"/>
      <sheetName val="[수목일위.XLS][수목일위.XLS]el______784"/>
      <sheetName val="[수목일위.XLS][수목일위.XLS]el______785"/>
      <sheetName val="[수목일위.XLS][수목일위.XLS]el______786"/>
      <sheetName val="[수목일위.XLS][수목일위.XLS]el______787"/>
      <sheetName val="[수목일위.XLS][수목일위.XLS]el______792"/>
      <sheetName val="[수목일위.XLS][수목일위.XLS]el______793"/>
      <sheetName val="[수목일위.XLS][수목일위.XLS]el______794"/>
      <sheetName val="[수목일위.XLS][수목일위.XLS]el______795"/>
      <sheetName val="[수목일위.XLS][수목일위.XLS]el______796"/>
      <sheetName val="[수목일위.XLS][수목일위.XLS]el______797"/>
      <sheetName val="[수목일위.XLS][수목일위.XLS]el______804"/>
      <sheetName val="[수목일위.XLS][수목일위.XLS]el______805"/>
      <sheetName val="[수목일위.XLS][수목일위.XLS]el______798"/>
      <sheetName val="[수목일위.XLS][수목일위.XLS]el______799"/>
      <sheetName val="[수목일위.XLS]el\설계서\수識ɜ뺑N㰨⼐_x0000_"/>
      <sheetName val="[수목일위.XLS]el\설계서\수㓡»⁵_x0000__x0000__x0000_"/>
      <sheetName val="[수목일위.XLS][수목일위.XLS]el______800"/>
      <sheetName val="[수목일위.XLS][수목일위.XLS]el______801"/>
      <sheetName val="[수목일위.XLS][수목일위.XLS]el______802"/>
      <sheetName val="[수목일위.XLS][수목일위.XLS]el______803"/>
      <sheetName val="[수목일위.XLS][수목일위.XLS]el______806"/>
      <sheetName val="[수목일위.XLS][수목일위.XLS]el______807"/>
      <sheetName val="[수목일위.XLS][수목일위.XLS]el______808"/>
      <sheetName val="[수목일위.XLS][수목일위.XLS]el______809"/>
      <sheetName val="공정집계_국별"/>
      <sheetName val="코0_x0000_"/>
      <sheetName val="★도급내역Ԕ"/>
      <sheetName val="[수목일위.XLS][수목일위.XLS"/>
      <sheetName val="[수목일위.XLS][수목일위.XLS]el\설계"/>
      <sheetName val="_x0010_"/>
      <sheetName val="대在橂"/>
      <sheetName val="자재집계 &amp; 총괄표"/>
      <sheetName val="[수목일위.XLS]el\설계서_x0000__x0000_Ǧ_x0000_ⴠꤼǦ_x0000_Ā"/>
      <sheetName val="[수목일위.XLS]el\설계서\수목일위_x0000_ˑŐɞ"/>
      <sheetName val="[수목일위.XLS]el\설계서\수목일위_x0000_È웠̑"/>
      <sheetName val="여수토토적"/>
      <sheetName val="[수목일위.XLS]el\설계서\수목_x0000__x0000__x0000__x0001_Ԁ_x0000_"/>
      <sheetName val="코_x0000__x0000_"/>
      <sheetName val="[수목일위.XLS]el\설계서\遈ɹퟍg䥀᫱_x0000__x0000_"/>
      <sheetName val="[수목일위.XLS]el\설계서\ퟍg䝐ᶸ_x0000__x0000__x0000__x0000_"/>
      <sheetName val="[수목일위.XLS]el\설계서\ퟍg됀᫱_x0000__x0000__x0000__x0000_"/>
      <sheetName val="[수목일위.XLS][수목일위.XLS]el_설계__수_36"/>
      <sheetName val="[수목일위.XLS][수목일위.XLS]el_설계__수_37"/>
      <sheetName val="[수목일위.XLS][수목일위.XLS]el_설계서_수__8"/>
      <sheetName val="[수목일위.XLS][수목일위.XLS]el_설계서_수__9"/>
      <sheetName val="[수목일위.XLS][수목일위.XLS]el_설계서_수__6"/>
      <sheetName val="[수목일위.XLS][수목일위.XLS]el_설계서_수__7"/>
      <sheetName val="[수목일위.XLS]el\설계서\수_x0000__x0000_Ā_x0000__x0005__x0000__x0000_"/>
      <sheetName val="pier(瓔槳t"/>
      <sheetName val="건축내역(목련)"/>
      <sheetName val="건축내역(한솔)"/>
      <sheetName val="[수목일위.XLS]el\설계　ᓡ_x0000__x0000_Ā巡Ŀ_x0000__x0000__x0000_"/>
      <sheetName val="일위대가표ም_x0002_쀀"/>
      <sheetName val="실행기고및 투입현황(총괄)"/>
      <sheetName val="[수목일위.XLS]el\설계서\턀뚲ԯ_x0000_缀_x0000__x0000__x0000_"/>
      <sheetName val="보고서"/>
      <sheetName val="설비(제출)"/>
      <sheetName val="견적조건"/>
      <sheetName val="[수목일위.XLS]el\설계_x0000__x0000_Ԁ_x0000_䀀㏮_x0003__x0000__x0000__x0000_"/>
      <sheetName val="[수목일위.XLS]el\설계_x0000__x0000_Ԁ_x0000_䀀ㆭ_x0005__x0000__x0000__x0000_"/>
      <sheetName val="BoQ"/>
      <sheetName val="산_x0000__x0000__x0005_"/>
      <sheetName val="★도급내꜀"/>
      <sheetName val="★도급내/"/>
      <sheetName val="[수목일위.XLS][수목일위.XLS]el______818"/>
      <sheetName val="[수목일위.XLS][수목일위.XLS]el______819"/>
      <sheetName val="[수목일위.XLS][수목일위.XLS]el______816"/>
      <sheetName val="[수목일위.XLS][수목일위.XLS]el______817"/>
      <sheetName val="DATA䘭"/>
      <sheetName val="INSTR"/>
      <sheetName val="PAY"/>
      <sheetName val="piping"/>
      <sheetName val="[수목일위.XLS]el\설계서\수_x0000_樀?_x0000__x0000_츁ԫ"/>
      <sheetName val="[수목일위.XLS]el\설계서\수_x0000_ᨀÓ_x0000__x0000_度כ"/>
      <sheetName val="[수목일위.XLS]el\설계서\수_x0000_攀£_x0000__x0000_币ք"/>
      <sheetName val="[수목일위.XLS]el\설계서\수_x0000_䠀Z_x0000__x0000_츁շ"/>
      <sheetName val="[수목일위.XLS]el\설계서\수_x0000__x0000__x0000__x0001_Ԁ_x0000_ᰀ"/>
      <sheetName val="[수목일위.XLS_x0000_]el\설계서\수목일위.湌õ溔"/>
      <sheetName val="내역(전_x0000__x0000__x0005__x0000_裠"/>
      <sheetName val="내역(전_x0000__x0000__x0005__x0000_谠"/>
      <sheetName val="내역(전_x0000__x0000__x0005__x0000_Ҁ"/>
      <sheetName val="내역(전_x0000__x0000_猐_x0000__x0000_"/>
      <sheetName val="내역(전_x0000__x0000_ꕀ_x0000__x0000_"/>
      <sheetName val="내역(전׃⿾_x0000__x0000_燸"/>
      <sheetName val="내역(전_x0000__x0000__x0005__x0000_딐"/>
      <sheetName val="내역(전_x0000__x0000__x0005__x0000_팠"/>
      <sheetName val="[수목일위.XLS][수목일위.XLS]el__계_____6"/>
      <sheetName val="[수목일위.XLS][수목일위.XLS]el__계_____7"/>
      <sheetName val="[수목일위.XLS][수목일위.XLS]el______목_6"/>
      <sheetName val="[수목일위.XLS][수목일위.XLS]el______목_7"/>
      <sheetName val="완성차 미수금"/>
      <sheetName val="CHECK LIST"/>
      <sheetName val="salaries&amp;bonus"/>
      <sheetName val="철거현황"/>
      <sheetName val="[수목일위.XLS]el\설계서\수_x0000__x0000_ŵ_x0000_ⶀ꾓ŵ"/>
      <sheetName val="[수목일위.XLS]el\설계서\수_x0000__x0000_ơ_x0000_⸰鴧ơ"/>
      <sheetName val="6.¼_x0000_"/>
      <sheetName val="[수목일위.XLS]el\설계서\밀潖Ѐ潗렀暫ԯ_x0000_"/>
      <sheetName val="장비ⱙ꜀"/>
      <sheetName val="제36-40호표"/>
      <sheetName val="LEGEND"/>
      <sheetName val="[수목일위.XLS][수목일위.XLS]el___서_수_12"/>
      <sheetName val="[수목일위.XLS][수목일위.XLS]el___서_수_13"/>
      <sheetName val="[수목일위.XLS][수목일위.XLS]el___서_수_10"/>
      <sheetName val="[수목일위.XLS][수목일위.XLS]el___서_수_11"/>
      <sheetName val="[수목일위.XLS][수목일위.XLS]el___서_수_14"/>
      <sheetName val="[수목일위.XLS][수목일위.XLS]el___서_수_15"/>
      <sheetName val="[수목일위.XLS]el\설계서\수목일위_x0000_耀_xdd65__x0002_"/>
      <sheetName val="[수목일위.XLS]el\설계서\_x0000__x0000_Ԁ_x0000_뀀ﺋ_x0001_"/>
      <sheetName val="4.전력간»一æ"/>
      <sheetName val="DATA 입력부"/>
      <sheetName val="노견단위수량"/>
      <sheetName val="[수목일위.XLS]el\설계서\수_x0000__x0000__x0000__x0001_Ԁ_x0000_"/>
      <sheetName val="[수목일위.XLS]el\설계서\수_x0000__x0000__x0000__x0001_Ԁ_x0000_切"/>
      <sheetName val="[수목일위.XLS]el\설계서\수_x0000__x0000__x0005__x0000_歀Β_x0000_"/>
      <sheetName val="[수목일위.XLS]el\설계서\_x0000__x0000_官_x0000__x0000__x0000_뿭"/>
      <sheetName val="[수목일위.XLS_x0000_][수목일위.XLS_x0000_]el______6"/>
      <sheetName val="[수목일위.XLS_x0000_][수목일위.XLS_x0000_]el______7"/>
      <sheetName val="[수목일위.XLS][수목일위.XLS]el_설계__수_38"/>
      <sheetName val="[수목일위.XLS][수목일위.XLS]el_설계__수_39"/>
      <sheetName val="[수목일위.XLS][수목일위.XLS]el_설계__수_40"/>
      <sheetName val="[수목일위.XLS][수목일위.XLS]el_설계__수_41"/>
      <sheetName val="[수목일위.XLS][수목일위.XLS]el_설계__수_42"/>
      <sheetName val="[수목일위.XLS][수목일위.XLS]el_설계__수_43"/>
      <sheetName val="단가목欓"/>
      <sheetName val="금강-투자부동산 계정대체"/>
      <sheetName val="WPL"/>
      <sheetName val="가상"/>
      <sheetName val="정상"/>
      <sheetName val="2-1.제품군별계획대비실적(B.A)"/>
      <sheetName val="pier(뗔數/"/>
      <sheetName val="[수목일위.XLS]el\설계서\렃ᨗ哝_x000b__x0000__x0000__x0000_"/>
      <sheetName val="[수목일위.XLS]el\설계서\؀_x0001__x0000__x0000__x0000_뤁Փ_x0000_"/>
      <sheetName val="일위-2"/>
      <sheetName val="일위-3"/>
      <sheetName val="일위-4"/>
      <sheetName val="일위-5"/>
      <sheetName val="[수목일위.XLS][수목일위.XLS]el___서_수_18"/>
      <sheetName val="[수목일위.XLS][수목일위.XLS]el___서_수_19"/>
      <sheetName val="[수목일위.XLS][수목일위.XLS]el___서_수_16"/>
      <sheetName val="[수목일위.XLS][수목일위.XLS]el___서_수_17"/>
      <sheetName val="[수목일위.XLS][수목일위.XLS]el___서_수_20"/>
      <sheetName val="[수목일위.XLS][수목일위.XLS]el___서_수_21"/>
      <sheetName val="[수목일위.XLS]el\설계서\수목일위㺎ĔﰐṦ"/>
      <sheetName val="[수목일위.XLS]el\설계서\수목일위왤¸퀐⃚"/>
      <sheetName val="[수목일위.XLS]el\설계서\수목일위왤¸⇀Ứ"/>
      <sheetName val="공무2과"/>
      <sheetName val="[수목일위.XLS]el\설계서\수̀_x0000_⠀ᵰ☃뀀"/>
      <sheetName val="일위대가목록표Å"/>
      <sheetName val="97노임_xdf88_˟"/>
      <sheetName val="[수목일위.XLS][수목일위.XLS]el_설_서__목_4"/>
      <sheetName val="[수목일위.XLS][수목일위.XLS]el_설_서__목_5"/>
      <sheetName val="pier(탔☊혂"/>
      <sheetName val="[수목일위.XLS]el\설계夃䠀_x0019__x0000__x0000__x0000_錪"/>
      <sheetName val="[수목일위.XLS]el\설계서\수목일_x0000__x0000__x0000__x0001_Ԁ"/>
      <sheetName val="[수목일위.XLS][수목일위.XLS]el___서_수_26"/>
      <sheetName val="[수목일위.XLS][수목일위.XLS]el___서_수_27"/>
      <sheetName val="[수목일위.XLS][수목일위.XLS]el___서_수_24"/>
      <sheetName val="[수목일위.XLS][수목일위.XLS]el___서_수_25"/>
      <sheetName val="[수목일위.XLS][수목일위.XLS]el___서_수_22"/>
      <sheetName val="[수목일위.XLS][수목일위.XLS]el___서_수_23"/>
      <sheetName val="[수목일위.XLS][수목일위.XLS]el___서_수_30"/>
      <sheetName val="[수목일위.XLS][수목일위.XLS]el___서_수_31"/>
      <sheetName val="[수목일위.XLS][수목일위.XLS]el___서_수_28"/>
      <sheetName val="[수목일위.XLS][수목일위.XLS]el___서_수_29"/>
      <sheetName val="[수목일위.XLS][수목일위.XLS]el___서_수_32"/>
      <sheetName val="[수목일위.XLS][수목일위.XLS]el___서_수_33"/>
      <sheetName val="[수목일위.XLS][수목일위.XLS]el___서_수_42"/>
      <sheetName val="[수목일위.XLS][수목일위.XLS]el___서_수_43"/>
      <sheetName val="[수목일위.XLS][수목일위.XLS]el___서_수_36"/>
      <sheetName val="[수목일위.XLS][수목일위.XLS]el___서_수_37"/>
      <sheetName val="[수목일위.XLS][수목일위.XLS]el___서_수_38"/>
      <sheetName val="[수목일위.XLS][수목일위.XLS]el___서_수_39"/>
      <sheetName val="[수목일위.XLS][수목일위.XLS]el___서_수_34"/>
      <sheetName val="[수목일위.XLS][수목일위.XLS]el___서_수_35"/>
      <sheetName val="[수목일위.XLS][수목일위.XLS]el___서_수_40"/>
      <sheetName val="[수목일위.XLS][수목일위.XLS]el___서_수_41"/>
      <sheetName val="[수목일위.XLS][수목일위.XLS]el___서_수_46"/>
      <sheetName val="[수목일위.XLS][수목일위.XLS]el___서_수_47"/>
      <sheetName val="[수목일위.XLS][수목일위.XLS]el___서_수_44"/>
      <sheetName val="[수목일위.XLS][수목일위.XLS]el___서_수_45"/>
      <sheetName val="[수목일위.XLS][수목일위.XLS]el___서_수_48"/>
      <sheetName val="[수목일위.XLS][수목일위.XLS]el___서_수_49"/>
      <sheetName val="[수목일위.XLS][수목일위.XLS]el___서_수_50"/>
      <sheetName val="[수목일위.XLS][수목일위.XLS]el___서_수_51"/>
      <sheetName val="COS_x0010_"/>
      <sheetName val="[수목일위.XLS]el\설계서\수목일위.X刀_x0010_"/>
      <sheetName val="DAꞅ︀"/>
      <sheetName val="[수목일위.XLS_x0000_]el\설계서\수ဴ_x0001_!_x0000__x0000_"/>
      <sheetName val="[수목일위.XLS]el\설계서\Ć_x0000__x0000__x0000_Ā쇝_x0005__x0000_"/>
      <sheetName val="[수목일위_XLS][수목일위_XLS]el________4"/>
      <sheetName val="[수목일위_XLS][수목일위_XLS]el________5"/>
      <sheetName val="E_P_T수량산출서3"/>
      <sheetName val="규격_단가표"/>
      <sheetName val="현장"/>
      <sheetName val="날개벽(䟣⾄"/>
      <sheetName val="2_대외공문1"/>
      <sheetName val="14_TV공"/>
      <sheetName val="상호참고헾"/>
      <sheetName val="일위稀⩿"/>
      <sheetName val="1_설계조건3"/>
      <sheetName val="[수목일위_XLS][수목일위_XLS]el________2"/>
      <sheetName val="[수목일위_XLS][수목일위_XLS]el________3"/>
      <sheetName val="[수목일위_XLS]el\설계서\수목일위_XLS]데이타"/>
      <sheetName val="[수목일위_XLS]el\설계서\수목일위_XLS"/>
      <sheetName val="[수목일위_XLS]el\설계서\수목일위_XLS]데이타1"/>
      <sheetName val="원가계헾】"/>
      <sheetName val="관련자료詈"/>
      <sheetName val="G_R300경׃"/>
      <sheetName val="Site_Expenses1"/>
      <sheetName val="세부窨竬"/>
      <sheetName val="날개벽(시점좌"/>
      <sheetName val="날개벽(시점좌僀"/>
      <sheetName val="노임단가_(2)"/>
      <sheetName val="에너지"/>
      <sheetName val="철근량산정및畠䌢〚"/>
      <sheetName val="철근량산정및竈笌헾"/>
      <sheetName val="원가계산서墠壬"/>
      <sheetName val="공사별_가중치_산출근거(토존❒"/>
      <sheetName val="원가계산서垀埌"/>
      <sheetName val="총_원가계산"/>
      <sheetName val="개별직종노임단가(2005_1徸"/>
      <sheetName val="99노徸⼣"/>
      <sheetName val="1_2_동력(철ᰀ፜"/>
      <sheetName val="TYPE-B_평균H"/>
      <sheetName val="원가계산서夸丵⾌"/>
      <sheetName val="원가계산서丵』"/>
      <sheetName val="원가계산서劸_丵⾁"/>
      <sheetName val="방배동내역_(총괄)"/>
      <sheetName val="3련_BOX"/>
      <sheetName val="조도계산서_(도서)"/>
      <sheetName val="21_경비기본입력"/>
      <sheetName val="라_공사비"/>
      <sheetName val="다_도서인쇄비_"/>
      <sheetName val="PACKING_LIS"/>
      <sheetName val="8_PILE__(돌출)"/>
      <sheetName val="[수목일위_XLS][수목일위_XLS][수목일위_XLS]e"/>
      <sheetName val="산徸⼷"/>
      <sheetName val="5_시방서(일반시丵〒"/>
      <sheetName val="3_피뢰공"/>
      <sheetName val="노무비_근거"/>
      <sheetName val="[수목일위_XLS][수목일위_XLS]el_______10"/>
      <sheetName val="[수목일위_XLS][수목일위_XLS]el_______11"/>
      <sheetName val="[수목일위_XLS][수목일위_XLS]el________6"/>
      <sheetName val="[수목일위_XLS][수목일위_XLS]el________7"/>
      <sheetName val="[수목일위_XLS][수목일위_XLS]el________8"/>
      <sheetName val="[수목일위_XLS][수목일위_XLS]el________9"/>
      <sheetName val="[수목일위_XLS][수목일위_XLS]el_______16"/>
      <sheetName val="[수목일위_XLS][수목일위_XLS]el_______17"/>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22"/>
      <sheetName val="[수목일위_XLS][수목일위_XLS]el_______23"/>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6"/>
      <sheetName val="[수목일위_XLS][수목일위_XLS]el_______27"/>
      <sheetName val="[수목일위_XLS][수목일위_XLS]el_______24"/>
      <sheetName val="[수목일위_XLS][수목일위_XLS]el_______25"/>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2"/>
      <sheetName val="[수목일위_XLS][수목일위_XLS]el_______33"/>
      <sheetName val="철근량산정및"/>
      <sheetName val="철근량산정및窨竬헾"/>
      <sheetName val="바挔"/>
      <sheetName val="철근량산정및丵〒"/>
      <sheetName val="D-철근肘"/>
      <sheetName val="UTIMS분석DATA(리셋_등_제외)"/>
      <sheetName val="_역별_발생건수"/>
      <sheetName val="[수목일위_XLS][수목일위_XLS]el_______34"/>
      <sheetName val="[수목일위_XLS][수목일위_XLS]el_______35"/>
      <sheetName val="[수목일위_XLS][수목일위_XLS]el_______36"/>
      <sheetName val="[수목일위_XLS][수목일위_XLS]el_______37"/>
      <sheetName val="[수목일위_XLS][수목일위_XLS]el_______38"/>
      <sheetName val="[수목일위_XLS][수목일위_XLS]el_______39"/>
      <sheetName val="[수목일위_XLS][수목일위_XLS]el_______52"/>
      <sheetName val="[수목일위_XLS][수목일위_XLS]el_______53"/>
      <sheetName val="[수목일위_XLS][수목일위_XLS]el_______46"/>
      <sheetName val="[수목일위_XLS][수목일위_XLS]el_______47"/>
      <sheetName val="[수목일위_XLS][수목일위_XLS]el_______40"/>
      <sheetName val="[수목일위_XLS][수목일위_XLS]el_______41"/>
      <sheetName val="[수목일위_XLS][수목일위_XLS]el_______42"/>
      <sheetName val="[수목일위_XLS][수목일위_XLS]el_______43"/>
      <sheetName val="[수목일위_XLS][수목일위_XLS]el_______44"/>
      <sheetName val="[수목일위_XLS][수목일위_XLS]el_______45"/>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68"/>
      <sheetName val="[수목일위_XLS][수목일위_XLS]el_______69"/>
      <sheetName val="토공산출_(아파트)3"/>
      <sheetName val="[수목일위_XLS][수목일위_XLS]el_______62"/>
      <sheetName val="[수목일위_XLS][수목일위_XLS]el_______63"/>
      <sheetName val="[수목일위_XLS]el\설계서\수목일︀ᇕ԰缀Ȁ"/>
      <sheetName val="[수목일위_XLS]el\설계서\수목일︀ᇕ԰缀焀"/>
      <sheetName val="[수목일위_XLS]el\설계서\수목일︀ᇕ԰缀Ԁ"/>
      <sheetName val="[수목일위_XLS]정화조방수미/"/>
      <sheetName val="구조헾"/>
      <sheetName val="내역서1999_8최"/>
      <sheetName val="철"/>
      <sheetName val="단계별내역_(헾】"/>
      <sheetName val="도급예산헾】"/>
      <sheetName val="단계별내역_(贸"/>
      <sheetName val="단계별내역_(⩿〚"/>
      <sheetName val="단계별내역_(齘"/>
      <sheetName val="단계별내역_(尜"/>
      <sheetName val="단계별내역_(徸〒"/>
      <sheetName val="단계별내역_(橂】"/>
      <sheetName val="단__가__대__비__표"/>
      <sheetName val="일__위__대__가__목__록"/>
      <sheetName val="(3_품질관리_시험_총괄표)"/>
      <sheetName val="단면상수_및_주빔설계"/>
      <sheetName val="2공구하"/>
      <sheetName val="설계내역서_(대안분)"/>
      <sheetName val="토목(대안)_(BID)"/>
      <sheetName val="설계내역서_(원안분)"/>
      <sheetName val="토목(원안)_(BID)"/>
      <sheetName val="안양동丵〒"/>
      <sheetName val="1_1서버도입"/>
      <sheetName val="el\설계서\수목︀ᇕ԰缀䘀"/>
      <sheetName val="배수장공사비명쁈_1"/>
      <sheetName val="직원헾】"/>
      <sheetName val="5_자금이체명세서"/>
      <sheetName val="단가표_"/>
      <sheetName val="1-1-2_고순도용접"/>
      <sheetName val="kimre_scrubber"/>
      <sheetName val="산皸"/>
      <sheetName val="산瞈"/>
      <sheetName val="현장관리비刨⍠⿛"/>
      <sheetName val="현장관리비"/>
      <sheetName val="내역서1999_咀&amp;哌"/>
      <sheetName val="발주처䕫␀䕬"/>
      <sheetName val="9_전등噪"/>
      <sheetName val="내역서_"/>
      <sheetName val="경비내역徸〒"/>
      <sheetName val="기종별_합계"/>
      <sheetName val="Customer_Databas3"/>
      <sheetName val="갑__지3"/>
      <sheetName val="unit_43"/>
      <sheetName val="화재_탐지_설비3"/>
      <sheetName val="5_일위목록3"/>
      <sheetName val="7_단가조사3"/>
      <sheetName val="6_일위대가3"/>
      <sheetName val="Ⅶ-2_현장경비산출2"/>
      <sheetName val="단가표_(2)1"/>
      <sheetName val="1차_내역서2"/>
      <sheetName val="상_부1"/>
      <sheetName val="전선_및_전선관2"/>
      <sheetName val="운동장_(2)1"/>
      <sheetName val="_견적서1"/>
      <sheetName val="수량계산서_집계표(가설_신설_및_철거-을지로3가_3호선1"/>
      <sheetName val="수량계산서_집계표(신설-을지로3가_3호선)1"/>
      <sheetName val="수량계산서_집계표(철거-을지로3가_3호선)1"/>
      <sheetName val="수목데이타_"/>
      <sheetName val="설계산ᛅ〒"/>
      <sheetName val="철근량산정및헾】"/>
      <sheetName val="[수목일위_XLS][수목일위_XLS]el\설계서\수목"/>
      <sheetName val="5_전사투자계획종함안"/>
      <sheetName val="경율산"/>
      <sheetName val="00尜層"/>
      <sheetName val="조경尜"/>
      <sheetName val="00徸〒"/>
      <sheetName val="재"/>
      <sheetName val="을부담운窘"/>
      <sheetName val="좌측헾】"/>
      <sheetName val="상호참"/>
      <sheetName val="기계실_D200"/>
      <sheetName val="TRE_TABLE"/>
      <sheetName val="영업_일11"/>
      <sheetName val="2_2_10_샤시등"/>
      <sheetName val="신_분"/>
      <sheetName val="3_공통공사대비"/>
      <sheetName val="1_가설"/>
      <sheetName val="4_목공사"/>
      <sheetName val="현장관리비_"/>
      <sheetName val="별첨-기계경비_산출목록"/>
      <sheetName val="돌담교_상부수량"/>
      <sheetName val="2_고용보험㥝〒"/>
      <sheetName val="2_교량(신설)"/>
      <sheetName val="원가계箌篔"/>
      <sheetName val="3_바닥판설계"/>
      <sheetName val="[수목일위_XLS]el\설계서\수목일위_XLS1"/>
      <sheetName val="4_전력橂⾧"/>
      <sheetName val="3_피뢰공丵"/>
      <sheetName val="[수목일위_XLS]도급예산내역서총/"/>
      <sheetName val="3_골재원검토의견서_갑지"/>
      <sheetName val="건축전기약전_소방"/>
      <sheetName val="2_고용보험԰缀"/>
      <sheetName val="2_고용보׃⿦"/>
      <sheetName val="E_P_T수량䈀ᅪ԰"/>
      <sheetName val="원가계颙〒"/>
      <sheetName val="[수목일위_XLS]el\설계서\수목일위_XLS]데이타2"/>
      <sheetName val="15_소방공䊬"/>
      <sheetName val="15_소방공⢬"/>
      <sheetName val="내역서1999_"/>
      <sheetName val="[수목일위_XLS]el\설계서\수목︀ᇕ԰缀䘀"/>
      <sheetName val="[수목일위_XLS]기술자자료游/"/>
      <sheetName val="내역서1999_聈8헾"/>
      <sheetName val="3_PT개발계획"/>
      <sheetName val="2_재료비"/>
      <sheetName val="12_보오링"/>
      <sheetName val="18_공내수압탄성자연"/>
      <sheetName val="배수장공사비명鞀"/>
      <sheetName val="00B"/>
      <sheetName val="배수장공사비명熠"/>
      <sheetName val="도급예산退ភភ䈀⵪"/>
      <sheetName val="도급예산/䀀"/>
      <sheetName val="내역(전/ꠀ"/>
      <sheetName val="조呸"/>
      <sheetName val="조姐"/>
      <sheetName val="주공尜層"/>
      <sheetName val="D-철근"/>
      <sheetName val="I_설계조건"/>
      <sheetName val="1_설계기준"/>
      <sheetName val="Ȁ夁瓅"/>
      <sheetName val="3BL공동구_수량"/>
      <sheetName val="목차_"/>
      <sheetName val="RAW_DATA"/>
      <sheetName val="2_가로등(영구)"/>
      <sheetName val="관기성공_내"/>
      <sheetName val="단가_산출서(산근#1~#102)"/>
      <sheetName val="2000,9월_일위"/>
      <sheetName val="Cost_bd-&quot;A&quot;"/>
      <sheetName val="General_Data"/>
      <sheetName val="별표_"/>
      <sheetName val="노_무_비"/>
      <sheetName val="EQUIP_LIST"/>
      <sheetName val="6_가격조사서_"/>
      <sheetName val="남양시작동자105노65기1_3화1_2"/>
      <sheetName val="단_box"/>
      <sheetName val="노임_단가"/>
      <sheetName val="일반문틀_설치"/>
      <sheetName val="샌딩_에폭시_도장"/>
      <sheetName val="2-나_물가조사서"/>
      <sheetName val="기성고조서_"/>
      <sheetName val="99_12"/>
      <sheetName val="설계기준_및_하중계산"/>
      <sheetName val="H-PI㬀φ"/>
      <sheetName val="H-PIᜀ΀"/>
      <sheetName val="[수목일위_XLS][수목일위_XLS][수목일위_XLS"/>
      <sheetName val="배수공_내역서_적용수량"/>
      <sheetName val="내역서19多⿣"/>
      <sheetName val="pier"/>
      <sheetName val="pier畠闰〒"/>
      <sheetName val="pier尜層"/>
      <sheetName val="pier徸。"/>
      <sheetName val="[수목일위_XLS]el\설계褀က똫西"/>
      <sheetName val="[수목일위_XLS][수목일위_XLS]el_______2"/>
      <sheetName val="[수목일위_XLS][수목일위_XLS]el_______3"/>
      <sheetName val="4_전력鼨ᆉ"/>
      <sheetName val="STEEL_BOX_단면설계(SEC_8)"/>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58"/>
      <sheetName val="[수목일위_XLS][수목일위_XLS]el_______59"/>
      <sheetName val="[수목일위_XLS][수목일위_XLS]el_______60"/>
      <sheetName val="[수목일위_XLS][수목일위_XLS]el_______61"/>
      <sheetName val="[수목일위_XLS][수목일위_XLS]el_______66"/>
      <sheetName val="[수목일위_XLS][수목일위_XLS]el_______67"/>
      <sheetName val="[수목일위_XLS][수목일위_XLS]el_______64"/>
      <sheetName val="[수목일위_XLS][수목일위_XLS]el_______65"/>
      <sheetName val="[수목일위_XLS][수목일위_XLS]el_______70"/>
      <sheetName val="[수목일위_XLS][수목일위_XLS]el_______71"/>
      <sheetName val="소방_산출서"/>
      <sheetName val="코스모공장_(어음)"/>
      <sheetName val="[수목일위_XLS]el\설계서\수목일위_XL"/>
      <sheetName val="[수목일위_XLS]el\설계서\수목　⣝Āⳡ"/>
      <sheetName val="[수목일위_XLS]el\설계서\수목⧝Ā틡"/>
      <sheetName val="[수목일위_XLS]el\설계서\수목က↏Ā"/>
      <sheetName val="2-1__경관조명_내역총괄표"/>
      <sheetName val="철근량산정및傠䌢〚"/>
      <sheetName val="실행,원가_挔矺め"/>
      <sheetName val="02_25"/>
      <sheetName val="[수목일위_XLS][수목일위_XLS]el_______76"/>
      <sheetName val="[수목일위_XLS][수목일위_XLS]el_______77"/>
      <sheetName val="[수목일위_XLS][수목일위_XLS]el_______74"/>
      <sheetName val="[수목일위_XLS][수목일위_XLS]el_______75"/>
      <sheetName val="1_토공집계표"/>
      <sheetName val="견䡰"/>
      <sheetName val="[수목일위_XLS]el\설계서\수목닑⼢"/>
      <sheetName val="2_토목공사"/>
      <sheetName val="북제"/>
      <sheetName val="[수목일위_XLS]산근/"/>
      <sheetName val="[수목일위_XLS]el\설계서\수목일위_堃ᦋ鄃ா뀁ᢪ"/>
      <sheetName val="[수목일위_XLS][수목일위_XLS]el_______72"/>
      <sheetName val="[수목일위_XLS][수목일위_XLS]el_______73"/>
      <sheetName val="[수목일위_XLS][수목일위_XLS]el_______78"/>
      <sheetName val="[수목일위_XLS][수목일위_XLS]el_______79"/>
      <sheetName val="[수목일위_XLS][수목일위_XLS]el_______80"/>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6"/>
      <sheetName val="[수목일위_XLS][수목일위_XLS]el_______97"/>
      <sheetName val="[수목일위_XLS][수목일위_XLS]el_______94"/>
      <sheetName val="[수목일위_XLS][수목일위_XLS]el_______95"/>
      <sheetName val="[수목일위_XLS]el\설계서瀀ᯢ฀痼Ŀ"/>
      <sheetName val="[수목일위_XLS]el\설계서\痕꛸Ș捘õ"/>
      <sheetName val="[수목일위_XLS]el\설계서䶀աer㺔"/>
      <sheetName val="좌측齘龜"/>
      <sheetName val="D-철尜層"/>
      <sheetName val="48일위(헾⽧"/>
      <sheetName val="PROJECT_BRIEF(EX_NEW)"/>
      <sheetName val="0_갑지1"/>
      <sheetName val="8_현장관리비1"/>
      <sheetName val="7_안전관리비1"/>
      <sheetName val="96보완계획7_12"/>
      <sheetName val="[수목일위_XLS]el\설계서\Ā翿"/>
      <sheetName val="04_10건강보험(일용직)"/>
      <sheetName val="[수목일위_XLS]el\설계서\수목鄂㊾꡺"/>
      <sheetName val="[수목일위_XLS]el\설계서\수Ԁﰀ"/>
      <sheetName val="날개벽(시헾⽂"/>
      <sheetName val="[수목일위_XLS]el\설계서\수목Ā"/>
      <sheetName val="도급예산0뀀"/>
      <sheetName val="단가_(2)"/>
      <sheetName val="간지_(櫀_"/>
      <sheetName val="경__비_"/>
      <sheetName val="실행철"/>
      <sheetName val="[수목일위_XLS]el\설계서\Ԁ쀀欺"/>
      <sheetName val="[수목일위_XLS]el\설계서\수목일Ā"/>
      <sheetName val="[수목일위_XLS]2공구_단가/c"/>
      <sheetName val="단중표_(2)"/>
      <sheetName val="14_TV헾⽦"/>
      <sheetName val="[수목일위_XLS]el\설계서\蠀僿㤁ᒄ᐀ȳ"/>
      <sheetName val="[수목일위_XLS]el\설계서\수목瀀ᯝĀ﷡"/>
      <sheetName val="[수목일위_XLS]el\설계서\수목쿓Ā㓡"/>
      <sheetName val="[수목일위_XLS]el\설계서\수목쾋Ā㓡"/>
      <sheetName val="[수목일위_XLS]el\설계서\수목က࿖뱂Ā﫡"/>
      <sheetName val="[수목일위_XLS][수목일위_XLS]el_설계서_수목_2"/>
      <sheetName val="[수목일위_XLS][수목일위_XLS]el_설계서_수목_3"/>
      <sheetName val="[수목일위_XLS][수목일위_XLS]el_______98"/>
      <sheetName val="[수목일위_XLS][수목일위_XLS]el_______99"/>
      <sheetName val="[수목일위_XLS][수목일위_XLS]el______100"/>
      <sheetName val="[수목일위_XLS][수목일위_XLS]el______101"/>
      <sheetName val="단가(헾】"/>
      <sheetName val="단가(竈笌"/>
      <sheetName val="단가(헾⾑"/>
      <sheetName val="단가(鬘헾"/>
      <sheetName val="단가(헾⾝"/>
      <sheetName val="[수목일위_XLS][수목일위_XLS]el\설계서\수목일"/>
      <sheetName val="[수목일위_XLS]el\설계서\수목일위茠ꈃɵ"/>
      <sheetName val="[수목일위_XLS]el\설계서≀䣝Ȑ"/>
      <sheetName val="[수목일위_XLS][수목일위_XLS]el\설계서\"/>
      <sheetName val="[수목일위_XLS]el\설계서뀀䀂娊脂ⲙ堀1"/>
      <sheetName val="날개벽(䟣⾯"/>
      <sheetName val="날개벽("/>
      <sheetName val="날개벽(䟣⾄"/>
      <sheetName val="회사기"/>
      <sheetName val="[수목일위_XLS]el\설계서\수목일︀ᇕ԰"/>
      <sheetName val="철근량산정및헾】"/>
      <sheetName val="철근량산정및"/>
      <sheetName val="2_고용보험㥝〒"/>
      <sheetName val="도급예산헾】"/>
      <sheetName val="2공구하"/>
      <sheetName val="[수목일위_XLS]el\설계서\수목︀ᇕ԰"/>
      <sheetName val="[수목일위_XLS]el\설계서瀀ᯢ"/>
      <sheetName val="2_고용보׃⿦"/>
      <sheetName val="[수목일위_XLS"/>
      <sheetName val="[수목일위_XLS]el\설계서\수목　⣝"/>
      <sheetName val="[수목일위_XLS]el\설계서\수목"/>
      <sheetName val="[수목일위_XLS]el\설계서\수목က↏"/>
      <sheetName val="내역서19多⿣"/>
      <sheetName val="2_고용보험԰"/>
      <sheetName val="경비내역徸〒"/>
      <sheetName val="[수목일위_XLS][수목일위_XLS]도급예산내역서총/"/>
      <sheetName val="[수목일위_XLS][수목일위_XLS]기술자자료游/"/>
      <sheetName val="[수목일위_XLS][수목일위_XLS]정화조방수미/"/>
      <sheetName val="[수목일위_XLS]배수장공사비명鍀/"/>
      <sheetName val="[수목일위_XLS]내역(전체_금차/"/>
      <sheetName val="[수목일위_XLS]도급예산/퀀ô"/>
      <sheetName val="[수목일위_XLS]도급예산/退ý"/>
      <sheetName val="[수목일위_XLS]도급예산/䀀"/>
      <sheetName val="[수목일위_XLS]내역(전/쀀¿"/>
      <sheetName val="[수목일위_XLS]내역(전/ꠀ"/>
      <sheetName val="DATA_입력란"/>
      <sheetName val="12_옥倶ⶠഀ펚"/>
      <sheetName val="MASTER00_7月"/>
      <sheetName val="환율_및_노임"/>
      <sheetName val="속_일위대가"/>
      <sheetName val="단가산출서_(2)"/>
      <sheetName val="노임_(2차)"/>
      <sheetName val="공종단가표_"/>
      <sheetName val="앉음벽_(2)"/>
      <sheetName val="2_도실원내역(원본)"/>
      <sheetName val="DNT_OSBL"/>
      <sheetName val="목동세대_산출근거"/>
      <sheetName val="아파트_"/>
      <sheetName val="IBM_UX"/>
      <sheetName val="연돌일退←"/>
      <sheetName val="본선_토공_분배표"/>
      <sheetName val="1__설계조건_2_단면가정_3__하중계산"/>
      <sheetName val="수량계산서_집계표(가설_신설_및_철거-을지로3가_2호선)"/>
      <sheetName val="수량계산서_집계표(신설-을지로3가_2호선)"/>
      <sheetName val="수량계산서_집계표(철거-을지로3가_2호선)"/>
      <sheetName val="케이블류_OLD"/>
      <sheetName val="Summary_Sheet"/>
      <sheetName val="기성(1차)_"/>
      <sheetName val="평형별㓈؟"/>
      <sheetName val="DESIGN_CRETERIA"/>
      <sheetName val="마북_손익분석(CATIA)"/>
      <sheetName val="Requirement(Work_Crew)"/>
      <sheetName val="표_지"/>
      <sheetName val="견적_(2)"/>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_냉각수펌프"/>
      <sheetName val="[수목일위_XLS][수목일위_XLS]el_설___수__2"/>
      <sheetName val="[수목일위_XLS][수목일위_XLS]el_설___수__3"/>
      <sheetName val="[수목일위_XLS][수목일위_XLS]el______102"/>
      <sheetName val="[수목일위_XLS][수목일위_XLS]el______103"/>
      <sheetName val="[수목일위_XLS][수목일위_XLS]el______326"/>
      <sheetName val="[수목일위_XLS][수목일위_XLS]el______327"/>
      <sheetName val="[수목일위_XLS][수목일위_XLS]el______328"/>
      <sheetName val="[수목일위_XLS][수목일위_XLS]el______329"/>
      <sheetName val="[수목일위_XLS][수목일위_XLS]el______112"/>
      <sheetName val="[수목일위_XLS][수목일위_XLS]el______113"/>
      <sheetName val="[수목일위_XLS][수목일위_XLS]el______110"/>
      <sheetName val="[수목일위_XLS][수목일위_XLS]el______111"/>
      <sheetName val="3_피뢰공儨"/>
      <sheetName val="[수목일위_XLS][수목일위_XLS]el______108"/>
      <sheetName val="[수목일위_XLS][수목일위_XLS]el______109"/>
      <sheetName val="[수목일위_XLS][수목일위_XLS]el______106"/>
      <sheetName val="[수목일위_XLS][수목일위_XLS]el______107"/>
      <sheetName val="[수목일위_XLS][수목일위_XLS]el______104"/>
      <sheetName val="[수목일위_XLS][수목일위_XLS]el______105"/>
      <sheetName val="[수목일위_XLS][수목일위_XLS]el______114"/>
      <sheetName val="[수목일위_XLS][수목일위_XLS]el______119"/>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30"/>
      <sheetName val="[수목일위_XLS][수목일위_XLS]el______131"/>
      <sheetName val="[수목일위_XLS][수목일위_XLS]el______128"/>
      <sheetName val="[수목일위_XLS][수목일위_XLS]el______129"/>
      <sheetName val="[수목일위_XLS][수목일위_XLS]el______132"/>
      <sheetName val="[수목일위_XLS][수목일위_XLS]el______133"/>
      <sheetName val="[수목일위_XLS]el\설계서\수목쒠䤏)鋢"/>
      <sheetName val="9_　Ი"/>
      <sheetName val="2공구하도급"/>
      <sheetName val="[수목일위_XLS]el\설계서쩨℞㛜Ǿ煔"/>
      <sheetName val="_수목일위_XLS__수목일위_XLS_el_설계서_수목일위"/>
      <sheetName val="[수목일위_XLS]el\설계서\수/頀⤀"/>
      <sheetName val="[수목일위_XLS]el\설계서Ā翽㼀"/>
      <sheetName val="[수목일위_XLS]el\설계서Ā翿澠"/>
      <sheetName val="[수목일위_XLS]el\설계서Ā翹"/>
      <sheetName val="[수목일위_XLS]el\설계서Ə⯀䘟ƏĀ"/>
      <sheetName val="[수목일위_XLS]el\설계서ƮⳠ⁾ƮĀ"/>
      <sheetName val="[수목일위_XLS]el\설계서Ā⅐"/>
      <sheetName val="[수목일위_XLS]el\설계서\　◔쀀잗 瑩"/>
      <sheetName val="C1_공사개요"/>
      <sheetName val="가__노임단가"/>
      <sheetName val="[수목일위_XLS]el\설계서\纨¯绬¯헾⼺"/>
      <sheetName val="[수목일위_XLS]el\설계서冐趉ƣ"/>
      <sheetName val="[수목일위_XLS]el\설계서힀厎ǰ"/>
      <sheetName val="[수목일위_XLS]el\설계서塰펶Ɂ"/>
      <sheetName val="[수목일위_XLS][수목일위_XLS]el______148"/>
      <sheetName val="[수목일위_XLS][수목일위_XLS]el______149"/>
      <sheetName val="[수목일위_XLS][수목일위_XLS]el______142"/>
      <sheetName val="[수목일위_XLS][수목일위_XLS]el______143"/>
      <sheetName val="[수목일위_XLS][수목일위_XLS]el______140"/>
      <sheetName val="[수목일위_XLS][수목일위_XLS]el______141"/>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50"/>
      <sheetName val="[수목일위_XLS][수목일위_XLS]el______151"/>
      <sheetName val="[수목일위_XLS][수목일위_XLS]el______152"/>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4"/>
      <sheetName val="[수목일위_XLS][수목일위_XLS]el______165"/>
      <sheetName val="[수목일위_XLS][수목일위_XLS]el______172"/>
      <sheetName val="[수목일위_XLS][수목일위_XLS]el______173"/>
      <sheetName val="[수목일위_XLS][수목일위_XLS]el______174"/>
      <sheetName val="[수목일위_XLS][수목일위_XLS]el______17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el\설계　ᓡĀ巡Ŀ"/>
      <sheetName val="[수목일위_XLS]el\설계Ԁ澦"/>
      <sheetName val="[수목일위_XLS]el\설계서\Ā\"/>
      <sheetName val="[수목일위_XLS]el\설계서\Ā翸"/>
      <sheetName val="[수목일위_XLS][수목일위_XLS]el_설계서____2"/>
      <sheetName val="[수목일위_XLS][수목일위_XLS]el_설계서____3"/>
      <sheetName val="[수목일위_XLS]el\설계서\수목일ɏ삑CṸ"/>
      <sheetName val="[수목일위_XLS]el\설계서\수목일竐Bﾈɻ萹"/>
      <sheetName val="CABLE_SIZE-3"/>
      <sheetName val="[수목일위_XLS]el\설계서\수목일위_릘ͲŜ띀ស"/>
      <sheetName val="[수목일위_XLS]el\설계서\수목일위_며꠬ʘ"/>
      <sheetName val="99'대차_통합(2)"/>
      <sheetName val="99'대차_통합"/>
      <sheetName val="2_냉난방설비공사"/>
      <sheetName val="7_자동제어공사"/>
      <sheetName val="[수목일위_XLS]el\설계서Ԁ쥗"/>
      <sheetName val="발주처자료입"/>
      <sheetName val="[수목일위_XLS][수목일위_XLS]el__계서_수__4"/>
      <sheetName val="[수목일위_XLS][수목일위_XLS]el__계서_수__5"/>
      <sheetName val="[수목일위_XLS][수목일위_XLS]el__계서_수__2"/>
      <sheetName val="[수목일위_XLS][수목일위_XLS]el__계서_수__3"/>
      <sheetName val="[수목일위_XLS][수목일위_XLS]el__계서_수__6"/>
      <sheetName val="[수목일위_XLS][수목일위_XLS]el__계서_수__7"/>
      <sheetName val="3_고과순"/>
      <sheetName val="[수목일위_XLS][수목일위_XLS]el___서_수목_4"/>
      <sheetName val="[수목일위_XLS][수목일위_XLS]el___서_수목_5"/>
      <sheetName val="[수목일위_XLS][수목일위_XLS]el___서_수목_2"/>
      <sheetName val="[수목일위_XLS][수목일위_XLS]el___서_수목_3"/>
      <sheetName val="[수목일위_XLS][수목일위_XLS]el______186"/>
      <sheetName val="[수목일위_XLS][수목일위_XLS]el______187"/>
      <sheetName val="[수목일위_XLS][수목일위_XLS]el______184"/>
      <sheetName val="[수목일위_XLS][수목일위_XLS]el______185"/>
      <sheetName val="[수목일위_XLS][수목일위_XLS]el______178"/>
      <sheetName val="[수목일위_XLS][수목일위_XLS]el______179"/>
      <sheetName val="[수목일위_XLS][수목일위_XLS]el______176"/>
      <sheetName val="[수목일위_XLS][수목일위_XLS]el______177"/>
      <sheetName val="[수목일위_XLS][수목일위_XLS]el______180"/>
      <sheetName val="[수목일위_XLS][수목일위_XLS]el______181"/>
      <sheetName val="[수목일위_XLS][수목일위_XLS]el______182"/>
      <sheetName val="[수목일위_XLS][수목일위_XLS]el______183"/>
      <sheetName val="[수목일위_XLS][수목일위_XLS]el______208"/>
      <sheetName val="[수목일위_XLS][수목일위_XLS]el______209"/>
      <sheetName val="[수목일위_XLS][수목일위_XLS]el______220"/>
      <sheetName val="[수목일위_XLS][수목일위_XLS]el______221"/>
      <sheetName val="[수목일위_XLS][수목일위_XLS]el______188"/>
      <sheetName val="[수목일위_XLS][수목일위_XLS]el______189"/>
      <sheetName val="[수목일위_XLS][수목일위_XLS]el______190"/>
      <sheetName val="[수목일위_XLS][수목일위_XLS]el______191"/>
      <sheetName val="[수목일위_XLS][수목일위_XLS]el______192"/>
      <sheetName val="[수목일위_XLS][수목일위_XLS]el______193"/>
      <sheetName val="[수목일위_XLS][수목일위_XLS]el______194"/>
      <sheetName val="[수목일위_XLS][수목일위_XLS]el______195"/>
      <sheetName val="[수목일위_XLS][수목일위_XLS]el______198"/>
      <sheetName val="[수목일위_XLS][수목일위_XLS]el______199"/>
      <sheetName val="[수목일위_XLS][수목일위_XLS]el______200"/>
      <sheetName val="[수목일위_XLS][수목일위_XLS]el______201"/>
      <sheetName val="[수목일위_XLS][수목일위_XLS]el______196"/>
      <sheetName val="[수목일위_XLS][수목일위_XLS]el______197"/>
      <sheetName val="[수목일위_XLS][수목일위_XLS]el______202"/>
      <sheetName val="[수목일위_XLS][수목일위_XLS]el______203"/>
      <sheetName val="[수목일위_XLS][수목일위_XLS]el______204"/>
      <sheetName val="[수목일위_XLS][수목일위_XLS]el______205"/>
      <sheetName val="[수목일위_XLS][수목일위_XLS]el______206"/>
      <sheetName val="[수목일위_XLS][수목일위_XLS]el______207"/>
      <sheetName val="[수목일위_XLS][수목일위_XLS]el______214"/>
      <sheetName val="[수목일위_XLS][수목일위_XLS]el______215"/>
      <sheetName val="[수목일위_XLS][수목일위_XLS]el______210"/>
      <sheetName val="[수목일위_XLS][수목일위_XLS]el______211"/>
      <sheetName val="[수목일위_XLS][수목일위_XLS]el______212"/>
      <sheetName val="[수목일위_XLS][수목일위_XLS]el______213"/>
      <sheetName val="[수목일위_XLS][수목일위_XLS]el______222"/>
      <sheetName val="[수목일위_XLS][수목일위_XLS]el______223"/>
      <sheetName val="[수목일위_XLS][수목일위_XLS]el______216"/>
      <sheetName val="[수목일위_XLS][수목일위_XLS]el______217"/>
      <sheetName val="[수목일위_XLS][수목일위_XLS]el______218"/>
      <sheetName val="[수목일위_XLS][수목일위_XLS]el______219"/>
      <sheetName val="[수목일위_XLS][수목일위_XLS]el______226"/>
      <sheetName val="[수목일위_XLS][수목일위_XLS]el______227"/>
      <sheetName val="[수목일위_XLS][수목일위_XLS]el______228"/>
      <sheetName val="[수목일위_XLS][수목일위_XLS]el______229"/>
      <sheetName val="[수목일위_XLS][수목일위_XLS]el______224"/>
      <sheetName val="[수목일위_XLS][수목일위_XLS]el______225"/>
      <sheetName val="[수목일위_XLS][수목일위_XLS]el______230"/>
      <sheetName val="[수목일위_XLS][수목일위_XLS]el______231"/>
      <sheetName val="[수목일위_XLS][수목일위_XLS]el______232"/>
      <sheetName val="[수목일위_XLS][수목일위_XLS]el______233"/>
      <sheetName val="[수목일위_XLS][수목일위_XLS]el______236"/>
      <sheetName val="[수목일위_XLS][수목일위_XLS]el______237"/>
      <sheetName val="[수목일위_XLS][수목일위_XLS]el______234"/>
      <sheetName val="[수목일위_XLS][수목일위_XLS]el______235"/>
      <sheetName val="[수목일위_XLS][수목일위_XLS]el______240"/>
      <sheetName val="[수목일위_XLS][수목일위_XLS]el______241"/>
      <sheetName val="[수목일위_XLS][수목일위_XLS]el______244"/>
      <sheetName val="[수목일위_XLS][수목일위_XLS]el______245"/>
      <sheetName val="[수목일위_XLS][수목일위_XLS]el______238"/>
      <sheetName val="[수목일위_XLS][수목일위_XLS]el______239"/>
      <sheetName val="[수목일위_XLS][수목일위_XLS]el______242"/>
      <sheetName val="[수목일위_XLS][수목일위_XLS]el______243"/>
      <sheetName val="9_׍缀"/>
      <sheetName val="pier(각형"/>
      <sheetName val="9_턀ԯ"/>
      <sheetName val="9_꣍⭙턀Ⴒ"/>
      <sheetName val="[수목일위_XLS]el\설계ം㱤倀⭵怀"/>
      <sheetName val="[수목일위_XLS]el\설계서\ថ鏯ɧ"/>
      <sheetName val="[수목일위_XLS]el\설계서\ꍰ㾫Ś"/>
      <sheetName val="00"/>
      <sheetName val="[수목일위_XLS]el\설계서\坰ȵ椰だ䔈"/>
      <sheetName val="[수목일위_XLS][수목일위_XLS]el______256"/>
      <sheetName val="[수목일위_XLS][수목일위_XLS]el______257"/>
      <sheetName val="[수목일위_XLS][수목일위_XLS]el______254"/>
      <sheetName val="[수목일위_XLS][수목일위_XLS]el______255"/>
      <sheetName val="[수목일위_XLS][수목일위_XLS]el______252"/>
      <sheetName val="[수목일위_XLS][수목일위_XLS]el______253"/>
      <sheetName val="[수목일위_XLS][수목일위_XLS]el______250"/>
      <sheetName val="[수목일위_XLS][수목일위_XLS]el______251"/>
      <sheetName val="[수목일위_XLS][수목일위_XLS]el______246"/>
      <sheetName val="[수목일위_XLS][수목일위_XLS]el______247"/>
      <sheetName val="[수목일위_XLS][수목일위_XLS]el______248"/>
      <sheetName val="[수목일위_XLS][수목일위_XLS]el______249"/>
      <sheetName val="B1F_사진"/>
      <sheetName val="1F_사진"/>
      <sheetName val="2F_사진"/>
      <sheetName val="AL공疼"/>
      <sheetName val="배수장공사비명冈"/>
      <sheetName val="06_일위대가목록"/>
      <sheetName val="경율산정_舓⼱"/>
      <sheetName val="경율산정_"/>
      <sheetName val="맨홀謈籀ԯ"/>
      <sheetName val="[수목일위_XLS]el\설계서\　䨰"/>
      <sheetName val="9_²Ԁ"/>
      <sheetName val="[수목일위_XLS]el\설계서\壈ĳ닑⽳"/>
      <sheetName val="[수목일위_XLS]el\설계서\수Ԁ瀀᷹쎤"/>
      <sheetName val="[수목일위_XLS]el\설계서\수Ԁ䀀徘쎦"/>
      <sheetName val="[수목일위_XLS]el\설계서\수Ԁꀀ㛢鴵"/>
      <sheetName val="[수목일위_XLS]el\설계서\수목일위Ԁ"/>
      <sheetName val="[수목일위_XLS][수목일위_XLS]el_설계서_수목_4"/>
      <sheetName val="[수목일위_XLS][수목일위_XLS]el_설계서_수목_5"/>
      <sheetName val="내역서1999_헾】"/>
      <sheetName val="[수목일위_XLS]el\설계서Ǌⵀ댬ǊĀ"/>
      <sheetName val="[수목일위_XLS]el\설계서ȇⰰ⥒ȇĀ"/>
      <sheetName val="[수목일위_XLS]el\설계서Āꉐ"/>
      <sheetName val="수량산출서_갑지"/>
      <sheetName val="[수목일위_XLS]el\설계서\수목일위"/>
      <sheetName val="[수목일위_XLS]el\설계서\렃ᨗ哝"/>
      <sheetName val="간지_(세)"/>
      <sheetName val="내역(전체_橂⾘"/>
      <sheetName val="[수목일위_XLS][수목일위_XLS]el_______4"/>
      <sheetName val="[수목일위_XLS][수목일위_XLS]el_______5"/>
      <sheetName val="도급예산䈀ԯ"/>
      <sheetName val="내역서1999_"/>
      <sheetName val="철근량산정및丵〒"/>
      <sheetName val="북제"/>
      <sheetName val="Sheet4[수목일위_XLS]______2"/>
      <sheetName val="[수목일위_XLS]el\설계서\수목일위Ā"/>
      <sheetName val="내역서1999_啐0喜"/>
      <sheetName val="내역서1999_♱⿤"/>
      <sheetName val="내역서1999_㐬ȟⱈ"/>
      <sheetName val="[수목일위_XLS]el\설계서\수ംⅩ耀㉉"/>
      <sheetName val="[수목일위_XLS]el\설계서\수砀倂㼁ംⅩ　"/>
      <sheetName val="[수목일위_XLS]el\설계서\수목일위$Ĩɭ"/>
      <sheetName val="[수목일위_XLS]el\설계서\수목일위㼠A뺀⦟"/>
      <sheetName val="금강-투자부동산_계정대체"/>
      <sheetName val="2-1_제품군별계획대비실적(B_A)"/>
      <sheetName val="[수목일위_XLS][수목일위_XLS]el______2"/>
      <sheetName val="[수목일위_XLS][수목일위_XLS]el______3"/>
      <sheetName val="[수목일위_XLS][수목일위_XLS]el__계__수__2"/>
      <sheetName val="[수목일위_XLS][수목일위_XLS]el__계__수__3"/>
      <sheetName val="[수목일위_XLS][수목일위_XLS]el__계서_수_12"/>
      <sheetName val="[수목일위_XLS][수목일위_XLS]el__계서_수_13"/>
      <sheetName val="[수목일위_XLS][수목일위_XLS]el__계서_수_10"/>
      <sheetName val="[수목일위_XLS][수목일위_XLS]el__계서_수_11"/>
      <sheetName val="[수목일위_XLS][수목일위_XLS]el__계서_수__8"/>
      <sheetName val="[수목일위_XLS][수목일위_XLS]el__계서_수__9"/>
      <sheetName val="[수목일위_XLS][수목일위_XLS]el__계서_수_14"/>
      <sheetName val="[수목일위_XLS][수목일위_XLS]el__계서_수_15"/>
      <sheetName val="[수목일위_XLS][수목일위_XLS]el__계서__102"/>
      <sheetName val="[수목일위_XLS][수목일위_XLS]el__계서__103"/>
      <sheetName val="[수목일위_XLS][수목일위_XLS]el__계서_수_16"/>
      <sheetName val="[수목일위_XLS][수목일위_XLS]el__계서_수_17"/>
      <sheetName val="[수목일위_XLS][수목일위_XLS]el__계서_수_20"/>
      <sheetName val="[수목일위_XLS][수목일위_XLS]el__계서_수_21"/>
      <sheetName val="[수목일위_XLS][수목일위_XLS]el__계서_수_18"/>
      <sheetName val="[수목일위_XLS][수목일위_XLS]el__계서_수_19"/>
      <sheetName val="[수목일위_XLS][수목일위_XLS]el__계서_수_22"/>
      <sheetName val="[수목일위_XLS][수목일위_XLS]el__계서_수_23"/>
      <sheetName val="[수목일위_XLS][수목일위_XLS]el__계서_수_24"/>
      <sheetName val="[수목일위_XLS][수목일위_XLS]el__계서_수_25"/>
      <sheetName val="[수목일위_XLS][수목일위_XLS]el__계서_수_28"/>
      <sheetName val="[수목일위_XLS][수목일위_XLS]el__계서_수_29"/>
      <sheetName val="[수목일위_XLS][수목일위_XLS]el__계서_수_26"/>
      <sheetName val="[수목일위_XLS][수목일위_XLS]el__계서_수_27"/>
      <sheetName val="[수목일위_XLS][수목일위_XLS]el__계서_수_42"/>
      <sheetName val="[수목일위_XLS][수목일위_XLS]el__계서_수_43"/>
      <sheetName val="[수목일위_XLS][수목일위_XLS]el__계서_수_36"/>
      <sheetName val="[수목일위_XLS][수목일위_XLS]el__계서_수_37"/>
      <sheetName val="[수목일위_XLS][수목일위_XLS]el__계서_수_30"/>
      <sheetName val="[수목일위_XLS][수목일위_XLS]el__계서_수_31"/>
      <sheetName val="[수목일위_XLS][수목일위_XLS]el__계서_수_32"/>
      <sheetName val="[수목일위_XLS][수목일위_XLS]el__계서_수_33"/>
      <sheetName val="[수목일위_XLS][수목일위_XLS]el__계서_수_34"/>
      <sheetName val="[수목일위_XLS][수목일위_XLS]el__계서_수_35"/>
      <sheetName val="[수목일위_XLS][수목일위_XLS]el__계서_수_38"/>
      <sheetName val="[수목일위_XLS][수목일위_XLS]el__계서_수_39"/>
      <sheetName val="[수목일위_XLS][수목일위_XLS]el__계서_수_40"/>
      <sheetName val="[수목일위_XLS][수목일위_XLS]el__계서_수_41"/>
      <sheetName val="[수목일위_XLS][수목일위_XLS]el__계서_수_58"/>
      <sheetName val="[수목일위_XLS][수목일위_XLS]el__계서_수_59"/>
      <sheetName val="[수목일위_XLS][수목일위_XLS]el__계서_수_44"/>
      <sheetName val="[수목일위_XLS][수목일위_XLS]el__계서_수_45"/>
      <sheetName val="[수목일위_XLS][수목일위_XLS]el__계서_수_68"/>
      <sheetName val="[수목일위_XLS][수목일위_XLS]el__계서_수_69"/>
      <sheetName val="[수목일위_XLS][수목일위_XLS]el__계서_수_46"/>
      <sheetName val="[수목일위_XLS][수목일위_XLS]el__계서_수_47"/>
      <sheetName val="[수목일위_XLS][수목일위_XLS]el__계서_수_48"/>
      <sheetName val="[수목일위_XLS][수목일위_XLS]el__계서_수_49"/>
      <sheetName val="[수목일위_XLS][수목일위_XLS]el__계서_수_50"/>
      <sheetName val="[수목일위_XLS][수목일위_XLS]el__계서_수_51"/>
      <sheetName val="[수목일위_XLS][수목일위_XLS]el__계서_수_52"/>
      <sheetName val="[수목일위_XLS][수목일위_XLS]el__계서_수_53"/>
      <sheetName val="[수목일위_XLS][수목일위_XLS]el__계서_수_54"/>
      <sheetName val="[수목일위_XLS][수목일위_XLS]el__계서_수_55"/>
      <sheetName val="[수목일위_XLS][수목일위_XLS]el__계서_수_56"/>
      <sheetName val="[수목일위_XLS][수목일위_XLS]el__계서_수_57"/>
      <sheetName val="[수목일위_XLS][수목일위_XLS]el__계서_수_60"/>
      <sheetName val="[수목일위_XLS][수목일위_XLS]el__계서_수_61"/>
      <sheetName val="[수목일위_XLS][수목일위_XLS]el__계서_수_80"/>
      <sheetName val="[수목일위_XLS][수목일위_XLS]el__계서_수_81"/>
      <sheetName val="[수목일위_XLS][수목일위_XLS]el__계서_수_62"/>
      <sheetName val="[수목일위_XLS][수목일위_XLS]el__계서_수_63"/>
      <sheetName val="[수목일위_XLS][수목일위_XLS]el__계서_수_64"/>
      <sheetName val="[수목일위_XLS][수목일위_XLS]el__계서_수_65"/>
      <sheetName val="[수목일위_XLS][수목일위_XLS]el__계서_수_66"/>
      <sheetName val="[수목일위_XLS][수목일위_XLS]el__계서_수_67"/>
      <sheetName val="[수목일위_XLS][수목일위_XLS]el__계서_수_78"/>
      <sheetName val="[수목일위_XLS][수목일위_XLS]el__계서_수_79"/>
      <sheetName val="[수목일위_XLS][수목일위_XLS]el__계서_수_70"/>
      <sheetName val="[수목일위_XLS][수목일위_XLS]el__계서_수_71"/>
      <sheetName val="[수목일위_XLS][수목일위_XLS]el__계서_수_72"/>
      <sheetName val="[수목일위_XLS][수목일위_XLS]el__계서_수_73"/>
      <sheetName val="[수목일위_XLS][수목일위_XLS]el__계서_수_74"/>
      <sheetName val="[수목일위_XLS][수목일위_XLS]el__계서_수_75"/>
      <sheetName val="[수목일위_XLS][수목일위_XLS]el__계서_수_76"/>
      <sheetName val="[수목일위_XLS][수목일위_XLS]el__계서_수_77"/>
      <sheetName val="[수목일위_XLS][수목일위_XLS]el__계서_수_82"/>
      <sheetName val="[수목일위_XLS][수목일위_XLS]el__계서_수_83"/>
      <sheetName val="[수목일위_XLS][수목일위_XLS]el__계서_수_86"/>
      <sheetName val="[수목일위_XLS][수목일위_XLS]el__계서_수_87"/>
      <sheetName val="[수목일위_XLS][수목일위_XLS]el__계서_수_84"/>
      <sheetName val="[수목일위_XLS][수목일위_XLS]el__계서_수_85"/>
      <sheetName val="[수목일위_XLS][수목일위_XLS]el__계서_수_88"/>
      <sheetName val="[수목일위_XLS][수목일위_XLS]el__계서_수_89"/>
      <sheetName val="[수목일위_XLS][수목일위_XLS]el__계서_수_90"/>
      <sheetName val="[수목일위_XLS][수목일위_XLS]el__계서_수_91"/>
      <sheetName val="[수목일위_XLS][수목일위_XLS]el__계서_수_96"/>
      <sheetName val="[수목일위_XLS][수목일위_XLS]el__계서_수_97"/>
      <sheetName val="[수목일위_XLS][수목일위_XLS]el__계서_수_92"/>
      <sheetName val="[수목일위_XLS][수목일위_XLS]el__계서_수_93"/>
      <sheetName val="[수목일위_XLS][수목일위_XLS]el__계서_수_98"/>
      <sheetName val="[수목일위_XLS][수목일위_XLS]el__계서_수_99"/>
      <sheetName val="[수목일위_XLS][수목일위_XLS]el__계서_수_94"/>
      <sheetName val="[수목일위_XLS][수목일위_XLS]el__계서_수_95"/>
      <sheetName val="[수목일위_XLS][수목일위_XLS]el__계서__100"/>
      <sheetName val="[수목일위_XLS][수목일위_XLS]el__계서__101"/>
      <sheetName val="[수목일위_XLS][수목일위_XLS]el__계서__104"/>
      <sheetName val="[수목일위_XLS][수목일위_XLS]el__계서__105"/>
      <sheetName val="[수목일위_XLS]el\설계서\؀뤁Փ"/>
      <sheetName val="[수목일위_XLS][수목일위_XLS]el______324"/>
      <sheetName val="[수목일위_XLS][수목일위_XLS]el______325"/>
      <sheetName val="[수목일위_XLS][수목일위_XLS]el______294"/>
      <sheetName val="[수목일위_XLS][수목일위_XLS]el______295"/>
      <sheetName val="[수목일위_XLS][수목일위_XLS]el______268"/>
      <sheetName val="[수목일위_XLS][수목일위_XLS]el______269"/>
      <sheetName val="[수목일위_XLS][수목일위_XLS]el______258"/>
      <sheetName val="[수목일위_XLS][수목일위_XLS]el______259"/>
      <sheetName val="[수목일위_XLS][수목일위_XLS]el______260"/>
      <sheetName val="[수목일위_XLS][수목일위_XLS]el______261"/>
      <sheetName val="[수목일위_XLS][수목일위_XLS]el______262"/>
      <sheetName val="[수목일위_XLS][수목일위_XLS]el______263"/>
      <sheetName val="[수목일위_XLS][수목일위_XLS]el______264"/>
      <sheetName val="[수목일위_XLS][수목일위_XLS]el______265"/>
      <sheetName val="[수목일위_XLS][수목일위_XLS]el______266"/>
      <sheetName val="[수목일위_XLS][수목일위_XLS]el______267"/>
      <sheetName val="[수목일위_XLS][수목일위_XLS]el______282"/>
      <sheetName val="[수목일위_XLS][수목일위_XLS]el______283"/>
      <sheetName val="[수목일위_XLS][수목일위_XLS]el______270"/>
      <sheetName val="[수목일위_XLS][수목일위_XLS]el______271"/>
      <sheetName val="[수목일위_XLS][수목일위_XLS]el___서_수_18"/>
      <sheetName val="[수목일위_XLS][수목일위_XLS]el___서_수_19"/>
      <sheetName val="[수목일위_XLS][수목일위_XLS]el___서_수목_6"/>
      <sheetName val="[수목일위_XLS][수목일위_XLS]el___서_수목_7"/>
      <sheetName val="[수목일위_XLS][수목일위_XLS]el___서_수목_8"/>
      <sheetName val="[수목일위_XLS][수목일위_XLS]el___서_수목_9"/>
      <sheetName val="[수목일위_XLS][수목일위_XLS]el___서_수_10"/>
      <sheetName val="[수목일위_XLS][수목일위_XLS]el___서_수_11"/>
      <sheetName val="[수목일위_XLS][수목일위_XLS]el___서_수_12"/>
      <sheetName val="[수목일위_XLS][수목일위_XLS]el___서_수_13"/>
      <sheetName val="[수목일위_XLS][수목일위_XLS]el___서_수_14"/>
      <sheetName val="[수목일위_XLS][수목일위_XLS]el___서_수_15"/>
      <sheetName val="[수목일위_XLS][수목일위_XLS]el___서_수_16"/>
      <sheetName val="[수목일위_XLS][수목일위_XLS]el___서_수_17"/>
      <sheetName val="[수목일위_XLS][수목일위_XLS]el___서_수_20"/>
      <sheetName val="[수목일위_XLS][수목일위_XLS]el___서_수_21"/>
      <sheetName val="[수목일위_XLS][수목일위_XLS]el______272"/>
      <sheetName val="[수목일위_XLS][수목일위_XLS]el______273"/>
      <sheetName val="[수목일위_XLS][수목일위_XLS]el______274"/>
      <sheetName val="[수목일위_XLS][수목일위_XLS]el______275"/>
      <sheetName val="[수목일위_XLS][수목일위_XLS]el______276"/>
      <sheetName val="[수목일위_XLS][수목일위_XLS]el______277"/>
      <sheetName val="[수목일위_XLS][수목일위_XLS]el______278"/>
      <sheetName val="[수목일위_XLS][수목일위_XLS]el______279"/>
      <sheetName val="[수목일위_XLS][수목일위_XLS]el______280"/>
      <sheetName val="[수목일위_XLS][수목일위_XLS]el______281"/>
      <sheetName val="[수목일위_XLS][수목일위_XLS]el______310"/>
      <sheetName val="[수목일위_XLS][수목일위_XLS]el______311"/>
      <sheetName val="[수목일위_XLS][수목일위_XLS]el______284"/>
      <sheetName val="[수목일위_XLS][수목일위_XLS]el______285"/>
      <sheetName val="[수목일위_XLS][수목일위_XLS]el______286"/>
      <sheetName val="[수목일위_XLS][수목일위_XLS]el______287"/>
      <sheetName val="[수목일위_XLS][수목일위_XLS]el______288"/>
      <sheetName val="[수목일위_XLS][수목일위_XLS]el______289"/>
      <sheetName val="[수목일위_XLS][수목일위_XLS]el______290"/>
      <sheetName val="[수목일위_XLS][수목일위_XLS]el______291"/>
      <sheetName val="[수목일위_XLS][수목일위_XLS]el______292"/>
      <sheetName val="[수목일위_XLS][수목일위_XLS]el______293"/>
      <sheetName val="[수목일위_XLS][수목일위_XLS]el______308"/>
      <sheetName val="[수목일위_XLS][수목일위_XLS]el______309"/>
      <sheetName val="[수목일위_XLS][수목일위_XLS]el______296"/>
      <sheetName val="[수목일위_XLS][수목일위_XLS]el______297"/>
      <sheetName val="[수목일위_XLS][수목일위_XLS]el______298"/>
      <sheetName val="[수목일위_XLS][수목일위_XLS]el______299"/>
      <sheetName val="[수목일위_XLS][수목일위_XLS]el______300"/>
      <sheetName val="[수목일위_XLS][수목일위_XLS]el______301"/>
      <sheetName val="[수목일위_XLS][수목일위_XLS]el______302"/>
      <sheetName val="[수목일위_XLS][수목일위_XLS]el______303"/>
      <sheetName val="[수목일위_XLS][수목일위_XLS]el______304"/>
      <sheetName val="[수목일위_XLS][수목일위_XLS]el______305"/>
      <sheetName val="[수목일위_XLS][수목일위_XLS]el______306"/>
      <sheetName val="[수목일위_XLS][수목일위_XLS]el______307"/>
      <sheetName val="[수목일위_XLS][수목일위_XLS]el______320"/>
      <sheetName val="[수목일위_XLS][수목일위_XLS]el______321"/>
      <sheetName val="[수목일위_XLS][수목일위_XLS]el______312"/>
      <sheetName val="[수목일위_XLS][수목일위_XLS]el______313"/>
      <sheetName val="[수목일위_XLS][수목일위_XLS]el______314"/>
      <sheetName val="[수목일위_XLS][수목일위_XLS]el______315"/>
      <sheetName val="[수목일위_XLS][수목일위_XLS]el______316"/>
      <sheetName val="[수목일위_XLS][수목일위_XLS]el______317"/>
      <sheetName val="[수목일위_XLS][수목일위_XLS]el______318"/>
      <sheetName val="[수목일위_XLS][수목일위_XLS]el______319"/>
      <sheetName val="[수목일위_XLS][수목일위_XLS]el______322"/>
      <sheetName val="[수목일위_XLS][수목일위_XLS]el______323"/>
      <sheetName val="[수목일위_XLS][수목일위_XLS]el_______6"/>
      <sheetName val="[수목일위_XLS][수목일위_XLS]el_______7"/>
      <sheetName val="[수목일위_XLS]el\설계서\수목일위㺎ĔﰐṦ"/>
      <sheetName val="[수목일위_XLS]el\설계서\수목일위왤¸퀐⃚"/>
      <sheetName val="[수목일위_XLS]el\설계서\수목일위왤¸⇀Ứ"/>
      <sheetName val="[수목일위_XLS]el\설계서\Ѐ༰"/>
      <sheetName val="[수목일위_XLS][수목일위_XLS]el______336"/>
      <sheetName val="[수목일위_XLS][수목일위_XLS]el______337"/>
      <sheetName val="[수목일위_XLS][수목일위_XLS]el______330"/>
      <sheetName val="[수목일위_XLS][수목일위_XLS]el______331"/>
      <sheetName val="[수목일위_XLS][수목일위_XLS]el______332"/>
      <sheetName val="[수목일위_XLS][수목일위_XLS]el______333"/>
      <sheetName val="[수목일위_XLS][수목일위_XLS]el______334"/>
      <sheetName val="[수목일위_XLS][수목일위_XLS]el______335"/>
      <sheetName val="SIL98"/>
      <sheetName val="[수목일위.XLS][수목일위.XLS]el_설계서_수_16"/>
      <sheetName val="[수목일위.XLS][수목일위.XLS]el_설계서_수_17"/>
      <sheetName val="[수목일위.XLS][수목일위.XLS]el_설계서_수_18"/>
      <sheetName val="[수목일위.XLS][수목일위.XLS]el_설계서_수_19"/>
      <sheetName val="[수목일위.XLS][수목일위.XLS]el_설계서_수_22"/>
      <sheetName val="[수목일위.XLS][수목일위.XLS]el_설계서_수_23"/>
      <sheetName val="[수목일위.XLS][수목일위.XLS]el_설계서_수_20"/>
      <sheetName val="[수목일위.XLS][수목일위.XLS]el_설계서_수_21"/>
      <sheetName val="[수목일위.XLS][수목일위.XLS]el_설계서_수_24"/>
      <sheetName val="[수목일위.XLS][수목일위.XLS]el_설계서_수_25"/>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2"/>
      <sheetName val="[수목일위.XLS][수목일위.XLS]el_설계서_수_33"/>
      <sheetName val="[수목일위.XLS][수목일위.XLS]el_설계서_수_30"/>
      <sheetName val="[수목일위.XLS][수목일위.XLS]el_설계서_수_31"/>
      <sheetName val="[수목일위.XLS][수목일위.XLS]el_설계서_수_42"/>
      <sheetName val="[수목일위.XLS][수목일위.XLS]el_설계서_수_43"/>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4"/>
      <sheetName val="[수목일위.XLS][수목일위.XLS]el_설계서_수_45"/>
      <sheetName val="[수목일위.XLS][수목일위.XLS]el_설계서_수_46"/>
      <sheetName val="[수목일위.XLS][수목일위.XLS]el_설계서_수_47"/>
      <sheetName val="[수목일위.XLS][수목일위.XLS]el_설계서_수_48"/>
      <sheetName val="[수목일위.XLS][수목일위.XLS]el_설계서_수_49"/>
      <sheetName val="[수목일위.XLS][수목일위.XLS]el_설계서_수_50"/>
      <sheetName val="[수목일위.XLS][수목일위.XLS]el_설계서_수_51"/>
      <sheetName val="[수목일위.XLS][수목일위.XLS]el___서_수_58"/>
      <sheetName val="[수목일위.XLS][수목일위.XLS]el___서_수_59"/>
      <sheetName val="[수목일위.XLS][수목일위.XLS]el___서_수_52"/>
      <sheetName val="[수목일위.XLS][수목일위.XLS]el___서_수_53"/>
      <sheetName val="[수목일위.XLS][수목일위.XLS]el___서_수_54"/>
      <sheetName val="[수목일위.XLS][수목일위.XLS]el___서_수_55"/>
      <sheetName val="[수목일위.XLS][수목일위.XLS]el___서_수_56"/>
      <sheetName val="[수목일위.XLS][수목일위.XLS]el___서_수_57"/>
      <sheetName val="[수목일위.XLS][수목일위.XLS]el___서_수_62"/>
      <sheetName val="[수목일위.XLS][수목일위.XLS]el___서_수_63"/>
      <sheetName val="[수목일위.XLS][수목일위.XLS]el___서_수_60"/>
      <sheetName val="[수목일위.XLS][수목일위.XLS]el___서_수_61"/>
      <sheetName val="[수목일위.XLS][수목일위.XLS]el___서_수_66"/>
      <sheetName val="[수목일위.XLS][수목일위.XLS]el___서_수_67"/>
      <sheetName val="[수목일위.XLS][수목일위.XLS]el___서_수_64"/>
      <sheetName val="[수목일위.XLS][수목일위.XLS]el___서_수_65"/>
      <sheetName val="[수목일위.XLS][수목일위.XLS]el___서_수_74"/>
      <sheetName val="[수목일위.XLS][수목일위.XLS]el___서_수_75"/>
      <sheetName val="[수목일위.XLS][수목일위.XLS]el___서_수_70"/>
      <sheetName val="[수목일위.XLS][수목일위.XLS]el___서_수_71"/>
      <sheetName val="[수목일위.XLS][수목일위.XLS]el___서_수_68"/>
      <sheetName val="[수목일위.XLS][수목일위.XLS]el___서_수_69"/>
      <sheetName val="[수목일위.XLS][수목일위.XLS]el___서_수_72"/>
      <sheetName val="[수목일위.XLS][수목일위.XLS]el___서_수_73"/>
      <sheetName val="[수목일위.XLS]el\설계서\수_x0000_˱랰ɿ搭fᤨ"/>
      <sheetName val="[수목일위.XLS]el\설계서\수_x0000__x0000_Ԁ_x0000__x0000_쮝_x0007_"/>
      <sheetName val="[수목일위.XLS]el\설계서\수목일뜈Ɓ囉^_x0000_"/>
      <sheetName val="[수목일위.XLS]el\설계서\수목일囉^_x0000__x0000_ﭘ"/>
      <sheetName val="[수목일위.XLS]el\설계서\수목일؀_x0001__x0000__x0000__x0000_"/>
      <sheetName val="감리요율"/>
      <sheetName val="집1"/>
      <sheetName val="[수목일위.XLS]el\설계서\수목일위.X갂궹"/>
      <sheetName val="[수목일위.XLS]el\설계서\_x0000__x0000__x0005__x0000_㇐ʃ_x0000_"/>
      <sheetName val="Assumption"/>
      <sheetName val="[수목일위.XLS_x0000_]el\설계서ḃ蠀ᠹ젗ᡌ_x0017__x0000_̀"/>
      <sheetName val="[수목일위.XLS]el\설계서\_x0003_耀᠃嚇؃挳蠀迄"/>
      <sheetName val="단가_x0000__x0000_ǻ_x0000_"/>
      <sheetName val="단가_x0000__x0000_Ř_x0000_"/>
      <sheetName val="[수목일위.XLS]el\설계서\수목일谐#_x0000__x0000_"/>
      <sheetName val="[수목일위.XLS]el\설계_x0000__x0000__x0000__x0000__x0000_攁Մ_x0000_ "/>
      <sheetName val="[수목일위.XLS]el\설계_x0000__x0000__x0000__x0001_Ԁ_x0000_ﰀ䀀螵"/>
      <sheetName val="[수목일위.XLS][수목일위.XLS]el_설_서__목_6"/>
      <sheetName val="[수목일위.XLS][수목일위.XLS]el_설_서__목_7"/>
      <sheetName val="[수목일위.XLS][수목일위.XLS]el_설_서__목_8"/>
      <sheetName val="[수목일위.XLS][수목일위.XLS]el_설_서__목_9"/>
      <sheetName val="[수목일위.XLS][수목일위.XLS]el_설_서___10"/>
      <sheetName val="[수목일위.XLS][수목일위.XLS]el_설_서___11"/>
      <sheetName val="[수목일위.XLS][수목일위.XLS]el_설_서___12"/>
      <sheetName val="[수목일위.XLS][수목일위.XLS]el_설_서___13"/>
      <sheetName val="[수목일위.XLS][수목일위.XLS]el_설_서___14"/>
      <sheetName val="[수목일위.XLS][수목일위.XLS]el_설_서___15"/>
      <sheetName val="[수목일위.XLS][수목일위.XLS]el_설_서___16"/>
      <sheetName val="[수목일위.XLS][수목일위.XLS]el_설_서___17"/>
      <sheetName val="2002상반기노임기준"/>
      <sheetName val="5_시방서(일반_x0000__x0000_䫰_x0000_"/>
      <sheetName val="발주처자료_x0000__x0000_"/>
      <sheetName val="조경일莨"/>
      <sheetName val="조경일薈"/>
      <sheetName val="조경일헾"/>
      <sheetName val="[수목일위.XLS][수목일위.XLS]el_설______8"/>
      <sheetName val="[수목일위.XLS][수목일위.XLS]el_설______9"/>
      <sheetName val="[수목일위.XLS][수목일위.XLS]el_설______6"/>
      <sheetName val="[수목일위.XLS][수목일위.XLS]el_설______7"/>
      <sheetName val="[수목일위.XLS][수목일위.XLS]el_설______4"/>
      <sheetName val="[수목일위.XLS][수목일위.XLS]el_설______5"/>
      <sheetName val="[수목일위.XLS][수목일위.XLS]el_설_____10"/>
      <sheetName val="[수목일위.XLS][수목일위.XLS]el_설_____11"/>
      <sheetName val="[수목일위.XLS][수목일위.XLS]el_설_____12"/>
      <sheetName val="[수목일위.XLS][수목일위.XLS]el_설_____13"/>
      <sheetName val="[수목일위.XLS]el\설계서\수목일턠˞㥎Ð谀"/>
      <sheetName val="[수목일위.XLS]el\설계서\수목일턠˞㥎Ð꛰"/>
      <sheetName val="[수목일위.XLS]el\설계서\수목일턠˞㥎Ð笈"/>
      <sheetName val="[수목일위.XLS]el\설계서\수목일턠˞㥎Ð礈"/>
      <sheetName val="[수목일위.XLS][수목일위.XLS]el______810"/>
      <sheetName val="[수목일위.XLS][수목일위.XLS]el______811"/>
      <sheetName val="[수목일위.XLS][수목일위.XLS]el______812"/>
      <sheetName val="[수목일위.XLS][수목일위.XLS]el______813"/>
      <sheetName val="[수목일위.XLS][수목일위.XLS]el______814"/>
      <sheetName val="[수목일위.XLS][수목일위.XLS]el______815"/>
      <sheetName val="[수목일위.XLS][수목일위.XLS]el______820"/>
      <sheetName val="[수목일위.XLS][수목일위.XLS]el______821"/>
      <sheetName val="[수목일위.XLS][수목일위.XLS]el______822"/>
      <sheetName val="[수목일위.XLS][수목일위.XLS]el______823"/>
      <sheetName val="[수목일위.XLS][수목일위.XLS]el______832"/>
      <sheetName val="[수목일위.XLS][수목일위.XLS]el______833"/>
      <sheetName val="[수목일위.XLS][수목일위.XLS]el______836"/>
      <sheetName val="[수목일위.XLS][수목일위.XLS]el______837"/>
      <sheetName val="[수목일위.XLS][수목일위.XLS]el______828"/>
      <sheetName val="[수목일위.XLS][수목일위.XLS]el______829"/>
      <sheetName val="[수목일위.XLS]el\설계서\수ఀ_x0002_籚夂㷿က"/>
      <sheetName val="[수목일위.XLS]el\설계서\수鮘⿗䃒_x0000__x0000_哤"/>
      <sheetName val="[수목일위.XLS]el\설계서\_x0000__x001e__x0000__x0000_度֐_x0000_"/>
      <sheetName val="★도급내역_x0005__x0000__x0000__x0000_"/>
      <sheetName val="★도급내역헾】_x0005__x0000_"/>
      <sheetName val="[수목일위.XLS]el\설계_x0000__x0000__x0000__x0001_Ԁ_x0000_︀羚"/>
      <sheetName val="[수목일위.XLS][수목일위.XLS]el___서__목_2"/>
      <sheetName val="[수목일위.XLS][수목일위.XLS]el___서__목_3"/>
      <sheetName val="[수목일위.XLS][수목일위.XLS]el___서__목_4"/>
      <sheetName val="[수목일위.XLS]el\설계서\_x0014_"/>
      <sheetName val="계DATA"/>
      <sheetName val="실DATA "/>
      <sheetName val="★도급내悱_x0017__x0000_缥"/>
      <sheetName val="AL공䊼ȯ꜠ƞ"/>
      <sheetName val="시도69호선 도로확포장 전기공사-선화.xlsx"/>
      <sheetName val="[수목일위.XLS]el\설계서\崃떼㋾_x001d__x0000__x0000__x0000_"/>
      <sheetName val="접지1종"/>
      <sheetName val="우측날개ᛅ"/>
      <sheetName val="97년 SEACO예산"/>
      <sheetName val="[수목일위.XLS]el\설계_x0000__x0000__x0000__x0001_Ԁ_x0000_ﴀ瀀外"/>
      <sheetName val="el\설계서\수목일위_XLS]ۡ똳렀"/>
      <sheetName val="el\설계서\수목일위_XLS]꣡棖_xd802_"/>
      <sheetName val="2___x0005__x0000_"/>
      <sheetName val="She_x0000__x0000_Ԁ"/>
      <sheetName val="[수목일위.XLS]el\설계서\수목_x0000_뢀_x0000__x0000_Ā慹"/>
      <sheetName val="[수목일위.XLS]el\설계서\_x0000_핀ǟ_x0000__x0000__x0000_Ā_x0000_"/>
      <sheetName val="[수목일위.XLS]el\설계서\_x0000_䜐Š_x0000__x0000__x0000_Ā_x0000_"/>
      <sheetName val="[수목일위.XLS]el\설계서\_x0000_̱ȣ_x0000__x0000__x0000_Ā_x0000_"/>
      <sheetName val="[수목일위.XLS]el\설계서\_xdd00_訏è_x0000_ᤅ贻翶_x0000_"/>
      <sheetName val="[수목일위.XLS]el\설계서\_x0000_뤓_x0000__x0000_Ā쎎S_x0000_"/>
      <sheetName val="[수목일위.XLS]el\설계서\닑【_x0005__x0000__x0000__x0000__x0000_"/>
      <sheetName val="[수목일위.XLS]el\설계서\坐ó垜ó닑⾆_x0005__x0000_"/>
      <sheetName val="[수목일위.XLS]el\설계서\_x0005__x0000__x0000__x0000__x0000_쒄櫫"/>
      <sheetName val="[수목일위.XLS]el\설계서\奐Ó妜Ó닑『_x0005__x0000_"/>
      <sheetName val="[수목일위.XLS]el\설계서\수목일瞧雠Ȣ憎"/>
      <sheetName val="원가계산서구조佌v"/>
      <sheetName val="[수목일위.XLS_x0000_]el\설계서\㼠팰᣷_x0000__x0000__x0000__x0000_"/>
      <sheetName val="[수목일위.XLS][수목일위.XLS]el______830"/>
      <sheetName val="[수목일위.XLS][수목일위.XLS]el______831"/>
      <sheetName val="[수목일위.XLS][수목일위.XLS]el______834"/>
      <sheetName val="[수목일위.XLS][수목일위.XLS]el______835"/>
      <sheetName val="[수목일위.XLS][수목일위.XLS]el______838"/>
      <sheetName val="[수목일위.XLS][수목일위.XLS]el______839"/>
      <sheetName val="[수목일위.XLS][수목일위.XLS]el______842"/>
      <sheetName val="[수목일위.XLS][수목일위.XLS]el______843"/>
      <sheetName val="[수목일위.XLS][수목일위.XLS]el______840"/>
      <sheetName val="[수목일위.XLS][수목일위.XLS]el______841"/>
      <sheetName val="[수목일위.XLS][수목일위.XLS]el______844"/>
      <sheetName val="[수목일위.XLS][수목일위.XLS]el______845"/>
      <sheetName val="[수목일위.XLS][수목일위.XLS]el______850"/>
      <sheetName val="[수목일위.XLS][수목일위.XLS]el______851"/>
      <sheetName val="[수목일위.XLS][수목일위.XLS]el______846"/>
      <sheetName val="[수목일위.XLS][수목일위.XLS]el______847"/>
      <sheetName val="[수목일위.XLS][수목일위.XLS]el______848"/>
      <sheetName val="[수목일위.XLS][수목일위.XLS]el______849"/>
      <sheetName val="[수목일위.XLS][수목일위.XLS]el______854"/>
      <sheetName val="[수목일위.XLS][수목일위.XLS]el______855"/>
      <sheetName val="[수목일위.XLS][수목일위.XLS]el______852"/>
      <sheetName val="[수목일위.XLS][수목일위.XLS]el______853"/>
      <sheetName val="[수목일위.XLS][수목일위.XLS]el______856"/>
      <sheetName val="[수목일위.XLS][수목일위.XLS]el______857"/>
      <sheetName val="[수목일위.XLS][수목일위.XLS]el______860"/>
      <sheetName val="[수목일위.XLS][수목일위.XLS]el______861"/>
      <sheetName val="[수목일위.XLS][수목일위.XLS]el______858"/>
      <sheetName val="[수목일위.XLS][수목일위.XLS]el______859"/>
      <sheetName val="[수목일위.XLS][수목일위.XLS]el______900"/>
      <sheetName val="[수목일위.XLS][수목일위.XLS]el______901"/>
      <sheetName val="[수목일위.XLS][수목일위.XLS]el______886"/>
      <sheetName val="[수목일위.XLS][수목일위.XLS]el______887"/>
      <sheetName val="[수목일위.XLS][수목일위.XLS]el______866"/>
      <sheetName val="[수목일위.XLS][수목일위.XLS]el______867"/>
      <sheetName val="[수목일위.XLS]el\설계서\수목일위쌅줅/_x0000_"/>
      <sheetName val="손익계산서 raw data"/>
      <sheetName val="손익내역전년"/>
      <sheetName val="[수목일위.XLS]el\설계ȃ_x0000_䠀럠㴃쒼က4_x0000_"/>
      <sheetName val="[수목일위.XLS]el\설계렃益퀀컀_x001c__x0000__x0000__x0000_ꠀ콊"/>
      <sheetName val="1공구(을)"/>
      <sheetName val="[수목일위.XLS]el\설계서䐐❃癀Ս_x0000__x0000_冴 挘"/>
      <sheetName val="[수목일위.XLS][수목일위.XLS_x0000_]el______28"/>
      <sheetName val="[수목일위.XLS][수목일위.XLS_x0000_]el______29"/>
      <sheetName val="[수목일위.XLS][수목일위.XLS]el_설___수__4"/>
      <sheetName val="[수목일위.XLS][수목일위.XLS]el_설___수__5"/>
      <sheetName val="1공구_단가_(정원)5"/>
      <sheetName val="1공구_단가_(산광)5"/>
      <sheetName val="1공구_단가_(용호)5"/>
      <sheetName val="간지_(2)5"/>
      <sheetName val="2공구_단가(인성)5"/>
      <sheetName val="2공구_단가(대동)5"/>
      <sheetName val="2공구_단가(산광)4"/>
      <sheetName val="1_토공4"/>
      <sheetName val="2_배수공4"/>
      <sheetName val="3_구조물공4"/>
      <sheetName val="4_포장공4"/>
      <sheetName val="지주목_및_비료산출기준4"/>
      <sheetName val="PACKING_LIST4"/>
      <sheetName val="AS포장복구_4"/>
      <sheetName val="일위대가_4"/>
      <sheetName val="준검_내역서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제출내역_(2)4"/>
      <sheetName val="전차선로_물량표4"/>
      <sheetName val="2000_11월설계내역4"/>
      <sheetName val="중기조종사_단위단가4"/>
      <sheetName val="골조-APT_갑지4"/>
      <sheetName val="원가계산_(2)4"/>
      <sheetName val="참조_(2)4"/>
      <sheetName val="기초입력_DATA4"/>
      <sheetName val="일위대가_(식재)4"/>
      <sheetName val="기타_정보통신공사4"/>
      <sheetName val="Sheet1_(2)4"/>
      <sheetName val="3_바닥판__4"/>
      <sheetName val="설명서_4"/>
      <sheetName val="인건비_4"/>
      <sheetName val="표지_(2)4"/>
      <sheetName val="6-1__관개량조서4"/>
      <sheetName val="단가_및_재료비4"/>
      <sheetName val="자재단가2007_104"/>
      <sheetName val="자재단가2008_44"/>
      <sheetName val="아파트_내역4"/>
      <sheetName val="플랜트_설치4"/>
      <sheetName val="11-2_아파트내역4"/>
      <sheetName val="INDEX__LIST4"/>
      <sheetName val="표__지4"/>
      <sheetName val="7_원가계산서(품셈)4"/>
      <sheetName val="단가산출근거_목록표4"/>
      <sheetName val="단_가_산_출_근_거4"/>
      <sheetName val="중기_목록표4"/>
      <sheetName val="시간당_중기사용료4"/>
      <sheetName val="환율및_기초자료4"/>
      <sheetName val="주빔의_설계4"/>
      <sheetName val="BSD_(2)4"/>
      <sheetName val="1-4-2_관(약)4"/>
      <sheetName val="주공_갑지3"/>
      <sheetName val="자재_집계표4"/>
      <sheetName val="실행,원가_최종예상3"/>
      <sheetName val="횡_연장4"/>
      <sheetName val="안양동교_1안3"/>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내역서1999_8최종4"/>
      <sheetName val="CABLE_SIZE-14"/>
      <sheetName val="단계별내역_(2)3"/>
      <sheetName val="개별직종노임단가(2005_1)3"/>
      <sheetName val="G_R300경비3"/>
      <sheetName val="설계변경내역_983"/>
      <sheetName val="6PILE__(돌출)3"/>
      <sheetName val="단면_(2)3"/>
      <sheetName val="2_고용보험료산출근거3"/>
      <sheetName val="사업비변경내역(96_9단가)3"/>
      <sheetName val="토공(우물통,기타)_3"/>
      <sheetName val="_상부공통집계(총괄)3"/>
      <sheetName val="TABLE_DB3"/>
      <sheetName val="쌍용_data_base3"/>
      <sheetName val="총괄_내역서3"/>
      <sheetName val="공사별_가중치_산출근거(토목)3"/>
      <sheetName val="공사별_가중치_산출근거(건축)3"/>
      <sheetName val="현장관리비_산출내역3"/>
      <sheetName val="토__공3"/>
      <sheetName val="31_경비기본입력3"/>
      <sheetName val="4_설계예산내역서3"/>
      <sheetName val="6_관급자재조서3"/>
      <sheetName val="3_예정공정표3"/>
      <sheetName val="7_청제공기계기구조서3"/>
      <sheetName val="각사별공사비분개_3"/>
      <sheetName val="세골재__T2_변경_현황3"/>
      <sheetName val="계장_품셈표3"/>
      <sheetName val="1~9_하중계산3"/>
      <sheetName val="24_보증금3"/>
      <sheetName val="개비온_단위3"/>
      <sheetName val="내역서_제출3"/>
      <sheetName val="공사비_증감_내역서3"/>
      <sheetName val="경율산정_XLS3"/>
      <sheetName val="3_고용보험료산출근거3"/>
      <sheetName val="4_고용보험3"/>
      <sheetName val="el_설계서_수목일위_XLS_데이타3"/>
      <sheetName val="el_설계서_수목일위_XLS3"/>
      <sheetName val="주공_׃⿓3"/>
      <sheetName val="1_취수장3"/>
      <sheetName val="귀래_설계_공내역서3"/>
      <sheetName val="8_설치품셈3"/>
      <sheetName val="피해현황_(수량합계)3"/>
      <sheetName val="6__안전관리비3"/>
      <sheetName val="5_2_6~7공사요율3"/>
      <sheetName val="실행내역(10_13)3"/>
      <sheetName val="실행내역서_3"/>
      <sheetName val="24_보증금(전신전화가입권)3"/>
      <sheetName val="6_송금의뢰내역서3"/>
      <sheetName val="5__현장관리비(new)_3"/>
      <sheetName val="양재동_고향생각3"/>
      <sheetName val="A_LINE3"/>
      <sheetName val="블럭_손익3"/>
      <sheetName val="8_석축단위(H=1_5M)3"/>
      <sheetName val="가실행_내역서3"/>
      <sheetName val="품셈_3"/>
      <sheetName val="소방_하_내역3"/>
      <sheetName val="3_하중산정4_지지력3"/>
      <sheetName val="입출재고현황_(2)3"/>
      <sheetName val="접합_및_부설_3"/>
      <sheetName val="단계별내역_(丵〒3"/>
      <sheetName val="4_전기3"/>
      <sheetName val="설계내역서_3"/>
      <sheetName val="빌딩_안내3"/>
      <sheetName val="[수목일위_XLS][수목일위_XLS]el\설계서\수목일3"/>
      <sheetName val="내역서1999_8최저3"/>
      <sheetName val="환경기계공정표_(3)3"/>
      <sheetName val="1__조명내역서(조명설치)3"/>
      <sheetName val="2__조명내역서(조명자재)3"/>
      <sheetName val="[수목일위_XLS]el\설계서\수목일위_脃퀀"/>
      <sheetName val="[수목일위_XLS]el\설계서\수저⯹ᘁࠁ㹠#"/>
      <sheetName val="재산세_토지"/>
      <sheetName val="[수목일위_XLS]el\설계서\수목일위ᧈ̬"/>
      <sheetName val="[수목일위_XLS]el\설계서\수목일위졈ᚆ"/>
      <sheetName val="[수목일위_XLS][수목일위_XLS]el_______8"/>
      <sheetName val="[수목일위_XLS][수목일위_XLS]el_______9"/>
      <sheetName val="[수목일위_XLS][수목일위_XLS]el\설계Ԁ"/>
      <sheetName val="[수목일위_XLS][수목일위_XLS]el______목_2"/>
      <sheetName val="[수목일위_XLS][수목일위_XLS]el______목_3"/>
      <sheetName val="[수목일위_XLS]el\설계렃耀ﻯ+덎"/>
      <sheetName val="[수목일위_XLS][수목일위_XLS]el______10"/>
      <sheetName val="[수목일위_XLS][수목일위_XLS]el______11"/>
      <sheetName val="[수목일위_XLS][수목일위_XLS]el______14"/>
      <sheetName val="[수목일위_XLS][수목일위_XLS]el______15"/>
      <sheetName val="[수목일위_XLS][수목일위_XLS]el______12"/>
      <sheetName val="[수목일위_XLS][수목일위_XLS]el______13"/>
      <sheetName val="[수목일위_XLS][수목일위_XLS]el______16"/>
      <sheetName val="[수목일위_XLS][수목일위_XLS]el______17"/>
      <sheetName val="[수목일위_XLS][수목일위_XLS]el______348"/>
      <sheetName val="[수목일위_XLS][수목일위_XLS]el______349"/>
      <sheetName val="[수목일위_XLS][수목일위_XLS]el______344"/>
      <sheetName val="[수목일위_XLS][수목일위_XLS]el______345"/>
      <sheetName val="48일위(橂】"/>
      <sheetName val="[수목일위_XLS][수목일위_XLS]el_설_서_수목_6"/>
      <sheetName val="[수목일위_XLS][수목일위_XLS]el_설_서_수목_7"/>
      <sheetName val="[수목일위_XLS][수목일위_XLS]el_설_서_수목_4"/>
      <sheetName val="[수목일위_XLS][수목일위_XLS]el_설_서_수목_5"/>
      <sheetName val="[수목일위_XLS][수목일위_XLS]el_설_서_수목_2"/>
      <sheetName val="[수목일위_XLS][수목일위_XLS]el_설_서_수목_3"/>
      <sheetName val="[수목일위_XLS][수목일위_XLS]el_설______2"/>
      <sheetName val="[수목일위_XLS][수목일위_XLS]el_설______3"/>
      <sheetName val="[수목일위_XLS]el\설계서\수목일識ɾ뺑p䎸"/>
      <sheetName val="횡_翨"/>
      <sheetName val="횡_"/>
      <sheetName val="[수목일위_XLS][수목일위_XLS]el__계___목_2"/>
      <sheetName val="[수목일위_XLS][수목일위_XLS]el__계___목_3"/>
      <sheetName val="[수목일위_XLS][수목일위_XLS]el\설계서\수"/>
      <sheetName val="[수목일위_XLS]el\설계서\수목일위绀5ﾈȸ"/>
      <sheetName val="crude_SLAB_RE-bar"/>
      <sheetName val="에너齘"/>
      <sheetName val="약품盌"/>
      <sheetName val="[수목일위_XLS]el\설계서\수栁搀"/>
      <sheetName val="자재집계_&amp;_총괄표"/>
      <sheetName val="일위대가목움"/>
      <sheetName val="사업분석㗩"/>
      <sheetName val="사업분석⬰㖚"/>
      <sheetName val="사업분석肰㖘"/>
      <sheetName val="사업분석炐㡨"/>
      <sheetName val="사업분석䄠㦖"/>
      <sheetName val="사업분석᭐㡩"/>
      <sheetName val="[수목일위_XLS][수목일위_XLS]el_설_서_수목_8"/>
      <sheetName val="[수목일위_XLS][수목일위_XLS]el_설_서_수목_9"/>
      <sheetName val="[수목일위_XLS][수목일위_XLS]el_설_서_수_10"/>
      <sheetName val="[수목일위_XLS][수목일위_XLS]el_설_서_수_11"/>
      <sheetName val="[수목일위_XLS][수목일위_XLS]el_설_서_수_12"/>
      <sheetName val="[수목일위_XLS][수목일위_XLS]el_설_서_수_13"/>
      <sheetName val="일위대가목록표("/>
      <sheetName val="[수목일위_XLS]el\설계서෰ਇǽ"/>
      <sheetName val="[수목일위_XLS]el\설계서몰ᔢǽ"/>
      <sheetName val="[수목일위_XLS]el\설계서쩀睜ǽ"/>
      <sheetName val="PROJECT_BRIEF"/>
      <sheetName val="[수목일위_XLS]el\설계서\"/>
      <sheetName val="[수목일위_XLS][수목일위_XLS"/>
      <sheetName val="4_전력"/>
      <sheetName val="[수목일위_XLS]el\설계서\수목일위_"/>
      <sheetName val="[수목일위_XLS][수목일위_XLS]el\설계"/>
      <sheetName val="[수목일위_XLS][수목일위_XLS]el______342"/>
      <sheetName val="[수목일위_XLS][수목일위_XLS]el______343"/>
      <sheetName val="[수목일위_XLS][수목일위_XLS]el______338"/>
      <sheetName val="[수목일위_XLS][수목일위_XLS]el______339"/>
      <sheetName val="[수목일위_XLS][수목일위_XLS]el______340"/>
      <sheetName val="[수목일위_XLS][수목일위_XLS]el______341"/>
      <sheetName val="[수목일위_XLS][수목일위_XLS]el______346"/>
      <sheetName val="[수목일위_XLS][수목일위_XLS]el______347"/>
      <sheetName val="[수목일위_XLS]el\설계서\"/>
      <sheetName val="일위대가표"/>
      <sheetName val="[수목일위_XLS][수목일위_XLS]el______350"/>
      <sheetName val="[수목일위_XLS][수목일위_XLS]el______351"/>
      <sheetName val="[수목일위_XLS][수목일위_XLS]el______352"/>
      <sheetName val="[수목일위_XLS][수목일위_XLS]el______353"/>
      <sheetName val="[수목일위_XLS][수목일위_XLS]el______356"/>
      <sheetName val="[수목일위_XLS][수목일위_XLS]el______357"/>
      <sheetName val="[수목일위_XLS][수목일위_XLS]el______360"/>
      <sheetName val="[수목일위_XLS][수목일위_XLS]el______361"/>
      <sheetName val="[수목일위_XLS][수목일위_XLS]el______354"/>
      <sheetName val="[수목일위_XLS][수목일위_XLS]el______355"/>
      <sheetName val="[수목일위_XLS][수목일위_XLS]el______358"/>
      <sheetName val="[수목일위_XLS][수목일위_XLS]el______359"/>
      <sheetName val="[수목일위_XLS]el\설계서\遘ʖퟍ‮"/>
      <sheetName val="[수목일위_XLS]el\설계서\수목일谐#"/>
      <sheetName val="[수목일위_XLS]el\설계서\Ā"/>
      <sheetName val="[수목일위_XLS]el\설계攁Մ "/>
      <sheetName val="[수목일위_XLS]el\설계서\⭛ş하ឆ"/>
      <sheetName val="[수목일위_XLS]el\설계Ԁﰀ䀀螵"/>
      <sheetName val="[수목일위.XLS]el\설계서\수목일_x0000__x0000_אּɐ삱"/>
      <sheetName val="단가적용기준"/>
      <sheetName val="AL공_xd800_㽞谀㽠"/>
      <sheetName val="조경䠀羅"/>
      <sheetName val="[수목일위.XLS][수목일위.XLS]el_설___수__6"/>
      <sheetName val="[수목일위.XLS][수목일위.XLS]el_설___수__7"/>
      <sheetName val="[수목일위.XLS][수목일위.XLS]el______864"/>
      <sheetName val="[수목일위.XLS][수목일위.XLS]el______865"/>
      <sheetName val="[수목일위.XLS][수목일위.XLS]el______862"/>
      <sheetName val="[수목일위.XLS][수목일위.XLS]el______863"/>
      <sheetName val="[수목일위.XLS][수목일위.XLS]el______868"/>
      <sheetName val="[수목일위.XLS][수목일위.XLS]el______869"/>
      <sheetName val="[수목일위.XLS][수목일위.XLS]el______876"/>
      <sheetName val="[수목일위.XLS][수목일위.XLS]el______877"/>
      <sheetName val="[수목일위.XLS][수목일위.XLS]el______870"/>
      <sheetName val="[수목일위.XLS][수목일위.XLS]el______871"/>
      <sheetName val="[수목일위.XLS][수목일위.XLS]el______878"/>
      <sheetName val="[수목일위.XLS][수목일위.XLS]el______879"/>
      <sheetName val="[수목일위.XLS][수목일위.XLS]el______872"/>
      <sheetName val="[수목일위.XLS][수목일위.XLS]el______873"/>
      <sheetName val="[수목일위.XLS][수목일위.XLS]el______874"/>
      <sheetName val="[수목일위.XLS][수목일위.XLS]el______875"/>
      <sheetName val="[수목일위.XLS][수목일위.XLS]el______880"/>
      <sheetName val="[수목일위.XLS][수목일위.XLS]el______881"/>
      <sheetName val="[수목일위.XLS][수목일위.XLS]el______882"/>
      <sheetName val="[수목일위.XLS][수목일위.XLS]el______883"/>
      <sheetName val="[수목일위.XLS][수목일위.XLS]el______884"/>
      <sheetName val="[수목일위.XLS][수목일위.XLS]el______885"/>
      <sheetName val="[수목일위.XLS][수목일위.XLS]el______894"/>
      <sheetName val="[수목일위.XLS][수목일위.XLS]el______895"/>
      <sheetName val="[수목일위.XLS][수목일위.XLS]el______890"/>
      <sheetName val="[수목일위.XLS][수목일위.XLS]el______891"/>
      <sheetName val="[수목일위.XLS][수목일위.XLS]el______888"/>
      <sheetName val="[수목일위.XLS][수목일위.XLS]el______889"/>
      <sheetName val="[수목일위.XLS][수목일위.XLS]el______892"/>
      <sheetName val="[수목일위.XLS][수목일위.XLS]el______893"/>
      <sheetName val="[수목일위.XLS][수목일위.XLS]el______902"/>
      <sheetName val="[수목일위.XLS][수목일위.XLS]el______903"/>
      <sheetName val="[수목일위.XLS][수목일위.XLS]el______896"/>
      <sheetName val="[수목일위.XLS][수목일위.XLS]el______897"/>
      <sheetName val="[수목일위.XLS][수목일위.XLS]el______898"/>
      <sheetName val="[수목일위.XLS][수목일위.XLS]el______899"/>
      <sheetName val="[수목일위.XLS]el\설계서\쒘_xde8e_ü_x0000__x0000__x0000_Ā_x0000_"/>
      <sheetName val="[수목일위.XLS]el\설계서_x0000_ꃶ_x0000__x0000_Ā䇎Í_x0000_毐"/>
      <sheetName val="[수목일위.XLS]el\설계서\ၒ_x0000__x0000__x0000_Ā_x0000__x0000__x0000_"/>
      <sheetName val="월별수_x0005_"/>
      <sheetName val="가중치근거(조_x0005__x0000_"/>
      <sheetName val="[수목일위.XLS][수목일위.XLS]el______904"/>
      <sheetName val="[수목일위.XLS][수목일위.XLS]el______905"/>
      <sheetName val="[수목일위.XLS][수목일위.XLS]el______906"/>
      <sheetName val="[수목일위.XLS][수목일위.XLS]el______907"/>
      <sheetName val="[수목일위.XLS][수목일위.XLS]el______908"/>
      <sheetName val="[수목일위.XLS][수목일위.XLS]el______909"/>
      <sheetName val="[수목일위.XLS][수목일위.XLS]el______910"/>
      <sheetName val="[수목일위.XLS][수목일위.XLS]el______911"/>
      <sheetName val="[수목일위.XLS][수목일위.XLS]el______914"/>
      <sheetName val="[수목일위.XLS][수목일위.XLS]el______915"/>
      <sheetName val="[수목일위.XLS][수목일위.XLS]el______912"/>
      <sheetName val="[수목일위.XLS][수목일위.XLS]el______913"/>
      <sheetName val="[수목일위.XLS][수목일위.XLS]el______916"/>
      <sheetName val="[수목일위.XLS][수목일위.XLS]el______917"/>
      <sheetName val="[수목일위.XLS][수목일위.XLS]el______924"/>
      <sheetName val="[수목일위.XLS][수목일위.XLS]el______925"/>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30"/>
      <sheetName val="[수목일위.XLS][수목일위.XLS]el______931"/>
      <sheetName val="[수목일위.XLS][수목일위.XLS]el______926"/>
      <sheetName val="[수목일위.XLS][수목일위.XLS]el______927"/>
      <sheetName val="[수목일위.XLS][수목일위.XLS]el______936"/>
      <sheetName val="[수목일위.XLS][수목일위.XLS]el______937"/>
      <sheetName val="[수목일위.XLS][수목일위.XLS]el______928"/>
      <sheetName val="[수목일위.XLS][수목일위.XLS]el______929"/>
      <sheetName val="[수목일위.XLS][수목일위.XLS]el______938"/>
      <sheetName val="[수목일위.XLS][수목일위.XLS]el______939"/>
      <sheetName val="[수목일위.XLS][수목일위.XLS]el______932"/>
      <sheetName val="[수목일위.XLS][수목일위.XLS]el______933"/>
      <sheetName val="[수목일위.XLS][수목일위.XLS]el______934"/>
      <sheetName val="[수목일위.XLS][수목일위.XLS]el______935"/>
      <sheetName val="[수목일위.XLS][수목일위.XLS]el______940"/>
      <sheetName val="[수목일위.XLS][수목일위.XLS]el______941"/>
      <sheetName val="[수목일위.XLS][수목일위.XLS]el______942"/>
      <sheetName val="[수목일위.XLS][수목일위.XLS]el______943"/>
      <sheetName val="[수목일위.XLS][수목일위.XLS]el______946"/>
      <sheetName val="[수목일위.XLS][수목일위.XLS]el______947"/>
      <sheetName val="[수목일위.XLS][수목일위.XLS]el______944"/>
      <sheetName val="[수목일위.XLS][수목일위.XLS]el______945"/>
      <sheetName val="[수목일위.XLS][수목일위.XLS]el______948"/>
      <sheetName val="[수목일위.XLS][수목일위.XLS]el______949"/>
      <sheetName val="[수목일위.XLS][수목일위.XLS]el______952"/>
      <sheetName val="[수목일위.XLS][수목일위.XLS]el______953"/>
      <sheetName val="[수목일위.XLS][수목일위.XLS]el______950"/>
      <sheetName val="[수목일위.XLS][수목일위.XLS]el______951"/>
      <sheetName val="[수목일위.XLS][수목일위.XLS]el______954"/>
      <sheetName val="[수목일위.XLS][수목일위.XLS]el______955"/>
      <sheetName val="[수목일위.XLS][수목일위.XLS]el______956"/>
      <sheetName val="[수목일위.XLS][수목일위.XLS]el______957"/>
      <sheetName val="[수목일위.XLS][수목일위.XLS]el______966"/>
      <sheetName val="[수목일위.XLS][수목일위.XLS]el______967"/>
      <sheetName val="[수목일위.XLS][수목일위.XLS]el______968"/>
      <sheetName val="[수목일위.XLS][수목일위.XLS]el______969"/>
      <sheetName val="[수목일위.XLS][수목일위.XLS]el______958"/>
      <sheetName val="[수목일위.XLS][수목일위.XLS]el______959"/>
      <sheetName val="[수목일위.XLS][수목일위.XLS]el______960"/>
      <sheetName val="[수목일위.XLS][수목일위.XLS]el______961"/>
      <sheetName val="[수목일위.XLS][수목일위.XLS]el______962"/>
      <sheetName val="[수목일위.XLS][수목일위.XLS]el______963"/>
      <sheetName val="[수목일위.XLS][수목일위.XLS]el______964"/>
      <sheetName val="[수목일위.XLS][수목일위.XLS]el______965"/>
      <sheetName val="[수목일위.XLS][수목일위.XLS]el______996"/>
      <sheetName val="[수목일위.XLS][수목일위.XLS]el______997"/>
      <sheetName val="[수목일위.XLS][수목일위.XLS]el______984"/>
      <sheetName val="[수목일위.XLS][수목일위.XLS]el______985"/>
      <sheetName val="[수목일위.XLS][수목일위.XLS]el______970"/>
      <sheetName val="[수목일위.XLS][수목일위.XLS]el______971"/>
      <sheetName val="[수목일위.XLS][수목일위.XLS]el______972"/>
      <sheetName val="[수목일위.XLS][수목일위.XLS]el______973"/>
      <sheetName val="[수목일위.XLS][수목일위.XLS]el______976"/>
      <sheetName val="[수목일위.XLS][수목일위.XLS]el______977"/>
      <sheetName val="[수목일위.XLS][수목일위.XLS]el______974"/>
      <sheetName val="[수목일위.XLS][수목일위.XLS]el______975"/>
      <sheetName val="[수목일위.XLS][수목일위.XLS]el______980"/>
      <sheetName val="[수목일위.XLS][수목일위.XLS]el______981"/>
      <sheetName val="[수목일위.XLS][수목일위.XLS]el______978"/>
      <sheetName val="[수목일위.XLS][수목일위.XLS]el______979"/>
      <sheetName val="[수목일위.XLS][수목일위.XLS]el______982"/>
      <sheetName val="[수목일위.XLS][수목일위.XLS]el______983"/>
      <sheetName val="약품㉤¿"/>
      <sheetName val="투입비분석표"/>
      <sheetName val="약품_x0005__x0000_"/>
      <sheetName val="YS-A"/>
      <sheetName val="[수목일위.XLS]el\설계서\수목일위 NﾈƏ"/>
      <sheetName val="4.전력간¬̀Ç"/>
      <sheetName val="계측제어설㏔"/>
      <sheetName val="가多〒"/>
      <sheetName val="포장직선구간"/>
      <sheetName val="4)유동표"/>
      <sheetName val="★도급내԰_x0000__x0000__x0000_Ȁ_x0000_"/>
      <sheetName val="[수목일위.XLS][수목일위.XLS]el______목_8"/>
      <sheetName val="[수목일위.XLS][수목일위.XLS]el______목_9"/>
      <sheetName val="[수목일위.XLS][수목일위.XLS]el_____1000"/>
      <sheetName val="[수목일위.XLS][수목일위.XLS]el_____1001"/>
      <sheetName val="[수목일위.XLS][수목일위.XLS]el______986"/>
      <sheetName val="[수목일위.XLS][수목일위.XLS]el______987"/>
      <sheetName val="[수목일위.XLS][수목일위.XLS]el______988"/>
      <sheetName val="[수목일위.XLS][수목일위.XLS]el______989"/>
      <sheetName val="[수목일위.XLS][수목일위.XLS]el______990"/>
      <sheetName val="[수목일위.XLS][수목일위.XLS]el______991"/>
      <sheetName val="[수목일위.XLS][수목일위.XLS]el______992"/>
      <sheetName val="[수목일위.XLS][수목일위.XLS]el______993"/>
      <sheetName val="[수목일위.XLS][수목일위.XLS]el______994"/>
      <sheetName val="[수목일위.XLS][수목일위.XLS]el______995"/>
      <sheetName val="[수목일위.XLS][수목일위.XLS]el_____1002"/>
      <sheetName val="[수목일위.XLS][수목일위.XLS]el_____1003"/>
      <sheetName val="[수목일위.XLS][수목일위.XLS]el______998"/>
      <sheetName val="[수목일위.XLS][수목일위.XLS]el______999"/>
      <sheetName val="[수목일위.XLS][수목일위.XLS]el_____1004"/>
      <sheetName val="[수목일위.XLS][수목일위.XLS]el_____1005"/>
      <sheetName val="[수목일위.XLS][수목일위.XLS]el_____2036"/>
      <sheetName val="[수목일위.XLS][수목일위.XLS]el_____2037"/>
      <sheetName val="[수목일위.XLS][수목일위.XLS]el_____1006"/>
      <sheetName val="[수목일위.XLS][수목일위.XLS]el_____1007"/>
      <sheetName val="[수목일위.XLS][수목일위.XLS]el_____1008"/>
      <sheetName val="[수목일위.XLS][수목일위.XLS]el_____1009"/>
      <sheetName val="[수목일위.XLS][수목일위.XLS]el_____2024"/>
      <sheetName val="[수목일위.XLS][수목일위.XLS]el_____2025"/>
      <sheetName val="[수목일위.XLS]el\설계서\_x0000__x0000_Ԁ_x0000_ '_x0000_"/>
      <sheetName val="[수목일위.XLS]el\설계서\리^ᤈ㚯_x0000__x0000__x0000__x0000_"/>
      <sheetName val="1.2 _x0005_"/>
      <sheetName val="[수목일위.XLS]el\설계서_x0000__x0000_Ā_x0000__x0005__x0000_翸_x0000_戰"/>
      <sheetName val="[수목일위.XLS][수목일위.XLS_x0000_]______XL_2"/>
      <sheetName val="[수목일위.XLS][수목일위.XLS]el_____2022"/>
      <sheetName val="[수목일위.XLS][수목일위.XLS]el_____2023"/>
      <sheetName val="[수목일위.XLS][수목일위.XLS_x0000_]el___서_수_2"/>
      <sheetName val="[수목일위.XLS][수목일위.XLS_x0000_]el___서_수_3"/>
      <sheetName val="[수목일위.XLS][수목일위.XLS]______XL_10"/>
      <sheetName val="[수목일위.XLS][수목일위.XLS]______XLS_3"/>
      <sheetName val="[수목일위.XLS][수목일위.XLS]______XLS_8"/>
      <sheetName val="[수목일위.XLS][수목일위.XLS]______XLS_4"/>
      <sheetName val="[수목일위.XLS][수목일위.XLS]______XLS_5"/>
      <sheetName val="[수목일위.XLS][수목일위.XLS]______XLS_7"/>
      <sheetName val="[수목일위.XLS][수목일위.XLS]______XLS_6"/>
      <sheetName val="[수목일위.XLS][수목일위.XLS]______XLS_9"/>
      <sheetName val="[수목일위.XLS]el\설계서\수_x0000_́웠ʰ旼꼸"/>
      <sheetName val="[수목일위.XLS]el\설계서\수목일㺎Ē酈⃣_x0000_"/>
      <sheetName val="일위대가목록표(耈_x0014_"/>
      <sheetName val="EAR_x0000__x0000_"/>
      <sheetName val="[수목일위.XLS][수목일위.XLS]el_____1500"/>
      <sheetName val="[수목일위.XLS][수목일위.XLS]el_____1501"/>
      <sheetName val="노임목_x0000_"/>
      <sheetName val="철근량산정및사용성ׂ"/>
      <sheetName val="[수목일위.XLS]el\설계서\᠀鞼栂䛒က铛倜ꆟ"/>
      <sheetName val="1-_x0000__x0000_쀀"/>
      <sheetName val="1-쀀俚˯"/>
      <sheetName val="_x0002_ᯪ"/>
      <sheetName val="자재 집계_x0000_"/>
      <sheetName val="[수목일위_XLS]el\설계서\수목일위_XLS]데이타11"/>
      <sheetName val="[수목일위.XLS]el\설계서\_x0000__x0000__x0005__x0000_浽ɂ_x0000_"/>
      <sheetName val="내역서적용수량"/>
      <sheetName val="[수목일위.XLS][수목일위.XLS]el_설계서_수_88"/>
      <sheetName val="[수목일위.XLS][수목일위.XLS]el_설계서_수_89"/>
      <sheetName val="[수목일위.XLS][수목일위.XLS]el_설계서_수_90"/>
      <sheetName val="[수목일위.XLS][수목일위.XLS]el_설계서_수_91"/>
      <sheetName val="[수목일위.XLS][수목일위.XLS]el_설계서_수_56"/>
      <sheetName val="[수목일위.XLS][수목일위.XLS]el_설계서_수_57"/>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70"/>
      <sheetName val="[수목일위.XLS][수목일위.XLS]el_설계서_수_71"/>
      <sheetName val="[수목일위.XLS][수목일위.XLS]el_설계서_수_58"/>
      <sheetName val="[수목일위.XLS][수목일위.XLS]el_설계서_수_59"/>
      <sheetName val="[수목일위.XLS][수목일위.XLS]el_설계서_수_60"/>
      <sheetName val="[수목일위.XLS][수목일위.XLS]el_설계서_수_61"/>
      <sheetName val="[수목일위.XLS][수목일위.XLS]el_설계서_수_62"/>
      <sheetName val="[수목일위.XLS][수목일위.XLS]el_설계서_수_63"/>
      <sheetName val="[수목일위.XLS][수목일위.XLS]el_설계서_수_64"/>
      <sheetName val="[수목일위.XLS][수목일위.XLS]el_설계서_수_65"/>
      <sheetName val="[수목일위.XLS][수목일위.XLS]el_설계서_수_66"/>
      <sheetName val="[수목일위.XLS][수목일위.XLS]el_설계서_수_67"/>
      <sheetName val="[수목일위.XLS][수목일위.XLS]el_설계서_수_68"/>
      <sheetName val="[수목일위.XLS][수목일위.XLS]el_설계서_수_69"/>
      <sheetName val="산㳨ᾀ辰"/>
      <sheetName val="[수목일위.XLS][수목일위.XLS]el_설계서_수_74"/>
      <sheetName val="[수목일위.XLS][수목일위.XLS]el_설계서_수_75"/>
      <sheetName val="[수목일위.XLS][수목일위.XLS]el_설계서_수_72"/>
      <sheetName val="[수목일위.XLS][수목일위.XLS]el_설계서_수_73"/>
      <sheetName val="[수목일위.XLS][수목일위.XLS]el_설계서_수_76"/>
      <sheetName val="[수목일위.XLS][수목일위.XLS]el_설계서_수_77"/>
      <sheetName val="[수목일위.XLS][수목일위.XLS]el_설계서_수_80"/>
      <sheetName val="[수목일위.XLS][수목일위.XLS]el_설계서_수_81"/>
      <sheetName val="[수목일위.XLS][수목일위.XLS]el_설계서_수_78"/>
      <sheetName val="[수목일위.XLS][수목일위.XLS]el_설계서_수_79"/>
      <sheetName val="[수목일위.XLS][수목일위.XLS]el_설계서_수_82"/>
      <sheetName val="[수목일위.XLS][수목일위.XLS]el_설계서_수_83"/>
      <sheetName val="[수목일위.XLS][수목일위.XLS]el_설계서_수_84"/>
      <sheetName val="[수목일위.XLS][수목일위.XLS]el_설계서_수_85"/>
      <sheetName val="[수목일위.XLS][수목일위.XLS]el_설계서_수_86"/>
      <sheetName val="[수목일위.XLS][수목일위.XLS]el_설계서_수_87"/>
      <sheetName val="[수목일위.XLS_x0000_]el\설계곀ᎏ_x0000__x0000__x0000__x0000_敔Ϳ_x0006__x0000_"/>
      <sheetName val="[수목일위.XLS_x0000_]el\설계啠∕_x0000__x0000__x0000__x0000_敔Ϳ_x0006__x0000_"/>
      <sheetName val="[수목일위.XLS_x0000_]el\설계;ᄔ²ࡠᆮ_x0000__x0000__x0000__x0000_"/>
      <sheetName val="[수목일위.XLS_x0000_]el\설계韘;ᄔ²䙀∶_x0000__x0000__x0000__x0000_"/>
      <sheetName val="14._x0001__x0000__x0000__x0001_"/>
      <sheetName val="5_시방서(일반시방서켰"/>
      <sheetName val="공사일위대가"/>
      <sheetName val="표지(갑)"/>
      <sheetName val="2016상반기노임단가"/>
      <sheetName val="약품逸ϳ"/>
      <sheetName val="약품㧨E"/>
      <sheetName val="약품㓸:"/>
      <sheetName val="약품圸0"/>
      <sheetName val="제출내역_飉㲄︀"/>
      <sheetName val="[수목일위.XLS_x0000_]el\설계밃쀀凔-_x0000__x0000__x0000_栀坟"/>
      <sheetName val="[수목일위.XLS_x0000_]el\설계밃ꠇ)_x0000__x0000__x0000_頀圳"/>
      <sheetName val="[수목일위.XLS_x0000_]el\설계밃챆._x0000__x0000__x0000_頀圳"/>
      <sheetName val="[수목일위.XLS_x0000_]el\설계밃梄0_x0000__x0000__x0000_栀坟"/>
      <sheetName val="[수목일위.XLS_x0000_]el\설계밃耀鶮)_x0000__x0000__x0000_栀坟"/>
      <sheetName val="97_x0000__x0000__x0005__x0000_"/>
      <sheetName val="[수목일위.XLS][수목일위.XLS]el_____1480"/>
      <sheetName val="[수목일위.XLS][수목일위.XLS]el_____1481"/>
      <sheetName val="[수목일위.XLS][수목일위.XLS]el_____1492"/>
      <sheetName val="[수목일위.XLS][수목일위.XLS]el_____1493"/>
      <sheetName val="구천"/>
      <sheetName val="[수목일위.XLS]el\설계_x0000__x0000_Ԁ_x0000_뀀ũꢍ_x0001__x0000__x0000_"/>
      <sheetName val="[수목일위.XLS]el\설계_x0000__x0000_Ԁ_x0000_仄偔_x0002__x0000__x0000_"/>
      <sheetName val="[수목일위.XLS]el\설계_x0000__x0000_Ԁ_x0000_耀䔾倷_x0002__x0000__x0000_"/>
      <sheetName val="[수목일위.XLS]el\설계_x0000__x0000_Ԁ_x0000_뀀擈倸_x0002__x0000__x0000_"/>
      <sheetName val="[수목일위.XLS]el\설계_x0000__x0000_Ԁ_x0000_뀀᧞녏_x0002__x0000__x0000_"/>
      <sheetName val="[수목일위.XLS]el\설계_x0000__x0000_Ԁ_x0000_࿺녃_x0002__x0000__x0000_"/>
      <sheetName val="[수목일위.XLS]el\설계_x0000__x0000_Ԁ_x0000_　틂넶_x0002__x0000__x0000_"/>
      <sheetName val="[수목일위.XLS]el\설계_x0000__x0000_Ԁ_x0000_耀챊㨳_x0002__x0000__x0000_"/>
      <sheetName val="[수목일위.XLS]el\설계_x0000__x0000_Ԁ_x0000_䀀춷㨳_x0002__x0000__x0000_"/>
      <sheetName val="[수목일위.XLS]el\설계_x0000__x0000_Ԁ_x0000_䀀쳟㨳_x0002__x0000__x0000_"/>
      <sheetName val="[수목일위.XLS]el\설계_x0000__x0000_Ԁ_x0000_ꄺ唭_x0002__x0000__x0000_"/>
      <sheetName val="[수목일위.XLS]el\설계_x0000__x0000_Ԁ_x0000_䗛唰_x0002__x0000__x0000_"/>
      <sheetName val="[수목일위.XLS]el\설계_x0000__x0000_Ԁ_x0000_ꀀ휬옡_x0002__x0000__x0000_"/>
      <sheetName val="[수목일위.XLS]el\설계_x0000__x0000_Ԁ_x0000_䀀≅鵁_x0002__x0000__x0000_"/>
      <sheetName val="[수목일위.XLS]el\설계_x0000__x0000_Ԁ_x0000_뀀㣡_x0001__x0000__x0000_"/>
      <sheetName val="[수목일위.XLS]el\설계_x0000__x0000_Ԁ_x0000_ꀀ徭_x0001__x0000__x0000_"/>
      <sheetName val="[수목일위.XLS]el\설계_x0000__x0000_Ԁ_x0000_퀀距_x0001__x0000__x0000_"/>
      <sheetName val="[수목일위.XLS]el\설계_x0000__x0000_Ԁ_x0000_倀_x0001__x0000__x0000_"/>
      <sheetName val="[수목일위.XLS]el\설계_x0000__x0000_Ԁ_x0000_䀀쫲Ꮎ_x0002__x0000__x0000_"/>
      <sheetName val="비_x0000__x0000__x0005_"/>
      <sheetName val="준_x0000__x0000_Ԁ"/>
      <sheetName val="[수목일위.XLS]el\설계서\수목일뺑p咘Ί_x0000_"/>
      <sheetName val="하자보증勈_x0010_"/>
      <sheetName val="[수목일위.XLS][수목일위.XLS]el_____1448"/>
      <sheetName val="[수목일위.XLS][수목일위.XLS]el_____1449"/>
      <sheetName val="추가예산"/>
      <sheetName val="[수목일위.XLS][수목일위.XLS]el_____1040"/>
      <sheetName val="[수목일위.XLS][수목일위.XLS]el_____1041"/>
      <sheetName val="[수목일위.XLS][수목일위.XLS]el_____1038"/>
      <sheetName val="[수목일위.XLS][수목일위.XLS]el_____1039"/>
      <sheetName val="[수목일위.XLS][수목일위.XLS]el_____1036"/>
      <sheetName val="[수목일위.XLS][수목일위.XLS]el_____1037"/>
      <sheetName val="[수목일위.XLS][수목일위.XLS]el_____1032"/>
      <sheetName val="[수목일위.XLS][수목일위.XLS]el_____1033"/>
      <sheetName val="[수목일위.XLS][수목일위.XLS]el_____1030"/>
      <sheetName val="[수목일위.XLS][수목일위.XLS]el_____1031"/>
      <sheetName val="[수목일위.XLS][수목일위.XLS]el_____1010"/>
      <sheetName val="[수목일위.XLS][수목일위.XLS]el_____1011"/>
      <sheetName val="[수목일위.XLS][수목일위.XLS]el_____1018"/>
      <sheetName val="[수목일위.XLS][수목일위.XLS]el_____1019"/>
      <sheetName val="[수목일위.XLS][수목일위.XLS]el_____1012"/>
      <sheetName val="[수목일위.XLS][수목일위.XLS]el_____1013"/>
      <sheetName val="[수목일위.XLS][수목일위.XLS]el_____1014"/>
      <sheetName val="[수목일위.XLS][수목일위.XLS]el_____1015"/>
      <sheetName val="[수목일위.XLS][수목일위.XLS]el_____1016"/>
      <sheetName val="[수목일위.XLS][수목일위.XLS]el_____1017"/>
      <sheetName val="[수목일위.XLS][수목일위.XLS]el_____1028"/>
      <sheetName val="[수목일위.XLS][수목일위.XLS]el_____1029"/>
      <sheetName val="[수목일위.XLS][수목일위.XLS]el_____1026"/>
      <sheetName val="[수목일위.XLS][수목일위.XLS]el_____1027"/>
      <sheetName val="[수목일위.XLS][수목일위.XLS]el_____1020"/>
      <sheetName val="[수목일위.XLS][수목일위.XLS]el_____1021"/>
      <sheetName val="[수목일위.XLS][수목일위.XLS]el_____1022"/>
      <sheetName val="[수목일위.XLS][수목일위.XLS]el_____1023"/>
      <sheetName val="[수목일위.XLS][수목일위.XLS]el_____1024"/>
      <sheetName val="[수목일위.XLS][수목일위.XLS]el_____1025"/>
      <sheetName val="[수목일위.XLS][수목일위.XLS]el_____1034"/>
      <sheetName val="[수목일위.XLS][수목일위.XLS]el_____1035"/>
      <sheetName val="[수목일위.XLS][수목일위.XLS]el_____1044"/>
      <sheetName val="[수목일위.XLS][수목일위.XLS]el_____1045"/>
      <sheetName val="[수목일위.XLS][수목일위.XLS]el_____1042"/>
      <sheetName val="[수목일위.XLS][수목일위.XLS]el_____1043"/>
      <sheetName val="[수목일위.XLS][수목일위.XLS]el_____1050"/>
      <sheetName val="[수목일위.XLS][수목일위.XLS]el_____1051"/>
      <sheetName val="[수목일위.XLS][수목일위.XLS]el_____1046"/>
      <sheetName val="[수목일위.XLS][수목일위.XLS]el_____1047"/>
      <sheetName val="[수목일위.XLS][수목일위.XLS]el_____1048"/>
      <sheetName val="[수목일위.XLS][수목일위.XLS]el_____1049"/>
      <sheetName val="[수목일위.XLS][수목일위.XLS]el_____1052"/>
      <sheetName val="[수목일위.XLS][수목일위.XLS]el_____1053"/>
      <sheetName val="[수목일위.XLS][수목일위.XLS]el_____1064"/>
      <sheetName val="[수목일위.XLS][수목일위.XLS]el_____1065"/>
      <sheetName val="[수목일위.XLS][수목일위.XLS]el_____1054"/>
      <sheetName val="[수목일위.XLS][수목일위.XLS]el_____1055"/>
      <sheetName val="[수목일위.XLS][수목일위.XLS]el_____1056"/>
      <sheetName val="[수목일위.XLS][수목일위.XLS]el_____1057"/>
      <sheetName val="[수목일위.XLS][수목일위.XLS]el_____1058"/>
      <sheetName val="[수목일위.XLS][수목일위.XLS]el_____1059"/>
      <sheetName val="[수목일위.XLS][수목일위.XLS]el_____1060"/>
      <sheetName val="[수목일위.XLS][수목일위.XLS]el_____1061"/>
      <sheetName val="[수목일위.XLS][수목일위.XLS]el_____1062"/>
      <sheetName val="[수목일위.XLS][수목일위.XLS]el_____1063"/>
      <sheetName val="[수목일위.XLS][수목일위.XLS]el_____1068"/>
      <sheetName val="[수목일위.XLS][수목일위.XLS]el_____1069"/>
      <sheetName val="[수목일위.XLS][수목일위.XLS]el_____1066"/>
      <sheetName val="[수목일위.XLS][수목일위.XLS]el_____1067"/>
      <sheetName val="[수목일위.XLS][수목일위.XLS]el_____1072"/>
      <sheetName val="[수목일위.XLS][수목일위.XLS]el_____1073"/>
      <sheetName val="[수목일위.XLS][수목일위.XLS]el_____1070"/>
      <sheetName val="[수목일위.XLS][수목일위.XLS]el_____1071"/>
      <sheetName val="[수목일위.XLS][수목일위.XLS]el_____1074"/>
      <sheetName val="[수목일위.XLS][수목일위.XLS]el_____1075"/>
      <sheetName val="[수목일위.XLS][수목일위.XLS]el_____1088"/>
      <sheetName val="[수목일위.XLS][수목일위.XLS]el_____1089"/>
      <sheetName val="[수목일위.XLS][수목일위.XLS]el_____1080"/>
      <sheetName val="[수목일위.XLS][수목일위.XLS]el_____1081"/>
      <sheetName val="[수목일위.XLS][수목일위.XLS]el_____1076"/>
      <sheetName val="[수목일위.XLS][수목일위.XLS]el_____1077"/>
      <sheetName val="[수목일위.XLS][수목일위.XLS]el_____1078"/>
      <sheetName val="[수목일위.XLS][수목일위.XLS]el_____1079"/>
      <sheetName val="[수목일위.XLS][수목일위.XLS]el_____1086"/>
      <sheetName val="[수목일위.XLS][수목일위.XLS]el_____1087"/>
      <sheetName val="[수목일위.XLS][수목일위.XLS]el_____1082"/>
      <sheetName val="[수목일위.XLS][수목일위.XLS]el_____1083"/>
      <sheetName val="[수목일위.XLS][수목일위.XLS]el_____1084"/>
      <sheetName val="[수목일위.XLS][수목일위.XLS]el_____1085"/>
      <sheetName val="[수목일위.XLS][수목일위.XLS]el_____1096"/>
      <sheetName val="[수목일위.XLS][수목일위.XLS]el_____1097"/>
      <sheetName val="[수목일위.XLS][수목일위.XLS]el_____1090"/>
      <sheetName val="[수목일위.XLS][수목일위.XLS]el_____1091"/>
      <sheetName val="[수목일위.XLS][수목일위.XLS]el_____1092"/>
      <sheetName val="[수목일위.XLS][수목일위.XLS]el_____1093"/>
      <sheetName val="[수목일위.XLS][수목일위.XLS]el_____1098"/>
      <sheetName val="[수목일위.XLS][수목일위.XLS]el_____1099"/>
      <sheetName val="[수목일위.XLS][수목일위.XLS]el_____1094"/>
      <sheetName val="[수목일위.XLS][수목일위.XLS]el_____1095"/>
      <sheetName val="[수목일위.XLS][수목일위.XLS]el_____1148"/>
      <sheetName val="[수목일위.XLS][수목일위.XLS]el_____1149"/>
      <sheetName val="[수목일위.XLS][수목일위.XLS]el_____1102"/>
      <sheetName val="[수목일위.XLS][수목일위.XLS]el_____1103"/>
      <sheetName val="[수목일위.XLS][수목일위.XLS]el_____1100"/>
      <sheetName val="[수목일위.XLS][수목일위.XLS]el_____1101"/>
      <sheetName val="[수목일위.XLS][수목일위.XLS]el_____1164"/>
      <sheetName val="[수목일위.XLS][수목일위.XLS]el_____1165"/>
      <sheetName val="[수목일위.XLS][수목일위.XLS]el_____1132"/>
      <sheetName val="[수목일위.XLS][수목일위.XLS]el_____1133"/>
      <sheetName val="[수목일위.XLS][수목일위.XLS]el_____1112"/>
      <sheetName val="[수목일위.XLS][수목일위.XLS]el_____1113"/>
      <sheetName val="[수목일위.XLS][수목일위.XLS]el_____1110"/>
      <sheetName val="[수목일위.XLS][수목일위.XLS]el_____1111"/>
      <sheetName val="[수목일위.XLS][수목일위.XLS]el_____1104"/>
      <sheetName val="[수목일위.XLS][수목일위.XLS]el_____1105"/>
      <sheetName val="[수목일위.XLS][수목일위.XLS]el_____1106"/>
      <sheetName val="[수목일위.XLS][수목일위.XLS]el_____1107"/>
      <sheetName val="[수목일위.XLS][수목일위.XLS]el_____1108"/>
      <sheetName val="[수목일위.XLS][수목일위.XLS]el_____1109"/>
      <sheetName val="[수목일위.XLS][수목일위.XLS]el_____1114"/>
      <sheetName val="[수목일위.XLS][수목일위.XLS]el_____1115"/>
      <sheetName val="[수목일위.XLS][수목일위.XLS]el_____1116"/>
      <sheetName val="[수목일위.XLS][수목일위.XLS]el_____1117"/>
      <sheetName val="[수목일위.XLS][수목일위.XLS]el_____1118"/>
      <sheetName val="[수목일위.XLS][수목일위.XLS]el_____1119"/>
      <sheetName val="[수목일위.XLS][수목일위.XLS]el_____1120"/>
      <sheetName val="[수목일위.XLS][수목일위.XLS]el_____1121"/>
      <sheetName val="[수목일위.XLS][수목일위.XLS]el_____1122"/>
      <sheetName val="[수목일위.XLS][수목일위.XLS]el_____1123"/>
      <sheetName val="[수목일위.XLS][수목일위.XLS]el_____1124"/>
      <sheetName val="[수목일위.XLS][수목일위.XLS]el_____1125"/>
      <sheetName val="[수목일위.XLS][수목일위.XLS]el_____1126"/>
      <sheetName val="[수목일위.XLS][수목일위.XLS]el_____1127"/>
      <sheetName val="[수목일위.XLS][수목일위.XLS]el_____1130"/>
      <sheetName val="[수목일위.XLS][수목일위.XLS]el_____1131"/>
      <sheetName val="[수목일위.XLS][수목일위.XLS]el_____1128"/>
      <sheetName val="[수목일위.XLS][수목일위.XLS]el_____1129"/>
      <sheetName val="[수목일위.XLS][수목일위.XLS]el_____1134"/>
      <sheetName val="[수목일위.XLS][수목일위.XLS]el_____1135"/>
      <sheetName val="[수목일위.XLS][수목일위.XLS]el_____1136"/>
      <sheetName val="[수목일위.XLS][수목일위.XLS]el_____1137"/>
      <sheetName val="[수목일위.XLS][수목일위.XLS]el_____1138"/>
      <sheetName val="[수목일위.XLS][수목일위.XLS]el_____1139"/>
      <sheetName val="[수목일위.XLS][수목일위.XLS]el_____1140"/>
      <sheetName val="[수목일위.XLS][수목일위.XLS]el_____1141"/>
      <sheetName val="[수목일위.XLS][수목일위.XLS]el_____1142"/>
      <sheetName val="[수목일위.XLS][수목일위.XLS]el_____1143"/>
      <sheetName val="[수목일위.XLS][수목일위.XLS]el_____1144"/>
      <sheetName val="[수목일위.XLS][수목일위.XLS]el_____1145"/>
      <sheetName val="[수목일위.XLS][수목일위.XLS]el_____1146"/>
      <sheetName val="[수목일위.XLS][수목일위.XLS]el_____1147"/>
      <sheetName val="[수목일위.XLS][수목일위.XLS]el_____1170"/>
      <sheetName val="[수목일위.XLS][수목일위.XLS]el_____1171"/>
      <sheetName val="[수목일위.XLS][수목일위.XLS]el_____1150"/>
      <sheetName val="[수목일위.XLS][수목일위.XLS]el_____1151"/>
      <sheetName val="[수목일위.XLS][수목일위.XLS]el_____1152"/>
      <sheetName val="[수목일위.XLS][수목일위.XLS]el_____1153"/>
      <sheetName val="[수목일위.XLS][수목일위.XLS]el_____1154"/>
      <sheetName val="[수목일위.XLS][수목일위.XLS]el_____1155"/>
      <sheetName val="[수목일위.XLS][수목일위.XLS]el_____1156"/>
      <sheetName val="[수목일위.XLS][수목일위.XLS]el_____1157"/>
      <sheetName val="[수목일위.XLS][수목일위.XLS]el_____1158"/>
      <sheetName val="[수목일위.XLS][수목일위.XLS]el_____1159"/>
      <sheetName val="[수목일위.XLS][수목일위.XLS]el_____1160"/>
      <sheetName val="[수목일위.XLS][수목일위.XLS]el_____1161"/>
      <sheetName val="[수목일위.XLS][수목일위.XLS]el_____1162"/>
      <sheetName val="[수목일위.XLS][수목일위.XLS]el_____1163"/>
      <sheetName val="[수목일위.XLS][수목일위.XLS]el_____1166"/>
      <sheetName val="[수목일위.XLS][수목일위.XLS]el_____1167"/>
      <sheetName val="[수목일위.XLS][수목일위.XLS]el_____1168"/>
      <sheetName val="[수목일위.XLS][수목일위.XLS]el_____1169"/>
      <sheetName val="[수목일위.XLS][수목일위.XLS]el_____1174"/>
      <sheetName val="[수목일위.XLS][수목일위.XLS]el_____1175"/>
      <sheetName val="[수목일위.XLS][수목일위.XLS]el_____1172"/>
      <sheetName val="[수목일위.XLS][수목일위.XLS]el_____1173"/>
      <sheetName val="[수목일위.XLS][수목일위.XLS]el_____1182"/>
      <sheetName val="[수목일위.XLS][수목일위.XLS]el_____1183"/>
      <sheetName val="[수목일위.XLS][수목일위.XLS]el_____1180"/>
      <sheetName val="[수목일위.XLS][수목일위.XLS]el_____1181"/>
      <sheetName val="[수목일위.XLS][수목일위.XLS]el_____1176"/>
      <sheetName val="[수목일위.XLS][수목일위.XLS]el_____1177"/>
      <sheetName val="[수목일위.XLS][수목일위.XLS]el_____1178"/>
      <sheetName val="[수목일위.XLS][수목일위.XLS]el_____1179"/>
      <sheetName val="[수목일위.XLS][수목일위.XLS]el_____1188"/>
      <sheetName val="[수목일위.XLS][수목일위.XLS]el_____1189"/>
      <sheetName val="[수목일위.XLS][수목일위.XLS]el_____1184"/>
      <sheetName val="[수목일위.XLS][수목일위.XLS]el_____1185"/>
      <sheetName val="[수목일위.XLS][수목일위.XLS]el_____1186"/>
      <sheetName val="[수목일위.XLS][수목일위.XLS]el_____1187"/>
      <sheetName val="[수목일위.XLS][수목일위.XLS]el_____1192"/>
      <sheetName val="[수목일위.XLS][수목일위.XLS]el_____1193"/>
      <sheetName val="[수목일위.XLS][수목일위.XLS]el_____1190"/>
      <sheetName val="[수목일위.XLS][수목일위.XLS]el_____1191"/>
      <sheetName val="[수목일위.XLS][수목일위.XLS]el_____1194"/>
      <sheetName val="[수목일위.XLS][수목일위.XLS]el_____1195"/>
      <sheetName val="[수목일위.XLS][수목일위.XLS]el_____1198"/>
      <sheetName val="[수목일위.XLS][수목일위.XLS]el_____1199"/>
      <sheetName val="[수목일위.XLS][수목일위.XLS]el_____1196"/>
      <sheetName val="[수목일위.XLS][수목일위.XLS]el_____1197"/>
      <sheetName val="[수목일위.XLS][수목일위.XLS]el_____1202"/>
      <sheetName val="[수목일위.XLS][수목일위.XLS]el_____1203"/>
      <sheetName val="[수목일위.XLS][수목일위.XLS]el_____1200"/>
      <sheetName val="[수목일위.XLS][수목일위.XLS]el_____1201"/>
      <sheetName val="[수목일위.XLS][수목일위.XLS]el_____1214"/>
      <sheetName val="[수목일위.XLS][수목일위.XLS]el_____1215"/>
      <sheetName val="[수목일위.XLS][수목일위.XLS]el_____1208"/>
      <sheetName val="[수목일위.XLS][수목일위.XLS]el_____1209"/>
      <sheetName val="[수목일위.XLS][수목일위.XLS]el_____1204"/>
      <sheetName val="[수목일위.XLS][수목일위.XLS]el_____1205"/>
      <sheetName val="[수목일위.XLS][수목일위.XLS]el_____1206"/>
      <sheetName val="[수목일위.XLS][수목일위.XLS]el_____1207"/>
      <sheetName val="[수목일위.XLS][수목일위.XLS]el_____1210"/>
      <sheetName val="[수목일위.XLS][수목일위.XLS]el_____1211"/>
      <sheetName val="[수목일위.XLS][수목일위.XLS]el_____1212"/>
      <sheetName val="[수목일위.XLS][수목일위.XLS]el_____1213"/>
      <sheetName val="[수목일위.XLS][수목일위.XLS]el_____1232"/>
      <sheetName val="[수목일위.XLS][수목일위.XLS]el_____1233"/>
      <sheetName val="[수목일위.XLS][수목일위.XLS]el_____1230"/>
      <sheetName val="[수목일위.XLS][수목일위.XLS]el_____1231"/>
      <sheetName val="[수목일위.XLS][수목일위.XLS]el_____1216"/>
      <sheetName val="[수목일위.XLS][수목일위.XLS]el_____1217"/>
      <sheetName val="[수목일위.XLS][수목일위.XLS]el_____1218"/>
      <sheetName val="[수목일위.XLS][수목일위.XLS]el_____1219"/>
      <sheetName val="[수목일위.XLS][수목일위.XLS]el_____1220"/>
      <sheetName val="[수목일위.XLS][수목일위.XLS]el_____1221"/>
      <sheetName val="[수목일위.XLS][수목일위.XLS]el_____1222"/>
      <sheetName val="[수목일위.XLS][수목일위.XLS]el_____1223"/>
      <sheetName val="[수목일위.XLS][수목일위.XLS]el_____1224"/>
      <sheetName val="[수목일위.XLS][수목일위.XLS]el_____1225"/>
      <sheetName val="[수목일위.XLS][수목일위.XLS]el_____1226"/>
      <sheetName val="[수목일위.XLS][수목일위.XLS]el_____1227"/>
      <sheetName val="[수목일위.XLS][수목일위.XLS]el_____1228"/>
      <sheetName val="[수목일위.XLS][수목일위.XLS]el_____1229"/>
      <sheetName val="[수목일위.XLS][수목일위.XLS]el_____1236"/>
      <sheetName val="[수목일위.XLS][수목일위.XLS]el_____1237"/>
      <sheetName val="[수목일위.XLS][수목일위.XLS]el_____1234"/>
      <sheetName val="[수목일위.XLS][수목일위.XLS]el_____1235"/>
      <sheetName val="[수목일위.XLS][수목일위.XLS]el_____1238"/>
      <sheetName val="[수목일위.XLS][수목일위.XLS]el_____1239"/>
      <sheetName val="[수목일위.XLS][수목일위.XLS]el_____1242"/>
      <sheetName val="[수목일위.XLS][수목일위.XLS]el_____1243"/>
      <sheetName val="[수목일위.XLS][수목일위.XLS]el_____1240"/>
      <sheetName val="[수목일위.XLS][수목일위.XLS]el_____1241"/>
      <sheetName val="[수목일위.XLS][수목일위.XLS]el_____1244"/>
      <sheetName val="[수목일위.XLS][수목일위.XLS]el_____1245"/>
      <sheetName val="[수목일위.XLS][수목일위.XLS]el_____1248"/>
      <sheetName val="[수목일위.XLS][수목일위.XLS]el_____1249"/>
      <sheetName val="[수목일위.XLS][수목일위.XLS]el_____1246"/>
      <sheetName val="[수목일위.XLS][수목일위.XLS]el_____1247"/>
      <sheetName val="[수목일위.XLS][수목일위.XLS]el_____1250"/>
      <sheetName val="[수목일위.XLS][수목일위.XLS]el_____1251"/>
      <sheetName val="[수목일위.XLS][수목일위.XLS]el_____1276"/>
      <sheetName val="[수목일위.XLS][수목일위.XLS]el_____1277"/>
      <sheetName val="[수목일위.XLS][수목일위.XLS]el_____1270"/>
      <sheetName val="[수목일위.XLS][수목일위.XLS]el_____1271"/>
      <sheetName val="[수목일위.XLS][수목일위.XLS]el_____1266"/>
      <sheetName val="[수목일위.XLS][수목일위.XLS]el_____1267"/>
      <sheetName val="[수목일위.XLS][수목일위.XLS]el_____1254"/>
      <sheetName val="[수목일위.XLS][수목일위.XLS]el_____1255"/>
      <sheetName val="[수목일위.XLS][수목일위.XLS]el_____1258"/>
      <sheetName val="[수목일위.XLS][수목일위.XLS]el_____1259"/>
      <sheetName val="[수목일위.XLS][수목일위.XLS]el_____1252"/>
      <sheetName val="[수목일위.XLS][수목일위.XLS]el_____1253"/>
      <sheetName val="[수목일위.XLS][수목일위.XLS]el_____1256"/>
      <sheetName val="[수목일위.XLS][수목일위.XLS]el_____1257"/>
      <sheetName val="[수목일위.XLS][수목일위.XLS]el_____1260"/>
      <sheetName val="[수목일위.XLS][수목일위.XLS]el_____1261"/>
      <sheetName val="[수목일위.XLS][수목일위.XLS]el_____1268"/>
      <sheetName val="[수목일위.XLS][수목일위.XLS]el_____1269"/>
      <sheetName val="[수목일위.XLS][수목일위.XLS]el_____1264"/>
      <sheetName val="[수목일위.XLS][수목일위.XLS]el_____1265"/>
      <sheetName val="[수목일위.XLS][수목일위.XLS]el_____1262"/>
      <sheetName val="[수목일위.XLS][수목일위.XLS]el_____1263"/>
      <sheetName val="[수목일위.XLS][수목일위.XLS]el_____1272"/>
      <sheetName val="[수목일위.XLS][수목일위.XLS]el_____1273"/>
      <sheetName val="[수목일위.XLS][수목일위.XLS]el_____1274"/>
      <sheetName val="[수목일위.XLS][수목일위.XLS]el_____1275"/>
      <sheetName val="[수목일위.XLS][수목일위.XLS]el_____1278"/>
      <sheetName val="[수목일위.XLS][수목일위.XLS]el_____1279"/>
      <sheetName val="[수목일위.XLS][수목일위.XLS]el_____1280"/>
      <sheetName val="[수목일위.XLS][수목일위.XLS]el_____1281"/>
      <sheetName val="[수목일위.XLS][수목일위.XLS]el_____1282"/>
      <sheetName val="[수목일위.XLS][수목일위.XLS]el_____1283"/>
      <sheetName val="[수목일위.XLS][수목일위.XLS]el_____1284"/>
      <sheetName val="[수목일위.XLS][수목일위.XLS]el_____1285"/>
      <sheetName val="[수목일위.XLS][수목일위.XLS]el_____1288"/>
      <sheetName val="[수목일위.XLS][수목일위.XLS]el_____1289"/>
      <sheetName val="[수목일위.XLS][수목일위.XLS]el_____1290"/>
      <sheetName val="[수목일위.XLS][수목일위.XLS]el_____1291"/>
      <sheetName val="[수목일위.XLS][수목일위.XLS]el_____1286"/>
      <sheetName val="[수목일위.XLS][수목일위.XLS]el_____1287"/>
      <sheetName val="[수목일위.XLS][수목일위.XLS]el_____1294"/>
      <sheetName val="[수목일위.XLS][수목일위.XLS]el_____1295"/>
      <sheetName val="[수목일위.XLS][수목일위.XLS]el_____1292"/>
      <sheetName val="[수목일위.XLS][수목일위.XLS]el_____1293"/>
      <sheetName val="[수목일위.XLS][수목일위.XLS]el_____1300"/>
      <sheetName val="[수목일위.XLS][수목일위.XLS]el_____1301"/>
      <sheetName val="[수목일위.XLS][수목일위.XLS]el_____1298"/>
      <sheetName val="[수목일위.XLS][수목일위.XLS]el_____1299"/>
      <sheetName val="[수목일위.XLS][수목일위.XLS]el_____1296"/>
      <sheetName val="[수목일위.XLS][수목일위.XLS]el_____1297"/>
      <sheetName val="[수목일위.XLS][수목일위.XLS]el_____1304"/>
      <sheetName val="[수목일위.XLS][수목일위.XLS]el_____1305"/>
      <sheetName val="[수목일위.XLS][수목일위.XLS]el_____1302"/>
      <sheetName val="[수목일위.XLS][수목일위.XLS]el_____1303"/>
      <sheetName val="[수목일위.XLS][수목일위.XLS]el_____1334"/>
      <sheetName val="[수목일위.XLS][수목일위.XLS]el_____1335"/>
      <sheetName val="[수목일위.XLS][수목일위.XLS]el_____1336"/>
      <sheetName val="[수목일위.XLS][수목일위.XLS]el_____1337"/>
      <sheetName val="[수목일위.XLS][수목일위.XLS]el_____1316"/>
      <sheetName val="[수목일위.XLS][수목일위.XLS]el_____1317"/>
      <sheetName val="[수목일위.XLS][수목일위.XLS]el_____1306"/>
      <sheetName val="[수목일위.XLS][수목일위.XLS]el_____1307"/>
      <sheetName val="[수목일위.XLS][수목일위.XLS]el_____1308"/>
      <sheetName val="[수목일위.XLS][수목일위.XLS]el_____1309"/>
      <sheetName val="[수목일위.XLS][수목일위.XLS]el_____1310"/>
      <sheetName val="[수목일위.XLS][수목일위.XLS]el_____1311"/>
      <sheetName val="[수목일위.XLS][수목일위.XLS]el_____1312"/>
      <sheetName val="[수목일위.XLS][수목일위.XLS]el_____1313"/>
      <sheetName val="[수목일위.XLS][수목일위.XLS]el_____1314"/>
      <sheetName val="[수목일위.XLS][수목일위.XLS]el_____1315"/>
      <sheetName val="[수목일위.XLS][수목일위.XLS]el_____1332"/>
      <sheetName val="[수목일위.XLS][수목일위.XLS]el_____1333"/>
      <sheetName val="[수목일위.XLS][수목일위.XLS]el_____1322"/>
      <sheetName val="[수목일위.XLS][수목일위.XLS]el_____1323"/>
      <sheetName val="[수목일위.XLS][수목일위.XLS]el_____1320"/>
      <sheetName val="[수목일위.XLS][수목일위.XLS]el_____1321"/>
      <sheetName val="[수목일위.XLS][수목일위.XLS]el_____1318"/>
      <sheetName val="[수목일위.XLS][수목일위.XLS]el_____1319"/>
      <sheetName val="[수목일위.XLS][수목일위.XLS]el_____1324"/>
      <sheetName val="[수목일위.XLS][수목일위.XLS]el_____1325"/>
      <sheetName val="[수목일위.XLS][수목일위.XLS]el_____1326"/>
      <sheetName val="[수목일위.XLS][수목일위.XLS]el_____1327"/>
      <sheetName val="[수목일위.XLS][수목일위.XLS]el_____1328"/>
      <sheetName val="[수목일위.XLS][수목일위.XLS]el_____1329"/>
      <sheetName val="[수목일위.XLS][수목일위.XLS]el_____1330"/>
      <sheetName val="[수목일위.XLS][수목일위.XLS]el_____1331"/>
      <sheetName val="[수목일위.XLS][수목일위.XLS]el_____1348"/>
      <sheetName val="[수목일위.XLS][수목일위.XLS]el_____1349"/>
      <sheetName val="[수목일위.XLS][수목일위.XLS]el_____1338"/>
      <sheetName val="[수목일위.XLS][수목일위.XLS]el_____1339"/>
      <sheetName val="[수목일위.XLS][수목일위.XLS]el_____1340"/>
      <sheetName val="[수목일위.XLS][수목일위.XLS]el_____1341"/>
      <sheetName val="[수목일위.XLS][수목일위.XLS]el_____1342"/>
      <sheetName val="[수목일위.XLS][수목일위.XLS]el_____1343"/>
      <sheetName val="[수목일위.XLS][수목일위.XLS]el_____1344"/>
      <sheetName val="[수목일위.XLS][수목일위.XLS]el_____1345"/>
      <sheetName val="[수목일위.XLS][수목일위.XLS]el_____1346"/>
      <sheetName val="[수목일위.XLS][수목일위.XLS]el_____1347"/>
      <sheetName val="[수목일위.XLS][수목일위.XLS]el_____1350"/>
      <sheetName val="[수목일위.XLS][수목일위.XLS]el_____1351"/>
      <sheetName val="[수목일위.XLS][수목일위.XLS]el_____1360"/>
      <sheetName val="[수목일위.XLS][수목일위.XLS]el_____1361"/>
      <sheetName val="[수목일위.XLS][수목일위.XLS]el_____1352"/>
      <sheetName val="[수목일위.XLS][수목일위.XLS]el_____1353"/>
      <sheetName val="[수목일위.XLS][수목일위.XLS]el_____1354"/>
      <sheetName val="[수목일위.XLS][수목일위.XLS]el_____1355"/>
      <sheetName val="[수목일위.XLS][수목일위.XLS]el_____1356"/>
      <sheetName val="[수목일위.XLS][수목일위.XLS]el_____1357"/>
      <sheetName val="[수목일위.XLS][수목일위.XLS]el_____1358"/>
      <sheetName val="[수목일위.XLS][수목일위.XLS]el_____1359"/>
      <sheetName val="[수목일위.XLS][수목일위.XLS]el_____1362"/>
      <sheetName val="[수목일위.XLS][수목일위.XLS]el_____1363"/>
      <sheetName val="[수목일위.XLS][수목일위.XLS]el_____1364"/>
      <sheetName val="[수목일위.XLS][수목일위.XLS]el_____1365"/>
      <sheetName val="[수목일위.XLS][수목일위.XLS]el_____1368"/>
      <sheetName val="[수목일위.XLS][수목일위.XLS]el_____1369"/>
      <sheetName val="[수목일위.XLS][수목일위.XLS]el_____1366"/>
      <sheetName val="[수목일위.XLS][수목일위.XLS]el_____1367"/>
      <sheetName val="[수목일위.XLS][수목일위.XLS]el_____1374"/>
      <sheetName val="[수목일위.XLS][수목일위.XLS]el_____1375"/>
      <sheetName val="[수목일위.XLS][수목일위.XLS]el_____1370"/>
      <sheetName val="[수목일위.XLS][수목일위.XLS]el_____1371"/>
      <sheetName val="[수목일위.XLS][수목일위.XLS]el_____1372"/>
      <sheetName val="[수목일위.XLS][수목일위.XLS]el_____1373"/>
      <sheetName val="[수목일위.XLS][수목일위.XLS]el_____1376"/>
      <sheetName val="[수목일위.XLS][수목일위.XLS]el_____1377"/>
      <sheetName val="[수목일위.XLS][수목일위.XLS]el_____1384"/>
      <sheetName val="[수목일위.XLS][수목일위.XLS]el_____1385"/>
      <sheetName val="[수목일위.XLS][수목일위.XLS]el_____1382"/>
      <sheetName val="[수목일위.XLS][수목일위.XLS]el_____1383"/>
      <sheetName val="[수목일위.XLS][수목일위.XLS]el_____1380"/>
      <sheetName val="[수목일위.XLS][수목일위.XLS]el_____1381"/>
      <sheetName val="[수목일위.XLS][수목일위.XLS]el_____1378"/>
      <sheetName val="[수목일위.XLS][수목일위.XLS]el_____1379"/>
      <sheetName val="[수목일위.XLS][수목일위.XLS]el_____1398"/>
      <sheetName val="[수목일위.XLS][수목일위.XLS]el_____1399"/>
      <sheetName val="[수목일위.XLS][수목일위.XLS]el_____1394"/>
      <sheetName val="[수목일위.XLS][수목일위.XLS]el_____1395"/>
      <sheetName val="[수목일위.XLS][수목일위.XLS]el_____1386"/>
      <sheetName val="[수목일위.XLS][수목일위.XLS]el_____1387"/>
      <sheetName val="[수목일위.XLS][수목일위.XLS]el_____1388"/>
      <sheetName val="[수목일위.XLS][수목일위.XLS]el_____1389"/>
      <sheetName val="[수목일위.XLS][수목일위.XLS]el_____1390"/>
      <sheetName val="[수목일위.XLS][수목일위.XLS]el_____1391"/>
      <sheetName val="[수목일위.XLS][수목일위.XLS]el_____1396"/>
      <sheetName val="[수목일위.XLS][수목일위.XLS]el_____1397"/>
      <sheetName val="[수목일위.XLS][수목일위.XLS]el_____1392"/>
      <sheetName val="[수목일위.XLS][수목일위.XLS]el_____1393"/>
      <sheetName val="[수목일위.XLS][수목일위.XLS]el_____1406"/>
      <sheetName val="[수목일위.XLS][수목일위.XLS]el_____1407"/>
      <sheetName val="[수목일위.XLS][수목일위.XLS]el_____1402"/>
      <sheetName val="[수목일위.XLS][수목일위.XLS]el_____1403"/>
      <sheetName val="[수목일위.XLS][수목일위.XLS]el_____1400"/>
      <sheetName val="[수목일위.XLS][수목일위.XLS]el_____1401"/>
      <sheetName val="[수목일위.XLS][수목일위.XLS]el_____1404"/>
      <sheetName val="[수목일위.XLS][수목일위.XLS]el_____1405"/>
      <sheetName val="[수목일위.XLS][수목일위.XLS]el_____1430"/>
      <sheetName val="[수목일위.XLS][수목일위.XLS]el_____1431"/>
      <sheetName val="[수목일위.XLS][수목일위.XLS]el_____1418"/>
      <sheetName val="[수목일위.XLS][수목일위.XLS]el_____1419"/>
      <sheetName val="[수목일위.XLS][수목일위.XLS]el_____1414"/>
      <sheetName val="[수목일위.XLS][수목일위.XLS]el_____1415"/>
      <sheetName val="[수목일위.XLS][수목일위.XLS]el_____1408"/>
      <sheetName val="[수목일위.XLS][수목일위.XLS]el_____1409"/>
      <sheetName val="[수목일위.XLS][수목일위.XLS]el_____1410"/>
      <sheetName val="[수목일위.XLS][수목일위.XLS]el_____1411"/>
      <sheetName val="[수목일위.XLS][수목일위.XLS]el_____1412"/>
      <sheetName val="[수목일위.XLS][수목일위.XLS]el_____1413"/>
      <sheetName val="[수목일위.XLS][수목일위.XLS]el_____1416"/>
      <sheetName val="[수목일위.XLS][수목일위.XLS]el_____1417"/>
      <sheetName val="[수목일위.XLS][수목일위.XLS]el_____1422"/>
      <sheetName val="[수목일위.XLS][수목일위.XLS]el_____1423"/>
      <sheetName val="[수목일위.XLS][수목일위.XLS]el_____1424"/>
      <sheetName val="[수목일위.XLS][수목일위.XLS]el_____1425"/>
      <sheetName val="[수목일위.XLS][수목일위.XLS]el_____1420"/>
      <sheetName val="[수목일위.XLS][수목일위.XLS]el_____1421"/>
      <sheetName val="[수목일위.XLS][수목일위.XLS]el_____1426"/>
      <sheetName val="[수목일위.XLS][수목일위.XLS]el_____1427"/>
      <sheetName val="[수목일위.XLS][수목일위.XLS]el_____1428"/>
      <sheetName val="[수목일위.XLS][수목일위.XLS]el_____1429"/>
      <sheetName val="[수목일위.XLS][수목일위.XLS]el_____1438"/>
      <sheetName val="[수목일위.XLS][수목일위.XLS]el_____1439"/>
      <sheetName val="[수목일위.XLS][수목일위.XLS]el_____1432"/>
      <sheetName val="[수목일위.XLS][수목일위.XLS]el_____1433"/>
      <sheetName val="[수목일위.XLS][수목일위.XLS]el_____1434"/>
      <sheetName val="[수목일위.XLS][수목일위.XLS]el_____1435"/>
      <sheetName val="[수목일위.XLS][수목일위.XLS]el_____1436"/>
      <sheetName val="[수목일위.XLS][수목일위.XLS]el_____1437"/>
      <sheetName val="[수목일위.XLS][수목일위.XLS]el_____1440"/>
      <sheetName val="[수목일위.XLS][수목일위.XLS]el_____1441"/>
      <sheetName val="[수목일위.XLS][수목일위.XLS]el_____1446"/>
      <sheetName val="[수목일위.XLS][수목일위.XLS]el_____1447"/>
      <sheetName val="[수목일위.XLS][수목일위.XLS]el_____1442"/>
      <sheetName val="[수목일위.XLS][수목일위.XLS]el_____1443"/>
      <sheetName val="[수목일위.XLS][수목일위.XLS]el_____1444"/>
      <sheetName val="[수목일위.XLS][수목일위.XLS]el_____1445"/>
      <sheetName val="_수목일위.XLS__수목일위.XLS__수목일위.XLS_e"/>
      <sheetName val="[수목일위.XLS][수목일위.XLS]el_____1452"/>
      <sheetName val="[수목일위.XLS][수목일위.XLS]el_____1453"/>
      <sheetName val="[수목일위.XLS][수목일위.XLS]el_____1450"/>
      <sheetName val="[수목일위.XLS][수목일위.XLS]el_____1451"/>
      <sheetName val="건_x0005_"/>
      <sheetName val="[수목일위.XLS][수목일위.XLS]el_____1454"/>
      <sheetName val="[수목일위.XLS][수목일위.XLS]el_____1455"/>
      <sheetName val="[수목일위.XLS][수목일위.XLS]el_____1456"/>
      <sheetName val="[수목일위.XLS][수목일위.XLS]el_____1457"/>
      <sheetName val="[수목일위.XLS][수목일위.XLS]el_____1462"/>
      <sheetName val="[수목일위.XLS][수목일위.XLS]el_____1463"/>
      <sheetName val="[수목일위.XLS][수목일위.XLS]el_____1458"/>
      <sheetName val="[수목일위.XLS][수목일위.XLS]el_____1459"/>
      <sheetName val="[수목일위.XLS][수목일위.XLS]el_____1460"/>
      <sheetName val="[수목일위.XLS][수목일위.XLS]el_____1461"/>
      <sheetName val="[수목일위.XLS][수목일위.XLS]el_____1464"/>
      <sheetName val="[수목일위.XLS][수목일위.XLS]el_____1465"/>
      <sheetName val="[수목일위.XLS][수목일위.XLS]el_____1466"/>
      <sheetName val="[수목일위.XLS][수목일위.XLS]el_____1467"/>
      <sheetName val="[수목일위.XLS][수목일위.XLS]el_____1470"/>
      <sheetName val="[수목일위.XLS][수목일위.XLS]el_____1471"/>
      <sheetName val="[수목일위.XLS][수목일위.XLS]el_____1468"/>
      <sheetName val="[수목일위.XLS][수목일위.XLS]el_____1469"/>
      <sheetName val="[수목일위.XLS][수목일위.XLS]el_____1474"/>
      <sheetName val="[수목일위.XLS][수목일위.XLS]el_____1475"/>
      <sheetName val="[수목일위.XLS][수목일위.XLS]el_____1472"/>
      <sheetName val="[수목일위.XLS][수목일위.XLS]el_____1473"/>
      <sheetName val="[수목일위.XLS][수목일위.XLS]el_____1476"/>
      <sheetName val="[수목일위.XLS][수목일위.XLS]el_____1477"/>
      <sheetName val="[수목일위.XLS][수목일위.XLS]el_____1478"/>
      <sheetName val="[수목일위.XLS][수목일위.XLS]el_____1479"/>
      <sheetName val="배수내²"/>
      <sheetName val="[수목일위.XLS][수목일위.XLS_x0000_]el______30"/>
      <sheetName val="[수목일위.XLS][수목일위.XLS_x0000_]el______31"/>
      <sheetName val="도급예산내역서ࢺ"/>
      <sheetName val="[수목일위.XLS]el\설계렀꿖갂綹ꠀ _x0000__x0000__x0000_"/>
      <sheetName val="[수목일위.XLS]el\설계렀꿖갂綹䠀ϑ$_x0000__x0000__x0000_"/>
      <sheetName val="[수목일위.XLS]el\설계렀꿖갂綹退泒#_x0000__x0000__x0000_"/>
      <sheetName val="[수목일위.XLS]el\설계서\수倀錌騂㸓က⃻뀣"/>
      <sheetName val="[수목일위.XLS]el\설계서\수倀樌騃ᔓ倁阯뀟"/>
      <sheetName val="내역서1999.8缀嬪"/>
      <sheetName val="기본정보입가"/>
      <sheetName val="수颙"/>
      <sheetName val="특별교실"/>
      <sheetName val="[수목일위.XLS][수목일위.XLS]el_____1482"/>
      <sheetName val="[수목일위.XLS][수목일위.XLS]el_____1483"/>
      <sheetName val="[수목일위.XLS][수목일위.XLS]el_____1484"/>
      <sheetName val="[수목일위.XLS][수목일위.XLS]el_____1485"/>
      <sheetName val="[수목일위.XLS][수목일위.XLS]el_____1486"/>
      <sheetName val="[수목일위.XLS][수목일위.XLS]el_____1487"/>
      <sheetName val="[수목일위.XLS][수목일위.XLS]el_____1488"/>
      <sheetName val="[수목일위.XLS][수목일위.XLS]el_____1489"/>
      <sheetName val="[수목일위.XLS][수목일위.XLS]el_____1490"/>
      <sheetName val="[수목일위.XLS][수목일위.XLS]el_____1491"/>
      <sheetName val="[수목일위.XLS]el\설계서\수_x0000__x0000_Ā_x0000__x0005__x0000_翿"/>
      <sheetName val="[수목일위.XLS]el\설계서\수_x0000_w_x0000__x0000_丁֠"/>
      <sheetName val="[수목일위.XLS]el\설계서\수_x0000_저潟_x0002__x0000__x0000__x0000_"/>
      <sheetName val="[수목일위.XLS]el\설계서\수_x0000_Ḁ뼒_x0002__x0000__x0000__x0000_"/>
      <sheetName val="특별땅고르기"/>
      <sheetName val="[수목일위.XLS]el\설계서\수목일위_x0000_ࠀ_x0001_"/>
      <sheetName val="pier(각_x0000__x0000_"/>
      <sheetName val="기술자_xde40_櫯*_x0000_"/>
      <sheetName val="계측제어_x0003__x0000_"/>
      <sheetName val="계측제어ⳀⲴ"/>
      <sheetName val="계측제어◸ˏ"/>
      <sheetName val="[수목일위.XLS]el\설계서\ࠀ쐫栢ᔐ%_x0000_鐀㱟"/>
      <sheetName val="5.CABLE TRÅ"/>
      <sheetName val="운반ȃ_x0000__x0000_"/>
      <sheetName val="원가계산_(2헾"/>
      <sheetName val="[수목일위.XLS]el\설계서\수목일_x0000__x0000_ࠀ_x0002_倀"/>
      <sheetName val="[수목일위.XLS]el\설계서\수목일_x0000__x0000_⸀_x0002_倀"/>
      <sheetName val="[수목일위.XLS]el\설계서\수목일_x0000__x0000_㴀_x0001_倀"/>
      <sheetName val="[수목일위.XLS]el\설계怀䈄,_x0000__x0000__x0000_ﰀ逸؂_x0000_"/>
      <sheetName val="보도단위수량"/>
      <sheetName val="1.0"/>
      <sheetName val="rebar_anchLength"/>
      <sheetName val="[수목일위.XLS][수목일위.XLS]el_설계서___86"/>
      <sheetName val="[수목일위.XLS][수목일위.XLS]el_설계서___87"/>
      <sheetName val="[수목일위.XLS][수목일위.XLS]el_설계서___88"/>
      <sheetName val="[수목일위.XLS][수목일위.XLS]el_설계서___89"/>
      <sheetName val="[수목일위.XLS][수목일위.XLS]el_설계서___90"/>
      <sheetName val="[수목일위.XLS][수목일위.XLS]el_설계서___91"/>
      <sheetName val="[수목일위.XLS]el\설계서\수목일ၒ_x0000__x0000__x0000__x0000_"/>
      <sheetName val="[수목일위.XLS]el\설계서\수목일_x0000_Ƌ_x0000__x0000_"/>
      <sheetName val="[수목일위.XLS]el\설계서\수목일_x0000_☽ɉ_x0000__x0000_"/>
      <sheetName val="5.설계명세서"/>
      <sheetName val="제수변수량"/>
      <sheetName val="노임蠀軦"/>
      <sheetName val="수지"/>
      <sheetName val="[수목일위.XLS]el\설계_x0000__x0000__x0000__x0000__x0000__x0000__x0000__x0001_倀"/>
      <sheetName val="[수목일위.XLS]el\설계서\수_x0000__x0000__x0000__x0000__x0000__x0000__x0000_"/>
      <sheetName val="[수목일위.XLS]el\설계서\_xdf98_º렀㪺뵀䟒_x0000__x0000_"/>
      <sheetName val="[수목일위.XLS]el\설계서\_xdf98_º렀㪺眠䨄_x0000__x0000_"/>
      <sheetName val="[수목일위.XLS]el\설계서\_xdf98_º돀㟞쵈吒_x0000__x0000_"/>
      <sheetName val="[수목일위.XLS]el\설계서\_xdf98_º돀㟞尠⍬_x0000__x0000_"/>
      <sheetName val="[수목일위.XLS]el\설계서\_xdf98_º돀㟞픈䛿_x0000__x0000_"/>
      <sheetName val="[수목일위.XLS]el\설계서\_x0000_ᔷɟ_x0000__x0000__x0000_Ā_x0000_"/>
      <sheetName val="[수목일위.XLS]el\설계서\_x0000_恐ɷ_x0000__x0000__x0000_Ā_x0000_"/>
      <sheetName val="단가_x0000__x0000__x0005__x0000_"/>
      <sheetName val="[수목일위.XLS][수목일위.XLS]el_____1502"/>
      <sheetName val="[수목일위.XLS][수목일위.XLS]el_____1503"/>
      <sheetName val="[수목일위.XLS][수목일위.XLS]el_____1494"/>
      <sheetName val="[수목일위.XLS][수목일위.XLS]el_____1495"/>
      <sheetName val="[수목일위.XLS][수목일위.XLS]el_____1496"/>
      <sheetName val="[수목일위.XLS][수목일위.XLS]el_____1497"/>
      <sheetName val="[수목일위.XLS][수목일위.XLS]el_____1498"/>
      <sheetName val="[수목일위.XLS][수목일위.XLS]el_____1499"/>
      <sheetName val="[수목일위.XLS][수목일위.XLS]el_____1504"/>
      <sheetName val="[수목일위.XLS][수목일위.XLS]el_____1505"/>
      <sheetName val="[수목일위.XLS][수목일위.XLS]el_____1994"/>
      <sheetName val="[수목일위.XLS][수목일위.XLS]el_____1995"/>
      <sheetName val="[수목일위.XLS][수목일위.XLS]el_____1978"/>
      <sheetName val="[수목일위.XLS][수목일위.XLS]el_____1979"/>
      <sheetName val="[수목일위.XLS][수목일위.XLS]el_____1962"/>
      <sheetName val="[수목일위.XLS][수목일위.XLS]el_____1963"/>
      <sheetName val="단가¬_x0000_"/>
      <sheetName val="[수목일위.XLS][수목일위.XLS]el_____1514"/>
      <sheetName val="[수목일위.XLS][수목일위.XLS]el_____1515"/>
      <sheetName val="[수목일위.XLS][수목일위.XLS]el_____1508"/>
      <sheetName val="[수목일위.XLS][수목일위.XLS]el_____1509"/>
      <sheetName val="[수목일위.XLS][수목일위.XLS]el_____1506"/>
      <sheetName val="[수목일위.XLS][수목일위.XLS]el_____1507"/>
      <sheetName val="[수목일위.XLS][수목일위.XLS]el_____1512"/>
      <sheetName val="[수목일위.XLS][수목일위.XLS]el_____1513"/>
      <sheetName val="[수목일위.XLS][수목일위.XLS]el_____1510"/>
      <sheetName val="[수목일위.XLS][수목일위.XLS]el_____1511"/>
      <sheetName val="[수목일위.XLS][수목일위.XLS]el_____1518"/>
      <sheetName val="[수목일위.XLS][수목일위.XLS]el_____1519"/>
      <sheetName val="[수목일위.XLS][수목일위.XLS]el_____1516"/>
      <sheetName val="[수목일위.XLS][수목일위.XLS]el_____1517"/>
      <sheetName val="[수목일위.XLS][수목일위.XLS]el_____1520"/>
      <sheetName val="[수목일위.XLS][수목일위.XLS]el_____1521"/>
      <sheetName val="[수목일위.XLS][수목일위.XLS]el_____1538"/>
      <sheetName val="[수목일위.XLS][수목일위.XLS]el_____1539"/>
      <sheetName val="[수목일위.XLS][수목일위.XLS]el_____1522"/>
      <sheetName val="[수목일위.XLS][수목일위.XLS]el_____1523"/>
      <sheetName val="[수목일위.XLS][수목일위.XLS]el_____1526"/>
      <sheetName val="[수목일위.XLS][수목일위.XLS]el_____1527"/>
      <sheetName val="[수목일위.XLS][수목일위.XLS]el_____1524"/>
      <sheetName val="[수목일위.XLS][수목일위.XLS]el_____1525"/>
      <sheetName val="[수목일위.XLS][수목일위.XLS]el_____1528"/>
      <sheetName val="[수목일위.XLS][수목일위.XLS]el_____1529"/>
      <sheetName val="[수목일위.XLS][수목일위.XLS]el_____1530"/>
      <sheetName val="[수목일위.XLS][수목일위.XLS]el_____1531"/>
      <sheetName val="[수목일위.XLS][수목일위.XLS]el_____1532"/>
      <sheetName val="[수목일위.XLS][수목일위.XLS]el_____1533"/>
      <sheetName val="[수목일위.XLS][수목일위.XLS]el_____1534"/>
      <sheetName val="[수목일위.XLS][수목일위.XLS]el_____1535"/>
      <sheetName val="[수목일위.XLS][수목일위.XLS]el_____1536"/>
      <sheetName val="[수목일위.XLS][수목일위.XLS]el_____1537"/>
      <sheetName val="[수목일위.XLS][수목일위.XLS]el_____1542"/>
      <sheetName val="[수목일위.XLS][수목일위.XLS]el_____1543"/>
      <sheetName val="[수목일위.XLS][수목일위.XLS]el_____1540"/>
      <sheetName val="[수목일위.XLS][수목일위.XLS]el_____1541"/>
      <sheetName val="[수목일위.XLS][수목일위.XLS]el_____1544"/>
      <sheetName val="[수목일위.XLS][수목일위.XLS]el_____1545"/>
      <sheetName val="[수목일위.XLS][수목일위.XLS]el_____1548"/>
      <sheetName val="[수목일위.XLS][수목일위.XLS]el_____1549"/>
      <sheetName val="[수목일위.XLS][수목일위.XLS]el_____1552"/>
      <sheetName val="[수목일위.XLS][수목일위.XLS]el_____1553"/>
      <sheetName val="[수목일위.XLS][수목일위.XLS]el_____1546"/>
      <sheetName val="[수목일위.XLS][수목일위.XLS]el_____1547"/>
      <sheetName val="[수목일위.XLS][수목일위.XLS]el_____1550"/>
      <sheetName val="[수목일위.XLS][수목일위.XLS]el_____1551"/>
      <sheetName val="[수목일위.XLS][수목일위.XLS]el_____1554"/>
      <sheetName val="[수목일위.XLS][수목일위.XLS]el_____1555"/>
      <sheetName val="[수목일위.XLS][수목일위.XLS]el_____1556"/>
      <sheetName val="[수목일위.XLS][수목일위.XLS]el_____1557"/>
      <sheetName val="[수목일위.XLS][수목일위.XLS]el_____1574"/>
      <sheetName val="[수목일위.XLS][수목일위.XLS]el_____1575"/>
      <sheetName val="[수목일위.XLS][수목일위.XLS]el_____1560"/>
      <sheetName val="[수목일위.XLS][수목일위.XLS]el_____1561"/>
      <sheetName val="[수목일위.XLS][수목일위.XLS]el_____1558"/>
      <sheetName val="[수목일위.XLS][수목일위.XLS]el_____1559"/>
      <sheetName val="[수목일위.XLS][수목일위.XLS]el_____1564"/>
      <sheetName val="[수목일위.XLS][수목일위.XLS]el_____1565"/>
      <sheetName val="[수목일위.XLS][수목일위.XLS]el_____1562"/>
      <sheetName val="[수목일위.XLS][수목일위.XLS]el_____1563"/>
      <sheetName val="[수목일위.XLS][수목일위.XLS]el_____1566"/>
      <sheetName val="[수목일위.XLS][수목일위.XLS]el_____1567"/>
      <sheetName val="[수목일위.XLS][수목일위.XLS]el_____1568"/>
      <sheetName val="[수목일위.XLS][수목일위.XLS]el_____1569"/>
      <sheetName val="[수목일위.XLS][수목일위.XLS]el_____1570"/>
      <sheetName val="[수목일위.XLS][수목일위.XLS]el_____1571"/>
      <sheetName val="[수목일위.XLS][수목일위.XLS]el_____1572"/>
      <sheetName val="[수목일위.XLS][수목일위.XLS]el_____1573"/>
      <sheetName val="[수목일위.XLS][수목일위.XLS]el_____1576"/>
      <sheetName val="[수목일위.XLS][수목일위.XLS]el_____1577"/>
      <sheetName val="[수목일위.XLS][수목일위.XLS]el_____1578"/>
      <sheetName val="[수목일위.XLS][수목일위.XLS]el_____1579"/>
      <sheetName val="[수목일위.XLS][수목일위.XLS]el_____1586"/>
      <sheetName val="[수목일위.XLS][수목일위.XLS]el_____1587"/>
      <sheetName val="[수목일위.XLS][수목일위.XLS]el_____1584"/>
      <sheetName val="[수목일위.XLS][수목일위.XLS]el_____1585"/>
      <sheetName val="[수목일위.XLS][수목일위.XLS]el_____1580"/>
      <sheetName val="[수목일위.XLS][수목일위.XLS]el_____1581"/>
      <sheetName val="[수목일위.XLS][수목일위.XLS]el_____1582"/>
      <sheetName val="[수목일위.XLS][수목일위.XLS]el_____1583"/>
      <sheetName val="[수목일위.XLS][수목일위.XLS]el_____1590"/>
      <sheetName val="[수목일위.XLS][수목일위.XLS]el_____1591"/>
      <sheetName val="[수목일위.XLS][수목일위.XLS]el_____1588"/>
      <sheetName val="[수목일위.XLS][수목일위.XLS]el_____1589"/>
      <sheetName val="[수목일위.XLS][수목일위.XLS]el_____1596"/>
      <sheetName val="[수목일위.XLS][수목일위.XLS]el_____1597"/>
      <sheetName val="[수목일위.XLS][수목일위.XLS]el_____1592"/>
      <sheetName val="[수목일위.XLS][수목일위.XLS]el_____1593"/>
      <sheetName val="[수목일위.XLS][수목일위.XLS]el_____1594"/>
      <sheetName val="[수목일위.XLS][수목일위.XLS]el_____1595"/>
      <sheetName val="[수목일위.XLS][수목일위.XLS]el_____1602"/>
      <sheetName val="[수목일위.XLS][수목일위.XLS]el_____1603"/>
      <sheetName val="[수목일위.XLS][수목일위.XLS]el_____1598"/>
      <sheetName val="[수목일위.XLS][수목일위.XLS]el_____1599"/>
      <sheetName val="[수목일위.XLS][수목일위.XLS]el_____1600"/>
      <sheetName val="[수목일위.XLS][수목일위.XLS]el_____1601"/>
      <sheetName val="[수목일위.XLS][수목일위.XLS]el_____1608"/>
      <sheetName val="[수목일위.XLS][수목일위.XLS]el_____1609"/>
      <sheetName val="[수목일위.XLS][수목일위.XLS]el_____1604"/>
      <sheetName val="[수목일위.XLS][수목일위.XLS]el_____1605"/>
      <sheetName val="[수목일위.XLS][수목일위.XLS]el_____1606"/>
      <sheetName val="[수목일위.XLS][수목일위.XLS]el_____1607"/>
      <sheetName val="[수목일위.XLS][수목일위.XLS]el_____1610"/>
      <sheetName val="[수목일위.XLS][수목일위.XLS]el_____1611"/>
      <sheetName val="[수목일위.XLS][수목일위.XLS]el_____1618"/>
      <sheetName val="[수목일위.XLS][수목일위.XLS]el_____1619"/>
      <sheetName val="[수목일위.XLS][수목일위.XLS]el_____1612"/>
      <sheetName val="[수목일위.XLS][수목일위.XLS]el_____1613"/>
      <sheetName val="[수목일위.XLS][수목일위.XLS]el_____1616"/>
      <sheetName val="[수목일위.XLS][수목일위.XLS]el_____1617"/>
      <sheetName val="[수목일위.XLS][수목일위.XLS]el_____1614"/>
      <sheetName val="[수목일위.XLS][수목일위.XLS]el_____1615"/>
      <sheetName val="[수목일위.XLS][수목일위.XLS]el_____1624"/>
      <sheetName val="[수목일위.XLS][수목일위.XLS]el_____1625"/>
      <sheetName val="[수목일위.XLS][수목일위.XLS]el_____1620"/>
      <sheetName val="[수목일위.XLS][수목일위.XLS]el_____1621"/>
      <sheetName val="[수목일위.XLS][수목일위.XLS]el_____1622"/>
      <sheetName val="[수목일위.XLS][수목일위.XLS]el_____1623"/>
      <sheetName val="[수목일위.XLS][수목일위.XLS]el_____1626"/>
      <sheetName val="[수목일위.XLS][수목일위.XLS]el_____1627"/>
      <sheetName val="[수목일위.XLS][수목일위.XLS]el_____1632"/>
      <sheetName val="[수목일위.XLS][수목일위.XLS]el_____1633"/>
      <sheetName val="[수목일위.XLS][수목일위.XLS]el_____1628"/>
      <sheetName val="[수목일위.XLS][수목일위.XLS]el_____1629"/>
      <sheetName val="[수목일위.XLS][수목일위.XLS]el_____1630"/>
      <sheetName val="[수목일위.XLS][수목일위.XLS]el_____1631"/>
      <sheetName val="[수목일위.XLS][수목일위.XLS]el_____1634"/>
      <sheetName val="[수목일위.XLS][수목일위.XLS]el_____1635"/>
      <sheetName val="[수목일위.XLS][수목일위.XLS]el_____1638"/>
      <sheetName val="[수목일위.XLS][수목일위.XLS]el_____1639"/>
      <sheetName val="[수목일위.XLS][수목일위.XLS]el_____1636"/>
      <sheetName val="[수목일위.XLS][수목일위.XLS]el_____1637"/>
      <sheetName val="[수목일위.XLS][수목일위.XLS]el_____1642"/>
      <sheetName val="[수목일위.XLS][수목일위.XLS]el_____1643"/>
      <sheetName val="[수목일위.XLS][수목일위.XLS]el_____1640"/>
      <sheetName val="[수목일위.XLS][수목일위.XLS]el_____1641"/>
      <sheetName val="[수목일위.XLS][수목일위.XLS]el_____1646"/>
      <sheetName val="[수목일위.XLS][수목일위.XLS]el_____1647"/>
      <sheetName val="[수목일위.XLS][수목일위.XLS]el_____1644"/>
      <sheetName val="[수목일위.XLS][수목일위.XLS]el_____1645"/>
      <sheetName val="[수목일위.XLS][수목일위.XLS]el_____1662"/>
      <sheetName val="[수목일위.XLS][수목일위.XLS]el_____1663"/>
      <sheetName val="[수목일위.XLS][수목일위.XLS]el_____1660"/>
      <sheetName val="[수목일위.XLS][수목일위.XLS]el_____1661"/>
      <sheetName val="[수목일위.XLS][수목일위.XLS]el_____1658"/>
      <sheetName val="[수목일위.XLS][수목일위.XLS]el_____1659"/>
      <sheetName val="[수목일위.XLS][수목일위.XLS]el_____1654"/>
      <sheetName val="[수목일위.XLS][수목일위.XLS]el_____1655"/>
      <sheetName val="[수목일위.XLS][수목일위.XLS]el_____1648"/>
      <sheetName val="[수목일위.XLS][수목일위.XLS]el_____1649"/>
      <sheetName val="[수목일위.XLS][수목일위.XLS]el_____1650"/>
      <sheetName val="[수목일위.XLS][수목일위.XLS]el_____1651"/>
      <sheetName val="[수목일위.XLS][수목일위.XLS]el_____1652"/>
      <sheetName val="[수목일위.XLS][수목일위.XLS]el_____1653"/>
      <sheetName val="[수목일위.XLS][수목일위.XLS]el_____1656"/>
      <sheetName val="[수목일위.XLS][수목일위.XLS]el_____1657"/>
      <sheetName val="[수목일위.XLS][수목일위.XLS]el_____1698"/>
      <sheetName val="[수목일위.XLS][수목일위.XLS]el_____1699"/>
      <sheetName val="[수목일위.XLS][수목일위.XLS]el_____1672"/>
      <sheetName val="[수목일위.XLS][수목일위.XLS]el_____1673"/>
      <sheetName val="[수목일위.XLS][수목일위.XLS]el_____1670"/>
      <sheetName val="[수목일위.XLS][수목일위.XLS]el_____1671"/>
      <sheetName val="[수목일위.XLS][수목일위.XLS]el_____1664"/>
      <sheetName val="[수목일위.XLS][수목일위.XLS]el_____1665"/>
      <sheetName val="[수목일위.XLS][수목일위.XLS]el_____1666"/>
      <sheetName val="[수목일위.XLS][수목일위.XLS]el_____1667"/>
      <sheetName val="[수목일위.XLS][수목일위.XLS]el_____1668"/>
      <sheetName val="[수목일위.XLS][수목일위.XLS]el_____1669"/>
      <sheetName val="[수목일위.XLS][수목일위.XLS]el_____1676"/>
      <sheetName val="[수목일위.XLS][수목일위.XLS]el_____1677"/>
      <sheetName val="[수목일위.XLS][수목일위.XLS]el_____1674"/>
      <sheetName val="[수목일위.XLS][수목일위.XLS]el_____1675"/>
      <sheetName val="[수목일위.XLS][수목일위.XLS]el_____1680"/>
      <sheetName val="[수목일위.XLS][수목일위.XLS]el_____1681"/>
      <sheetName val="[수목일위.XLS][수목일위.XLS]el_____1678"/>
      <sheetName val="[수목일위.XLS][수목일위.XLS]el_____1679"/>
      <sheetName val="[수목일위.XLS][수목일위.XLS]el_____1686"/>
      <sheetName val="[수목일위.XLS][수목일위.XLS]el_____1687"/>
      <sheetName val="[수목일위.XLS][수목일위.XLS]el_____1684"/>
      <sheetName val="[수목일위.XLS][수목일위.XLS]el_____1685"/>
      <sheetName val="[수목일위.XLS][수목일위.XLS]el_____1682"/>
      <sheetName val="[수목일위.XLS][수목일위.XLS]el_____1683"/>
      <sheetName val="[수목일위.XLS][수목일위.XLS]el_____1694"/>
      <sheetName val="[수목일위.XLS][수목일위.XLS]el_____1695"/>
      <sheetName val="[수목일위.XLS][수목일위.XLS]el_____1688"/>
      <sheetName val="[수목일위.XLS][수목일위.XLS]el_____1689"/>
      <sheetName val="[수목일위.XLS][수목일위.XLS]el_____1690"/>
      <sheetName val="[수목일위.XLS][수목일위.XLS]el_____1691"/>
      <sheetName val="[수목일위.XLS][수목일위.XLS]el_____1692"/>
      <sheetName val="[수목일위.XLS][수목일위.XLS]el_____1693"/>
      <sheetName val="[수목일위.XLS][수목일위.XLS]el_____1706"/>
      <sheetName val="[수목일위.XLS][수목일위.XLS]el_____1707"/>
      <sheetName val="[수목일위.XLS][수목일위.XLS]el_____1696"/>
      <sheetName val="[수목일위.XLS][수목일위.XLS]el_____1697"/>
      <sheetName val="[수목일위.XLS][수목일위.XLS]el_____1700"/>
      <sheetName val="[수목일위.XLS][수목일위.XLS]el_____1701"/>
      <sheetName val="[수목일위.XLS][수목일위.XLS]el_____1702"/>
      <sheetName val="[수목일위.XLS][수목일위.XLS]el_____1703"/>
      <sheetName val="[수목일위.XLS][수목일위.XLS]el_____1704"/>
      <sheetName val="[수목일위.XLS][수목일위.XLS]el_____1705"/>
      <sheetName val="[수목일위.XLS][수목일위.XLS]el_____1710"/>
      <sheetName val="[수목일위.XLS][수목일위.XLS]el_____1711"/>
      <sheetName val="[수목일위.XLS][수목일위.XLS]el_____1708"/>
      <sheetName val="[수목일위.XLS][수목일위.XLS]el_____1709"/>
      <sheetName val="[수목일위.XLS][수목일위.XLS]el_____1716"/>
      <sheetName val="[수목일위.XLS][수목일위.XLS]el_____1717"/>
      <sheetName val="[수목일위.XLS][수목일위.XLS]el_____1714"/>
      <sheetName val="[수목일위.XLS][수목일위.XLS]el_____1715"/>
      <sheetName val="[수목일위.XLS][수목일위.XLS]el_____1712"/>
      <sheetName val="[수목일위.XLS][수목일위.XLS]el_____1713"/>
      <sheetName val="[수목일위.XLS][수목일위.XLS]el_____1718"/>
      <sheetName val="[수목일위.XLS][수목일위.XLS]el_____1719"/>
      <sheetName val="[수목일위.XLS][수목일위.XLS]el_____1732"/>
      <sheetName val="[수목일위.XLS][수목일위.XLS]el_____1733"/>
      <sheetName val="[수목일위.XLS][수목일위.XLS]el_____1720"/>
      <sheetName val="[수목일위.XLS][수목일위.XLS]el_____1721"/>
      <sheetName val="[수목일위.XLS][수목일위.XLS]el_____1722"/>
      <sheetName val="[수목일위.XLS][수목일위.XLS]el_____1723"/>
      <sheetName val="[수목일위.XLS][수목일위.XLS]el_____1724"/>
      <sheetName val="[수목일위.XLS][수목일위.XLS]el_____1725"/>
      <sheetName val="[수목일위.XLS][수목일위.XLS]el_____1726"/>
      <sheetName val="[수목일위.XLS][수목일위.XLS]el_____1727"/>
      <sheetName val="[수목일위.XLS][수목일위.XLS]el_____1728"/>
      <sheetName val="[수목일위.XLS][수목일위.XLS]el_____1729"/>
      <sheetName val="[수목일위.XLS][수목일위.XLS]el_____1730"/>
      <sheetName val="[수목일위.XLS][수목일위.XLS]el_____1731"/>
      <sheetName val="[수목일위.XLS][수목일위.XLS]el_____1734"/>
      <sheetName val="[수목일위.XLS][수목일위.XLS]el_____1735"/>
      <sheetName val="[수목일위.XLS][수목일위.XLS]el_____1744"/>
      <sheetName val="[수목일위.XLS][수목일위.XLS]el_____1745"/>
      <sheetName val="[수목일위.XLS][수목일위.XLS]el_____1736"/>
      <sheetName val="[수목일위.XLS][수목일위.XLS]el_____1737"/>
      <sheetName val="[수목일위.XLS][수목일위.XLS]el_____1738"/>
      <sheetName val="[수목일위.XLS][수목일위.XLS]el_____1739"/>
      <sheetName val="[수목일위.XLS][수목일위.XLS]el_____1740"/>
      <sheetName val="[수목일위.XLS][수목일위.XLS]el_____1741"/>
      <sheetName val="[수목일위.XLS][수목일위.XLS]el_____1742"/>
      <sheetName val="[수목일위.XLS][수목일위.XLS]el_____1743"/>
      <sheetName val="[수목일위.XLS][수목일위.XLS]el_____1746"/>
      <sheetName val="[수목일위.XLS][수목일위.XLS]el_____1747"/>
      <sheetName val="[수목일위.XLS][수목일위.XLS]el_____1752"/>
      <sheetName val="[수목일위.XLS][수목일위.XLS]el_____1753"/>
      <sheetName val="[수목일위.XLS][수목일위.XLS]el_____1754"/>
      <sheetName val="[수목일위.XLS][수목일위.XLS]el_____1755"/>
      <sheetName val="[수목일위.XLS][수목일위.XLS]el_____1750"/>
      <sheetName val="[수목일위.XLS][수목일위.XLS]el_____1751"/>
      <sheetName val="[수목일위.XLS][수목일위.XLS]el_____1748"/>
      <sheetName val="[수목일위.XLS][수목일위.XLS]el_____1749"/>
      <sheetName val="[수목일위.XLS][수목일위.XLS]el_____1766"/>
      <sheetName val="[수목일위.XLS][수목일위.XLS]el_____1767"/>
      <sheetName val="[수목일위.XLS][수목일위.XLS]el_____1756"/>
      <sheetName val="[수목일위.XLS][수목일위.XLS]el_____1757"/>
      <sheetName val="[수목일위.XLS][수목일위.XLS]el_____1758"/>
      <sheetName val="[수목일위.XLS][수목일위.XLS]el_____1759"/>
      <sheetName val="[수목일위.XLS][수목일위.XLS]el_____1760"/>
      <sheetName val="[수목일위.XLS][수목일위.XLS]el_____1761"/>
      <sheetName val="[수목일위.XLS][수목일위.XLS]el_____1762"/>
      <sheetName val="[수목일위.XLS][수목일위.XLS]el_____1763"/>
      <sheetName val="[수목일위.XLS][수목일위.XLS]el_____1764"/>
      <sheetName val="[수목일위.XLS][수목일위.XLS]el_____1765"/>
      <sheetName val="[수목일위.XLS][수목일위.XLS]el_____1776"/>
      <sheetName val="[수목일위.XLS][수목일위.XLS]el_____1777"/>
      <sheetName val="[수목일위.XLS][수목일위.XLS]el_____1770"/>
      <sheetName val="[수목일위.XLS][수목일위.XLS]el_____1771"/>
      <sheetName val="[수목일위.XLS][수목일위.XLS]el_____1772"/>
      <sheetName val="[수목일위.XLS][수목일위.XLS]el_____1773"/>
      <sheetName val="[수목일위.XLS][수목일위.XLS]el_____1768"/>
      <sheetName val="[수목일위.XLS][수목일위.XLS]el_____1769"/>
      <sheetName val="[수목일위.XLS][수목일위.XLS]el_____1774"/>
      <sheetName val="[수목일위.XLS][수목일위.XLS]el_____1775"/>
      <sheetName val="[수목일위.XLS][수목일위.XLS]el_____1780"/>
      <sheetName val="[수목일위.XLS][수목일위.XLS]el_____1781"/>
      <sheetName val="[수목일위.XLS][수목일위.XLS]el_____1778"/>
      <sheetName val="[수목일위.XLS][수목일위.XLS]el_____1779"/>
      <sheetName val="[수목일위.XLS][수목일위.XLS]el_____1784"/>
      <sheetName val="[수목일위.XLS][수목일위.XLS]el_____1785"/>
      <sheetName val="[수목일위.XLS][수목일위.XLS]el_____1782"/>
      <sheetName val="[수목일위.XLS][수목일위.XLS]el_____1783"/>
      <sheetName val="[수목일위.XLS][수목일위.XLS]el_____1794"/>
      <sheetName val="[수목일위.XLS][수목일위.XLS]el_____1795"/>
      <sheetName val="[수목일위.XLS][수목일위.XLS]el_____1788"/>
      <sheetName val="[수목일위.XLS][수목일위.XLS]el_____1789"/>
      <sheetName val="[수목일위.XLS][수목일위.XLS]el_____1786"/>
      <sheetName val="[수목일위.XLS][수목일위.XLS]el_____1787"/>
      <sheetName val="[수목일위.XLS][수목일위.XLS]el_____1790"/>
      <sheetName val="[수목일위.XLS][수목일위.XLS]el_____1791"/>
      <sheetName val="[수목일위.XLS][수목일위.XLS]el_____1792"/>
      <sheetName val="[수목일위.XLS][수목일위.XLS]el_____1793"/>
      <sheetName val="[수목일위.XLS][수목일위.XLS]el_____1800"/>
      <sheetName val="[수목일위.XLS][수목일위.XLS]el_____1801"/>
      <sheetName val="[수목일위.XLS][수목일위.XLS]el_____1796"/>
      <sheetName val="[수목일위.XLS][수목일위.XLS]el_____1797"/>
      <sheetName val="[수목일위.XLS][수목일위.XLS]el_____1798"/>
      <sheetName val="[수목일위.XLS][수목일위.XLS]el_____1799"/>
      <sheetName val="[수목일위.XLS][수목일위.XLS]el_____1802"/>
      <sheetName val="[수목일위.XLS][수목일위.XLS]el_____1803"/>
      <sheetName val="[수목일위.XLS][수목일위.XLS]el_____1810"/>
      <sheetName val="[수목일위.XLS][수목일위.XLS]el_____1811"/>
      <sheetName val="[수목일위.XLS][수목일위.XLS]el_____1840"/>
      <sheetName val="[수목일위.XLS][수목일위.XLS]el_____1841"/>
      <sheetName val="[수목일위.XLS][수목일위.XLS]el_____1804"/>
      <sheetName val="[수목일위.XLS][수목일위.XLS]el_____1805"/>
      <sheetName val="[수목일위.XLS][수목일위.XLS]el_____1806"/>
      <sheetName val="[수목일위.XLS][수목일위.XLS]el_____1807"/>
      <sheetName val="[수목일위.XLS][수목일위.XLS]el_____1808"/>
      <sheetName val="[수목일위.XLS][수목일위.XLS]el_____1809"/>
      <sheetName val="[수목일위.XLS][수목일위.XLS]el_____1812"/>
      <sheetName val="[수목일위.XLS][수목일위.XLS]el_____1813"/>
      <sheetName val="[수목일위.XLS][수목일위.XLS]el_____1814"/>
      <sheetName val="[수목일위.XLS][수목일위.XLS]el_____1815"/>
      <sheetName val="[수목일위.XLS][수목일위.XLS]el_____1816"/>
      <sheetName val="[수목일위.XLS][수목일위.XLS]el_____1817"/>
      <sheetName val="[수목일위.XLS][수목일위.XLS]el_____1842"/>
      <sheetName val="[수목일위.XLS][수목일위.XLS]el_____1843"/>
      <sheetName val="[수목일위.XLS][수목일위.XLS]el_____1818"/>
      <sheetName val="[수목일위.XLS][수목일위.XLS]el_____1819"/>
      <sheetName val="[수목일위.XLS][수목일위.XLS]el_____1820"/>
      <sheetName val="[수목일위.XLS][수목일위.XLS]el_____1821"/>
      <sheetName val="[수목일위.XLS][수목일위.XLS]el_____1822"/>
      <sheetName val="[수목일위.XLS][수목일위.XLS]el_____1823"/>
      <sheetName val="[수목일위.XLS][수목일위.XLS]el_____1824"/>
      <sheetName val="[수목일위.XLS][수목일위.XLS]el_____1825"/>
      <sheetName val="[수목일위.XLS][수목일위.XLS]el_____1826"/>
      <sheetName val="[수목일위.XLS][수목일위.XLS]el_____1827"/>
      <sheetName val="[수목일위.XLS][수목일위.XLS]el_____1828"/>
      <sheetName val="[수목일위.XLS][수목일위.XLS]el_____1829"/>
      <sheetName val="[수목일위.XLS][수목일위.XLS]el_____1830"/>
      <sheetName val="[수목일위.XLS][수목일위.XLS]el_____1831"/>
      <sheetName val="[수목일위.XLS][수목일위.XLS]el_____1832"/>
      <sheetName val="[수목일위.XLS][수목일위.XLS]el_____1833"/>
      <sheetName val="[수목일위.XLS][수목일위.XLS]el_____1834"/>
      <sheetName val="[수목일위.XLS][수목일위.XLS]el_____1835"/>
      <sheetName val="[수목일위.XLS][수목일위.XLS]el_____1836"/>
      <sheetName val="[수목일위.XLS][수목일위.XLS]el_____1837"/>
      <sheetName val="[수목일위.XLS][수목일위.XLS]el_____1838"/>
      <sheetName val="[수목일위.XLS][수목일위.XLS]el_____1839"/>
      <sheetName val="[수목일위.XLS][수목일위.XLS]el_____1844"/>
      <sheetName val="[수목일위.XLS][수목일위.XLS]el_____1845"/>
      <sheetName val="[수목일위.XLS][수목일위.XLS]el_____1846"/>
      <sheetName val="[수목일위.XLS][수목일위.XLS]el_____1847"/>
      <sheetName val="[수목일위.XLS][수목일위.XLS]el_____1848"/>
      <sheetName val="[수목일위.XLS][수목일위.XLS]el_____1849"/>
      <sheetName val="[수목일위.XLS][수목일위.XLS]el_____1850"/>
      <sheetName val="[수목일위.XLS][수목일위.XLS]el_____1851"/>
      <sheetName val="[수목일위.XLS][수목일위.XLS]el_____1852"/>
      <sheetName val="[수목일위.XLS][수목일위.XLS]el_____1853"/>
      <sheetName val="[수목일위.XLS][수목일위.XLS]el_____1854"/>
      <sheetName val="[수목일위.XLS][수목일위.XLS]el_____1855"/>
      <sheetName val="[수목일위.XLS][수목일위.XLS]el_____1858"/>
      <sheetName val="[수목일위.XLS][수목일위.XLS]el_____1859"/>
      <sheetName val="[수목일위.XLS][수목일위.XLS]el_____1856"/>
      <sheetName val="[수목일위.XLS][수목일위.XLS]el_____1857"/>
      <sheetName val="[수목일위.XLS][수목일위.XLS]el_____1860"/>
      <sheetName val="[수목일위.XLS][수목일위.XLS]el_____1861"/>
      <sheetName val="[수목일위.XLS][수목일위.XLS]el_____1862"/>
      <sheetName val="[수목일위.XLS][수목일위.XLS]el_____1863"/>
      <sheetName val="[수목일위.XLS][수목일위.XLS]el_____1866"/>
      <sheetName val="[수목일위.XLS][수목일위.XLS]el_____1867"/>
      <sheetName val="[수목일위.XLS][수목일위.XLS]el_____1864"/>
      <sheetName val="[수목일위.XLS][수목일위.XLS]el_____1865"/>
      <sheetName val="[수목일위.XLS][수목일위.XLS]el_____1870"/>
      <sheetName val="[수목일위.XLS][수목일위.XLS]el_____1871"/>
      <sheetName val="[수목일위.XLS][수목일위.XLS]el_____1868"/>
      <sheetName val="[수목일위.XLS][수목일위.XLS]el_____1869"/>
      <sheetName val="[수목일위.XLS][수목일위.XLS]el_____1874"/>
      <sheetName val="[수목일위.XLS][수목일위.XLS]el_____1875"/>
      <sheetName val="[수목일위.XLS][수목일위.XLS]el_____1872"/>
      <sheetName val="[수목일위.XLS][수목일위.XLS]el_____1873"/>
      <sheetName val="[수목일위.XLS][수목일위.XLS]el_____1884"/>
      <sheetName val="[수목일위.XLS][수목일위.XLS]el_____1885"/>
      <sheetName val="[수목일위.XLS][수목일위.XLS]el_____1876"/>
      <sheetName val="[수목일위.XLS][수목일위.XLS]el_____1877"/>
      <sheetName val="[수목일위.XLS][수목일위.XLS]el_____1878"/>
      <sheetName val="[수목일위.XLS][수목일위.XLS]el_____1879"/>
      <sheetName val="[수목일위.XLS][수목일위.XLS]el_____1880"/>
      <sheetName val="[수목일위.XLS][수목일위.XLS]el_____1881"/>
      <sheetName val="[수목일위.XLS][수목일위.XLS]el_____1882"/>
      <sheetName val="[수목일위.XLS][수목일위.XLS]el_____1883"/>
      <sheetName val="[수목일위.XLS][수목일위.XLS]el_____1890"/>
      <sheetName val="[수목일위.XLS][수목일위.XLS]el_____1891"/>
      <sheetName val="[수목일위.XLS][수목일위.XLS]el_____1886"/>
      <sheetName val="[수목일위.XLS][수목일위.XLS]el_____1887"/>
      <sheetName val="[수목일위.XLS][수목일위.XLS]el_____1888"/>
      <sheetName val="[수목일위.XLS][수목일위.XLS]el_____1889"/>
      <sheetName val="[수목일위.XLS][수목일위.XLS]el_____1908"/>
      <sheetName val="[수목일위.XLS][수목일위.XLS]el_____1909"/>
      <sheetName val="[수목일위.XLS][수목일위.XLS]el_____1906"/>
      <sheetName val="[수목일위.XLS][수목일위.XLS]el_____1907"/>
      <sheetName val="[수목일위.XLS][수목일위.XLS]el_____1892"/>
      <sheetName val="[수목일위.XLS][수목일위.XLS]el_____1893"/>
      <sheetName val="[수목일위.XLS][수목일위.XLS]el_____1894"/>
      <sheetName val="[수목일위.XLS][수목일위.XLS]el_____1895"/>
      <sheetName val="[수목일위.XLS][수목일위.XLS]el_____1896"/>
      <sheetName val="[수목일위.XLS][수목일위.XLS]el_____1897"/>
      <sheetName val="[수목일위.XLS][수목일위.XLS]el_____1898"/>
      <sheetName val="[수목일위.XLS][수목일위.XLS]el_____1899"/>
      <sheetName val="[수목일위.XLS][수목일위.XLS]el_____1900"/>
      <sheetName val="[수목일위.XLS][수목일위.XLS]el_____1901"/>
      <sheetName val="[수목일위.XLS][수목일위.XLS]el_____1902"/>
      <sheetName val="[수목일위.XLS][수목일위.XLS]el_____1903"/>
      <sheetName val="[수목일위.XLS][수목일위.XLS]el_____1904"/>
      <sheetName val="[수목일위.XLS][수목일위.XLS]el_____1905"/>
      <sheetName val="[수목일위.XLS][수목일위.XLS]el_____1956"/>
      <sheetName val="[수목일위.XLS][수목일위.XLS]el_____1957"/>
      <sheetName val="[수목일위.XLS][수목일위.XLS]el_____1910"/>
      <sheetName val="[수목일위.XLS][수목일위.XLS]el_____1911"/>
      <sheetName val="[수목일위.XLS][수목일위.XLS]el_____1932"/>
      <sheetName val="[수목일위.XLS][수목일위.XLS]el_____1933"/>
      <sheetName val="[수목일위.XLS][수목일위.XLS]el_____1912"/>
      <sheetName val="[수목일위.XLS][수목일위.XLS]el_____1913"/>
      <sheetName val="[수목일위.XLS][수목일위.XLS]el_____1924"/>
      <sheetName val="[수목일위.XLS][수목일위.XLS]el_____1925"/>
      <sheetName val="[수목일위.XLS][수목일위.XLS]el_____1926"/>
      <sheetName val="[수목일위.XLS][수목일위.XLS]el_____1927"/>
      <sheetName val="[수목일위.XLS][수목일위.XLS]el_____1914"/>
      <sheetName val="[수목일위.XLS][수목일위.XLS]el_____1915"/>
      <sheetName val="[수목일위.XLS][수목일위.XLS]el_____1916"/>
      <sheetName val="[수목일위.XLS][수목일위.XLS]el_____1917"/>
      <sheetName val="[수목일위.XLS][수목일위.XLS]el_____1918"/>
      <sheetName val="[수목일위.XLS][수목일위.XLS]el_____1919"/>
      <sheetName val="[수목일위.XLS][수목일위.XLS]el_____1920"/>
      <sheetName val="[수목일위.XLS][수목일위.XLS]el_____1921"/>
      <sheetName val="[수목일위.XLS][수목일위.XLS]el_____1922"/>
      <sheetName val="[수목일위.XLS][수목일위.XLS]el_____1923"/>
      <sheetName val="[수목일위.XLS][수목일위.XLS]el_____1928"/>
      <sheetName val="[수목일위.XLS][수목일위.XLS]el_____1929"/>
      <sheetName val="[수목일위.XLS][수목일위.XLS]el_____1930"/>
      <sheetName val="[수목일위.XLS][수목일위.XLS]el_____1931"/>
      <sheetName val="[수목일위.XLS][수목일위.XLS]el_____1934"/>
      <sheetName val="[수목일위.XLS][수목일위.XLS]el_____1935"/>
      <sheetName val="[수목일위.XLS][수목일위.XLS]el_____1940"/>
      <sheetName val="[수목일위.XLS][수목일위.XLS]el_____1941"/>
      <sheetName val="[수목일위.XLS][수목일위.XLS]el_____1936"/>
      <sheetName val="[수목일위.XLS][수목일위.XLS]el_____1937"/>
      <sheetName val="[수목일위.XLS][수목일위.XLS]el_____1938"/>
      <sheetName val="[수목일위.XLS][수목일위.XLS]el_____1939"/>
      <sheetName val="[수목일위.XLS][수목일위.XLS]el_____1944"/>
      <sheetName val="[수목일위.XLS][수목일위.XLS]el_____1945"/>
      <sheetName val="[수목일위.XLS][수목일위.XLS]el_____1942"/>
      <sheetName val="[수목일위.XLS][수목일위.XLS]el_____1943"/>
      <sheetName val="[수목일위.XLS][수목일위.XLS]el_____1946"/>
      <sheetName val="[수목일위.XLS][수목일위.XLS]el_____1947"/>
      <sheetName val="[수목일위.XLS][수목일위.XLS]el_____1954"/>
      <sheetName val="[수목일위.XLS][수목일위.XLS]el_____1955"/>
      <sheetName val="[수목일위.XLS][수목일위.XLS]el_____1948"/>
      <sheetName val="[수목일위.XLS][수목일위.XLS]el_____1949"/>
      <sheetName val="[수목일위.XLS][수목일위.XLS]el_____1950"/>
      <sheetName val="[수목일위.XLS][수목일위.XLS]el_____1951"/>
      <sheetName val="[수목일위.XLS][수목일위.XLS]el_____1952"/>
      <sheetName val="[수목일위.XLS][수목일위.XLS]el_____1953"/>
      <sheetName val="[수목일위.XLS][수목일위.XLS]el_____1960"/>
      <sheetName val="[수목일위.XLS][수목일위.XLS]el_____1961"/>
      <sheetName val="[수목일위.XLS][수목일위.XLS]el_____1958"/>
      <sheetName val="[수목일위.XLS][수목일위.XLS]el_____1959"/>
      <sheetName val="[수목일위.XLS][수목일위.XLS]el_____1964"/>
      <sheetName val="[수목일위.XLS][수목일위.XLS]el_____1965"/>
      <sheetName val="[수목일위.XLS][수목일위.XLS]el_____1966"/>
      <sheetName val="[수목일위.XLS][수목일위.XLS]el_____1967"/>
      <sheetName val="[수목일위.XLS][수목일위.XLS]el_____1968"/>
      <sheetName val="[수목일위.XLS][수목일위.XLS]el_____1969"/>
      <sheetName val="[수목일위.XLS][수목일위.XLS]el_____1970"/>
      <sheetName val="[수목일위.XLS][수목일위.XLS]el_____1971"/>
      <sheetName val="[수목일위.XLS][수목일위.XLS]el_____1974"/>
      <sheetName val="[수목일위.XLS][수목일위.XLS]el_____1975"/>
      <sheetName val="[수목일위.XLS][수목일위.XLS]el_____1972"/>
      <sheetName val="[수목일위.XLS][수목일위.XLS]el_____1973"/>
      <sheetName val="[수목일위.XLS][수목일위.XLS]el_____1976"/>
      <sheetName val="[수목일위.XLS][수목일위.XLS]el_____1977"/>
      <sheetName val="[수목일위.XLS][수목일위.XLS]el_____1980"/>
      <sheetName val="[수목일위.XLS][수목일위.XLS]el_____1981"/>
      <sheetName val="[수목일위.XLS][수목일위.XLS]el_____1982"/>
      <sheetName val="[수목일위.XLS][수목일위.XLS]el_____1983"/>
      <sheetName val="[수목일위.XLS][수목일위.XLS]el_____1984"/>
      <sheetName val="[수목일위.XLS][수목일위.XLS]el_____1985"/>
      <sheetName val="[수목일위.XLS][수목일위.XLS]el_____1986"/>
      <sheetName val="[수목일위.XLS][수목일위.XLS]el_____1987"/>
      <sheetName val="[수목일위.XLS][수목일위.XLS]el_____1988"/>
      <sheetName val="[수목일위.XLS][수목일위.XLS]el_____1989"/>
      <sheetName val="[수목일위.XLS][수목일위.XLS]el_____1990"/>
      <sheetName val="[수목일위.XLS][수목일위.XLS]el_____1991"/>
      <sheetName val="[수목일위.XLS][수목일위.XLS]el_____1992"/>
      <sheetName val="[수목일위.XLS][수목일위.XLS]el_____1993"/>
      <sheetName val="[수목일위.XLS]el\설계서\_x0000__x0000__x0005__x0000_`ࢋɋ_x0000_"/>
      <sheetName val="기본"/>
      <sheetName val="수狸"/>
      <sheetName val="수绘"/>
      <sheetName val="산쌺攅"/>
      <sheetName val="산:_x0000_"/>
      <sheetName val="개요2"/>
      <sheetName val="가로등내역서"/>
      <sheetName val="공내؀"/>
      <sheetName val="공내吀"/>
      <sheetName val="기기리蠀臿"/>
      <sheetName val="[수목일위.XLS_x0000_]el\설계서\수목̆_x0000_ꀀ窜턃᩼"/>
      <sheetName val="[수목일위.XLS_x0000_]el\설계서\수목Ȅ_x0000_ꀀ窜턃᩼"/>
      <sheetName val="[수목일위.XLS]el\설계서\吃䖘ꀁ⟽(_x0000__x0000__x0000_"/>
      <sheetName val="[수목일위.XLS][수목일위.XLS][수목일위.Xꪘ⢱_x0000__x0000_"/>
      <sheetName val="내역서199倀ὗ鰀ὗ餀"/>
      <sheetName val="[수목일위.XLS][수목일위.XLS]el_설____목_2"/>
      <sheetName val="[수목일위.XLS][수목일위.XLS]el_설____목_3"/>
      <sheetName val="직접비"/>
      <sheetName val="[수목일위.XLS][수목일위.XLS_x0000_]el_설계___22"/>
      <sheetName val="[수목일위.XLS][수목일위.XLS_x0000_]el_설계___23"/>
      <sheetName val="[수목일위.XLS][수목일위.XLS_x0000_]el_설계__수_2"/>
      <sheetName val="[수목일위.XLS][수목일위.XLS_x0000_]el_설계__수_3"/>
      <sheetName val="[수목일위.XLS][수목일위.XLS_x0000_]el_설계__수_4"/>
      <sheetName val="[수목일위.XLS][수목일위.XLS_x0000_]el_설계__수_5"/>
      <sheetName val="[수목일위.XLS][수목일위.XLS_x0000_]el_설계__수_6"/>
      <sheetName val="[수목일위.XLS][수목일위.XLS_x0000_]el_설계__수_7"/>
      <sheetName val="[수목일위.XLS][수목일위.XLS_x0000_]el_설계__수_8"/>
      <sheetName val="[수목일위.XLS][수목일위.XLS_x0000_]el_설계__수_9"/>
      <sheetName val="[수목일위.XLS][수목일위.XLS_x0000_]el_설계___10"/>
      <sheetName val="[수목일위.XLS][수목일위.XLS_x0000_]el_설계___11"/>
      <sheetName val="[수목일위.XLS][수목일위.XLS_x0000_]el_설계___12"/>
      <sheetName val="[수목일위.XLS][수목일위.XLS_x0000_]el_설계___13"/>
      <sheetName val="[수목일위.XLS][수목일위.XLS_x0000_]el_설계___14"/>
      <sheetName val="[수목일위.XLS][수목일위.XLS_x0000_]el_설계___15"/>
      <sheetName val="[수목일위.XLS][수목일위.XLS_x0000_]el_설계___16"/>
      <sheetName val="[수목일위.XLS][수목일위.XLS_x0000_]el_설계___17"/>
      <sheetName val="[수목일위.XLS][수목일위.XLS_x0000_]el_설계___18"/>
      <sheetName val="[수목일위.XLS][수목일위.XLS_x0000_]el_설계___19"/>
      <sheetName val="[수목일위.XLS][수목일위.XLS_x0000_]el_설계___20"/>
      <sheetName val="[수목일위.XLS][수목일위.XLS_x0000_]el_설계___21"/>
      <sheetName val="운반비산_x0000_"/>
      <sheetName val="노임단가(직종번호 순)"/>
      <sheetName val="양재 시민의 숲"/>
      <sheetName val="[수목일위.XLS]el\설계서\수목일위"/>
      <sheetName val="9.԰"/>
      <sheetName val="2공구_단가/"/>
      <sheetName val="[수목일위.XLS]2공구_단가/"/>
      <sheetName val="[수목일위.XLS]el\설계서\수목瀀ᯝ"/>
      <sheetName val="[수목일위.XLS]el\설계서\수목쿓"/>
      <sheetName val="[수목일위.XLS]el\설계서\수목က࿖뱂"/>
      <sheetName val="[수목일위.XLS]el\설계서\수목일"/>
      <sheetName val="[수목일위.XLS][수목일위.XLS]el\설계서\수"/>
      <sheetName val="설계변경橂⾷_x0005_"/>
      <sheetName val="[수목일위.XLS]el\설계서"/>
      <sheetName val="pier(ე"/>
      <sheetName val="[수목일위.XLS]el\설계서\坰ȵ椰だ"/>
      <sheetName val="[수목일위.XLS]el\설계서\罨(헾⿣_x0005_"/>
      <sheetName val="[수목일위.XLS]el\설계서\羈_x001a_헾⽝_x0005_"/>
      <sheetName val="[수목일위.XLS]el\설계서\수목쒠䤏)"/>
      <sheetName val="[수목일위.XLS]el\설계서瀀룫⭅_x0000_娀彶_x0000_"/>
      <sheetName val="[수목일위.XLS]el\설계서_x0000__x0000_Ԁ_x0000_　犴鑉_x0001__x0000_"/>
      <sheetName val="[수목일위.XLS][수목일위.XLS]산근/"/>
      <sheetName val="설계垸"/>
      <sheetName val="★도급내栂ᑙ턀좲ԯ_x0000_"/>
      <sheetName val="★도급내Ԃ_x0000_缀_x0000__x0000__x0000_"/>
      <sheetName val="[수목일위.XLS]el\설계서\መ_x0002_쀀⮘吃ﺘ᠀ﾕ"/>
      <sheetName val="약"/>
      <sheetName val="연돌일退←?"/>
      <sheetName val="[수목일위.XLS]el\설계서\躨က쿯쨂?鿄"/>
      <sheetName val="[수목일위.XLS]el\설계서\수栁_x001b_"/>
      <sheetName val="[수목일위.XLS]el\설계서›"/>
      <sheetName val="[수목일위.XLS]el\설계서\԰↔"/>
      <sheetName val="[수목일위.XLS]el\설계서\수목일囉^"/>
      <sheetName val="[수목일위.XLS]el\설계서\؀_x0001_"/>
      <sheetName val="9.²"/>
      <sheetName val="[수목일위.XLS]el\설계서\壈ĳ닑⽳_x0005_"/>
      <sheetName val="[수목일위.XLS]el\설계서\수목일?&quot;"/>
      <sheetName val="[수목일위.XLS]el\설계서\수목_x0002_"/>
      <sheetName val="[수목일위.XLS]el\설계서\수목일위.X_x0002_"/>
      <sheetName val="[수목일위.XLS]el\설계서\수_x0001_"/>
      <sheetName val="내역(전׃⿾"/>
      <sheetName val="경율산정._x0005_"/>
      <sheetName val="맨홀"/>
      <sheetName val="[수목일위.XLS]el\설계서\턀뚲ԯ"/>
      <sheetName val="대"/>
      <sheetName val="[수목일위.XLS][수목일위.XLS]el_____1996"/>
      <sheetName val="[수목일위.XLS][수목일위.XLS]el_____1997"/>
      <sheetName val="el\설계서\수목일위_XLS]데이타5"/>
      <sheetName val="el\설계서\수목일위_XLS4"/>
      <sheetName val="pier(각형Õ"/>
      <sheetName val="[수목일위.XLS]el\설계서\수목일怌䩪뀃㍃頁ࣕ堯㠊#"/>
      <sheetName val="SUS"/>
      <sheetName val="[수목일위.XLS]el\설계서\수목일위.쐼뀁㤡렀"/>
      <sheetName val="[수목일위.XLS]el\설계서\_x0000__x0000__x0000__x0001_Ԁ_x0000_︀"/>
      <sheetName val="[수목일위.XLS]el\설계서\수목일위.X렂딗"/>
      <sheetName val="[수목일위.XLS][수목일위.XLS]______XL_1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6"/>
      <sheetName val="[수목일위.XLS][수목일위.XLS]el_설계서___97"/>
      <sheetName val="[수목일위.XLS][수목일위.XLS]el_설계서___98"/>
      <sheetName val="[수목일위.XLS][수목일위.XLS]el_설계서___99"/>
      <sheetName val="[수목일위.XLS][수목일위.XLS]el_설계서__100"/>
      <sheetName val="[수목일위.XLS][수목일위.XLS]el_설계서__101"/>
      <sheetName val="[수목일위.XLS][수목일위.XLS]el_설계서__102"/>
      <sheetName val="[수목일위.XLS][수목일위.XLS]el_설계서__103"/>
      <sheetName val="[수목일위.XLS][수목일위.XLS]el_설계서__104"/>
      <sheetName val="[수목일위.XLS][수목일위.XLS]el_설계서__105"/>
      <sheetName val="[수목일위.XLS][수목일위.XLS]el_설계서__106"/>
      <sheetName val="[수목일위.XLS][수목일위.XLS]el_설계서__107"/>
      <sheetName val="[수목일위.XLS][수목일위.XLS]el_설계서__110"/>
      <sheetName val="[수목일위.XLS][수목일위.XLS]el_설계서__111"/>
      <sheetName val="[수목일위.XLS][수목일위.XLS]el_설계서__114"/>
      <sheetName val="[수목일위.XLS][수목일위.XLS]el_설계서__115"/>
      <sheetName val="[수목일위.XLS][수목일위.XLS]el_설계서__108"/>
      <sheetName val="[수목일위.XLS][수목일위.XLS]el_설계서__109"/>
      <sheetName val="[수목일위.XLS][수목일위.XLS]el_설계서__112"/>
      <sheetName val="[수목일위.XLS][수목일위.XLS]el_설계서__113"/>
      <sheetName val="[수목일위.XLS][수목일위.XLS]el_설계서__116"/>
      <sheetName val="[수목일위.XLS][수목일위.XLS]el_설계서__117"/>
      <sheetName val="[수목일위.XLS][수목일위.XLS]el_설계서__120"/>
      <sheetName val="[수목일위.XLS][수목일위.XLS]el_설계서__121"/>
      <sheetName val="[수목일위.XLS][수목일위.XLS]el_설계서__118"/>
      <sheetName val="[수목일위.XLS][수목일위.XLS]el_설계서__119"/>
      <sheetName val="[수목일위.XLS][수목일위.XLS]el_설계서__122"/>
      <sheetName val="[수목일위.XLS][수목일위.XLS]el_설계서__123"/>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2"/>
      <sheetName val="[수목일위.XLS][수목일위.XLS]el_설계서__133"/>
      <sheetName val="[수목일위.XLS][수목일위.XLS]el_설계서__134"/>
      <sheetName val="[수목일위.XLS][수목일위.XLS]el_설계서__135"/>
      <sheetName val="[수목일위.XLS][수목일위.XLS]el_설계서__136"/>
      <sheetName val="[수목일위.XLS][수목일위.XLS]el_설계서__137"/>
      <sheetName val="[수목일위.XLS][수목일위.XLS]el_설계서__140"/>
      <sheetName val="[수목일위.XLS][수목일위.XLS]el_설계서__141"/>
      <sheetName val="[수목일위.XLS][수목일위.XLS]el_설계서__138"/>
      <sheetName val="[수목일위.XLS][수목일위.XLS]el_설계서__139"/>
      <sheetName val="[수목일위.XLS][수목일위.XLS]el_설계서__142"/>
      <sheetName val="[수목일위.XLS][수목일위.XLS]el_설계서__143"/>
      <sheetName val="[수목일위.XLS][수목일위.XLS]el_설계서__144"/>
      <sheetName val="[수목일위.XLS][수목일위.XLS]el_설계서__145"/>
      <sheetName val="[수목일위.XLS][수목일위.XLS]el_설계서__146"/>
      <sheetName val="[수목일위.XLS][수목일위.XLS]el_설계서__147"/>
      <sheetName val="[수목일위.XLS][수목일위.XLS]el_설계서__148"/>
      <sheetName val="[수목일위.XLS][수목일위.XLS]el_설계서__149"/>
      <sheetName val="[수목일위.XLS][수목일위.XLS]el_설계서__150"/>
      <sheetName val="[수목일위.XLS][수목일위.XLS]el_설계서__151"/>
      <sheetName val="[수목일위.XLS][수목일위.XLS]el_설계서__152"/>
      <sheetName val="[수목일위.XLS][수목일위.XLS]el_설계서__153"/>
      <sheetName val="[수목일위.XLS][수목일위.XLS]el_설계서__154"/>
      <sheetName val="[수목일위.XLS][수목일위.XLS]el_설계서__155"/>
      <sheetName val="[수목일위.XLS][수목일위.XLS]el_설계서__156"/>
      <sheetName val="[수목일위.XLS][수목일위.XLS]el_설계서__157"/>
      <sheetName val="좌측날"/>
      <sheetName val="[수목일위.XLS]el\설계서\수목ఀ_x0002_쀀皑_xdd02_䚥"/>
      <sheetName val="[수목일위.XLS]el\설계서\_x0000__x0000__x0001_退촪_x0001_"/>
      <sheetName val="[수목일위.XLS]el\설계서\_x0000__x0000_ᤀ_x0002_쀀⼪ᤃ_x0002_"/>
      <sheetName val="품셈기준"/>
      <sheetName val="[수목일위.XLS]el\설계서\釘S길ਘ炠⿞_x0000__x0000_"/>
      <sheetName val="[수목일위.XLS]el\설계서_x0002__x0000_焘ʬѮx거⃚甸"/>
      <sheetName val="[수목일위.XLS]el\설계서_x0002__x0000_듰ʇ_xdbe6_2塀ᣩ鋰"/>
      <sheetName val="[수목일위.XLS]el\설계서\수목일위.X考퐂"/>
      <sheetName val="[수목일위.XLS]el\설계서\수목抐⨒_x0000__x0000__x0000__x0000_"/>
      <sheetName val="[수목일위.XLS]el\설계서\수목罸̮⧈4抐⨒"/>
      <sheetName val="98수문일_x0000_"/>
      <sheetName val="중기기초자료"/>
      <sheetName val="_수목일위.XLS__수목일위.XLS_el_______50"/>
      <sheetName val="_수목일위.XLS__수목일위.XLS_el_______51"/>
      <sheetName val="1-"/>
      <sheetName val="[수목일위.XLS]el\설계서堀㢆︀꿕ԯ"/>
      <sheetName val="[수목일위.XLS]el\설계서᠀㎆尀㎆︀᧕ԯ"/>
      <sheetName val="8/"/>
      <sheetName val="[수목일위.XLS]el\설계서䶀ա"/>
      <sheetName val="[수목일위.XLS]el\설계서\수ἴ"/>
      <sheetName val="[수목일위.XLS]el\설계서ᾏ(沰☖"/>
      <sheetName val="[수목일위.XLS]el\설계서ᾏ(ﳸ⦯"/>
      <sheetName val="[수목일위.XLS]el\설계서ᾏ(渰♡"/>
      <sheetName val="[수목일위.XLS]el\설계서ᾏ(͘⨨"/>
      <sheetName val="97노임?˟"/>
      <sheetName val="97노임?˜"/>
      <sheetName val="배수장공사비԰"/>
      <sheetName val="일위대가목"/>
      <sheetName val="E.P.T수량ვ"/>
      <sheetName val="일위대가표_x0005_"/>
      <sheetName val="주공_x0005_"/>
      <sheetName val="AL공?ᰀⲄ"/>
      <sheetName val="상부공철근집계က"/>
      <sheetName val="[수목일위.XLS]el\설계夃䠀_x0019_"/>
      <sheetName val="회사기 "/>
      <sheetName val="원가계산서 "/>
      <sheetName val="날개벽(䟣⾯ "/>
      <sheetName val="날개벽( "/>
      <sheetName val="현장 "/>
      <sheetName val="날개벽(䟣⾄ "/>
      <sheetName val="기술자?櫯*"/>
      <sheetName val="토က"/>
      <sheetName val="[수목일위.XLS]el\설계서\_x0003_"/>
      <sheetName val="[수목일위.XLS]el\설계　ᓡ"/>
      <sheetName val="[수목일위.XLS]el\설계ം㱤倀⭵_x0012_"/>
      <sheetName val="[수목일위.XLS]el\설계서\ࠀ쐫栢ᔐ%"/>
      <sheetName val="[수목일위.XLS]el\설계怀䈄,"/>
      <sheetName val="14._x0001_"/>
      <sheetName val="[수목일위.XLS]el\설계렃耀ﻯ+"/>
      <sheetName val="[수목일위.XLS]el\설계서\수목缀̎԰"/>
      <sheetName val="형강류 단가 code"/>
      <sheetName val="조ì✀ଈ"/>
      <sheetName val="조勬_x0010__x0000_"/>
      <sheetName val="[수목일위.XLS]el\설계서\수목_x0000__x0000__x0000__x0000_Ā機"/>
      <sheetName val="[수목일위.XLS][수목일위.XLS]el\설계서瀀ᯢ"/>
      <sheetName val="[수목일위.XLS][수목일위.XLS]el\설계서\수목　⣝"/>
      <sheetName val="[수목일위.XLS][수목일위.XLS]el\설계서\수목က↏"/>
      <sheetName val="[수목일위.XLS]도급예산/_x0000_䠀j_x0000__x0000_"/>
      <sheetName val="[수목일위.XLS][수목일위.XLS]배수장공사비명鍀/"/>
      <sheetName val="[수목일위.XLS][수목일위.XLS]내역(전체_금차/"/>
      <sheetName val="[수목일위.XLS][수목일위.XLS]도급예산/_x0000_퀀ô_x0000__x0000_"/>
      <sheetName val="[수목일위.XLS][수목일위.XLS]도급예산/_x0000_退ý_x0000__x0000_"/>
      <sheetName val="[수목일위.XLS][수목일위.XLS]도급예산/_x0000_䀀_x0015__x0000__x0000_"/>
      <sheetName val="[수목일위.XLS][수목일위.XLS]내역(전/_x0000_쀀¿_x0000_"/>
      <sheetName val="[수목일위.XLS][수목일위.XLS]내역(전/_x0000_ꠀ_x0010__x0000_"/>
      <sheetName val="[수목일위.XLS][수목일위.XLS_x0000_]______XL_3"/>
      <sheetName val="[수목일위.XLS][수목일위.XLS_x0000_]______XL_4"/>
      <sheetName val="[수목일위.XLS]8/_x0000_"/>
      <sheetName val="[수목일위.XLS][수목일위.XLS]2공구_단가/_x0000_c"/>
      <sheetName val="[수목일위.XLS][수목일위.XLS]el__계서_수목_8"/>
      <sheetName val="[수목일위.XLS][수목일위.XLS]el__계서_수목_9"/>
      <sheetName val="[수목일위.XLS]el\설계서\수ꀈ/_x0000_頀_x0014__x0000_"/>
      <sheetName val="[수목일위.XLS]el\설계서\수목일က_x0000_　㰲Ԃ"/>
      <sheetName val="[수목일위.XLS]el\설계서\수목일Ԇ_xdb6d_䀯L_x0000_"/>
      <sheetName val="[수목일위.XLS]el\설계서\수목일Ԃ_xdb6d_ 6_x0000_"/>
      <sheetName val="[수목일위.XLS]el\설계서ၒ_x0000__x0000__x0000__x0000__x0000_Ā_x0000__x0005_"/>
      <sheetName val="[수목일위.XLS]el\설계서_x0000__x0000__x0000__x0000_ⱰಆȀ_x0000_Ā"/>
      <sheetName val="[수목일위.XLS]el\설계서_x0000__x0000_Ā_x0000__x0005__x0000__x0000__x0000_⣰"/>
      <sheetName val="[수목일위.XLS]el\설계서\수목일㑈Ẻ_x0000__x0000__x0000_"/>
      <sheetName val="[수목일위.XLS]el\설계ഃつݍ5_x0000__x0000__x0000_怀癙"/>
      <sheetName val="[수목일위.XLS]el\설계ഃつ_x0001_辁_x001a__x0000__x0000__x0000__x0000_빞"/>
      <sheetName val="[수목일위.XLS]el\설계ഃつ⠁轵_x001b__x0000__x0000__x0000_　덟"/>
      <sheetName val="[수목일위.XLS]el\설계서 ᬿ적穁_x000e__x0000__x0000__x0000_　"/>
      <sheetName val="계측제어설_x0000_"/>
      <sheetName val="[수목일위.XLS]el\설계서\수_x0000__x0000_Ā_x0000__x0005__x0000_翸"/>
      <sheetName val="[수목일위.XLS]el\설계서\수목일위.X襔"/>
      <sheetName val="[수목일위.XLS]el\설계서\수목일위.X_x0000_鸢"/>
      <sheetName val="직원투입헾⼹"/>
      <sheetName val="직원투입_x0005__x0000_"/>
      <sheetName val="직원투입磨8"/>
      <sheetName val="★도급내_x0000__x0000__x0000__x0001_Ԁ_x0000_"/>
      <sheetName val="★도급내렀쾙ﰀ쾙︀"/>
      <sheetName val="★도급내역(2공구鸸"/>
      <sheetName val="[수목일위.XLS]el\설계서_x0000_砀Ü_x0000__x0000_츁׉_x0000_耀"/>
      <sheetName val="[수목일위.XLS]el\설계鄃◀ 卆_x0011__x0000__x0000__x0000_쀀☜"/>
      <sheetName val="[수목일위.XLS]el\설계서_x0000__x0000__x0000__x0000__x0000_鴁ԁ_x0000_뀀"/>
      <sheetName val="[수목일위.XLS]el\설계서_x0000_娀Ï_x0000__x0000_긁ֳ_x0000_ꀀ"/>
      <sheetName val="BCS 반응조 단위수량"/>
      <sheetName val="4.전력간선_x0000__x0000_"/>
      <sheetName val="[수목일위.XLS]el\설계서\수목_x0000__x0000__x0000__x0000_Ⲑﴻ"/>
      <sheetName val="[수목일위.XLS]el\설계서\수목_x0000__x0000__x0000__x0000_Ⳁ櫅"/>
      <sheetName val="1-최 _x0000_"/>
      <sheetName val="산皸 "/>
      <sheetName val="산瞈 "/>
      <sheetName val="산徸⼷ "/>
      <sheetName val="좌측헾】 "/>
      <sheetName val="원가계헾】 "/>
      <sheetName val="00尜 層"/>
      <sheetName val="조경尜 "/>
      <sheetName val="00徸〒 "/>
      <sheetName val="재 "/>
      <sheetName val="요약"/>
      <sheetName val="기본ﾈȸ"/>
      <sheetName val="기본⡄¼"/>
      <sheetName val="단가산출서총괄"/>
      <sheetName val="입찰내역서"/>
      <sheetName val="사용료총괄"/>
      <sheetName val="차수공개요"/>
      <sheetName val="내역서1999.8缴"/>
      <sheetName val="단가㼠#͘ᬯ"/>
      <sheetName val="[수목일위.XLS_x0000_]el\설계서\수목일벨Ẁ_x0000__x0000__x0000_"/>
      <sheetName val="[수목일위.XLS]el\설계서\수_x0000__x0000__x0000__x0000__x0000_洁Գ"/>
      <sheetName val="장비일위대가2002하"/>
      <sheetName val="[수목일위.XLS_x0000_]el\설계서\_x0000__x0000_ƒ_x0000_Ā䌛_x0005__x0000_"/>
      <sheetName val="[수목일위.XLS]el\설계서\수_x0000_΄釀̃ꗝÓ"/>
      <sheetName val="[수목일위.XLS]el\설계서\수ꗝ灀⽗_x0000__x0000__x0000_"/>
      <sheetName val="[수목일위.XLS]el\설계서\수_x0000__x0000__x0000__x0000_Ā_x0005_"/>
      <sheetName val="[수목일위.XLS]el\설계서乍P➘✯_x0000__x0000__x0000__x0000_䕈"/>
      <sheetName val="[수목일위.XLS]el\설계서_x0000__x0000_̘ɮ乍P繠⌲_x0000_"/>
      <sheetName val="[수목일위.XLS]el\설계서乍Pհ⎨_x0000__x0000__x0000__x0000_䦸"/>
      <sheetName val="[수목일위.XLS]el\설계서_x0000__x0000_̘ɮ乍Pꣀ◰_x0000_"/>
      <sheetName val="[수목일위.XLS]el\설계서乍W≈∰_x0000__x0000__x0000__x0000_䞨"/>
      <sheetName val="특2호부관하천산근"/>
      <sheetName val="[수목일위.XLS][수목일위.XLS]el_____1998"/>
      <sheetName val="[수목일위.XLS][수목일위.XLS]el_____1999"/>
      <sheetName val="[수목일위.XLS][수목일위.XLS]el_____2002"/>
      <sheetName val="[수목일위.XLS][수목일위.XLS]el_____2003"/>
      <sheetName val="[수목일위.XLS][수목일위.XLS]el_____2000"/>
      <sheetName val="[수목일위.XLS][수목일위.XLS]el_____2001"/>
      <sheetName val="건설㣹ꗸ"/>
      <sheetName val="건설⃎䏑"/>
      <sheetName val="[수목일위.XLS_x0000_]el\설계서\수_x0000__x0000_Ԁ_x0000_䀀燈_x0010_"/>
      <sheetName val="[수목일위.XLS_x0000_]el\설계서\수_x0000__x0000_Ԁ_x0000_耀敠_x0010_"/>
      <sheetName val="[수목일위.XLS_x0000_]el\설계서\수_x0000__x0000_Ԁ_x0000_쀀淡_x000d_"/>
      <sheetName val="[수목일위.XLS_x0000_]el\설계서\수_x0000__x0000_Ԁ_x0000_耀䳧_x0008_"/>
      <sheetName val="[수목일위.XLS_x0000_]el\설계서\수_x0000__x0000_Ԁ_x0000_䀀ꓰ_x000e_"/>
      <sheetName val="[수목일위.XLS_x0000_]el\설계서\수_x0000__x0000_Ԁ_x0000_쀀ើ_x0011_"/>
      <sheetName val="제율"/>
      <sheetName val="자재단가비교표1월"/>
      <sheetName val="표지 (3)"/>
      <sheetName val="총원가"/>
      <sheetName val="사급자재 (2)"/>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내M1"/>
      <sheetName val="내M2"/>
      <sheetName val="내M3"/>
      <sheetName val="내N1"/>
      <sheetName val="내N2"/>
      <sheetName val="내O1"/>
      <sheetName val="내P1"/>
      <sheetName val="내a-1"/>
      <sheetName val="내a-2"/>
      <sheetName val="내b-1"/>
      <sheetName val="내c-1"/>
      <sheetName val="노A1"/>
      <sheetName val="노A2"/>
      <sheetName val="노A3"/>
      <sheetName val="B"/>
      <sheetName val="노B1"/>
      <sheetName val="노B2"/>
      <sheetName val="노B3"/>
      <sheetName val="노B4"/>
      <sheetName val="C"/>
      <sheetName val="노C1"/>
      <sheetName val="노C2"/>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전기공사 총괄표"/>
      <sheetName val="전력간선"/>
      <sheetName val="본관동"/>
      <sheetName val="자동제어 배관배선"/>
      <sheetName val="CABLE TRAY"/>
      <sheetName val="노출배관지지"/>
      <sheetName val="관급자재 총괄표"/>
      <sheetName val="온풍기"/>
      <sheetName val="온수기"/>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접지단자함-3P"/>
      <sheetName val="배관지지대 54C"/>
      <sheetName val="산출01"/>
      <sheetName val="산출02"/>
      <sheetName val="산출03"/>
      <sheetName val="산출04"/>
      <sheetName val="산출05"/>
      <sheetName val="산출06"/>
      <sheetName val="산출07"/>
      <sheetName val="포천의료원"/>
      <sheetName val="토 적 표"/>
      <sheetName val="기계경비단가"/>
      <sheetName val="복구경비"/>
      <sheetName val="[수목일위.XLS][수목일위.XLS]el_____2010"/>
      <sheetName val="[수목일위.XLS][수목일위.XLS]el_____2011"/>
      <sheetName val="[수목일위.XLS][수목일위.XLS]el_____2004"/>
      <sheetName val="[수목일위.XLS][수목일위.XLS]el_____2005"/>
      <sheetName val="[수목일위.XLS]el\설계_x0000__x0000__x0000__x0000__x0000_洁Գ_x0000_　뇒"/>
      <sheetName val="[수목일위.XLS][수목일위.XLS]el_____2006"/>
      <sheetName val="[수목일위.XLS][수목일위.XLS]el_____2007"/>
      <sheetName val="[수목일위.XLS][수목일위.XLS]el_____2008"/>
      <sheetName val="[수목일위.XLS][수목일위.XLS]el_____2009"/>
      <sheetName val="[수목일위.XLS][수목일위.XLS]el_____2012"/>
      <sheetName val="[수목일위.XLS][수목일위.XLS]el_____2013"/>
      <sheetName val="[수목일위.XLS][수목일위.XLS]el_____2014"/>
      <sheetName val="[수목일위.XLS][수목일위.XLS]el_____2015"/>
      <sheetName val="[수목일위.XLS]el\설계서_x0000__x0000_⸀_x0002_䀀⸘_x0002__x0000_"/>
      <sheetName val="[수목일위.XLS]el\설계서\수 蜿　⯄%_x0000__x0000_"/>
      <sheetName val="갑지+변경"/>
      <sheetName val="사유"/>
      <sheetName val="사진"/>
      <sheetName val="공사비물량대비표"/>
      <sheetName val="공사비증감대비표"/>
      <sheetName val="내역서총괄표"/>
      <sheetName val="낙찰율 적용"/>
      <sheetName val="개비온옹벽"/>
      <sheetName val="깨기"/>
      <sheetName val="일위대가총괄표"/>
      <sheetName val="설계예산서(총괄)"/>
      <sheetName val="설계예산서(토목)"/>
      <sheetName val="단가산출총괄표"/>
      <sheetName val="기계경비총괄표"/>
      <sheetName val="기계경비적용기준 (2)"/>
      <sheetName val="실적단가"/>
      <sheetName val="[수목일위.XLS]el\설계서\수_x0000__x0000_Ԁ_x0000__x0000_ᗶ妏"/>
      <sheetName val="[수목일위.XLS]el\설계서\수_x0000__x0000_Ԁ_x0000_ 獹"/>
      <sheetName val="[수목일위.XLS]el\설계서_x0000__x0000_Ԁ_x0000_퀀簦柛_x0002__x0000_"/>
      <sheetName val="[수목일위.XLS]el\설계서_x0000__x0000__x0000__x0000_ꀀ툭⠭_x0002__x0000_"/>
      <sheetName val="1-최헾】"/>
      <sheetName val="상호참고자԰"/>
      <sheetName val="사업분석-분양가_x0000__x0000_"/>
      <sheetName val="98수문骏"/>
      <sheetName val="사리부설"/>
      <sheetName val="TMS 예산"/>
      <sheetName val="[수목일위.XLS][수목일위.XLS]el_____2016"/>
      <sheetName val="[수목일위.XLS][수목일위.XLS]el_____2017"/>
      <sheetName val="[수목일위.XLS][수목일위.XLS]el_____2018"/>
      <sheetName val="[수목일위.XLS][수목일위.XLS]el_____2019"/>
      <sheetName val="[수목일위.XLS][수목일위.XLS]el_____2020"/>
      <sheetName val="[수목일위.XLS][수목일위.XLS]el_____2021"/>
      <sheetName val="[수목일위.XLS][수목일위.XLS]el_____2028"/>
      <sheetName val="[수목일위.XLS][수목일위.XLS]el_____2029"/>
      <sheetName val="[수목일위.XLS][수목일위.XLS]el_____2026"/>
      <sheetName val="[수목일위.XLS][수목일위.XLS]el_____2027"/>
      <sheetName val="[수목일위.XLS][수목일위.XLS]el_____2030"/>
      <sheetName val="[수목일위.XLS][수목일위.XLS]el_____2031"/>
      <sheetName val="[수목일위.XLS][수목일위.XLS]el_____2034"/>
      <sheetName val="[수목일위.XLS][수목일위.XLS]el_____2035"/>
      <sheetName val="[수목일위.XLS][수목일위.XLS]el_____2032"/>
      <sheetName val="[수목일위.XLS][수목일위.XLS]el_____2033"/>
      <sheetName val="[수목일위.XLS][수목일위.XLS]el_____2038"/>
      <sheetName val="[수목일위.XLS][수목일위.XLS]el_____2039"/>
      <sheetName val="[수목일위.XLS][수목일위.XLS]el_____2048"/>
      <sheetName val="[수목일위.XLS][수목일위.XLS]el_____2049"/>
      <sheetName val="[수목일위.XLS][수목일위.XLS]el_____2040"/>
      <sheetName val="[수목일위.XLS][수목일위.XLS]el_____2041"/>
      <sheetName val="[수목일위.XLS][수목일위.XLS]el_____2042"/>
      <sheetName val="[수목일위.XLS][수목일위.XLS]el_____2043"/>
      <sheetName val="[수목일위.XLS][수목일위.XLS]el_____2044"/>
      <sheetName val="[수목일위.XLS][수목일위.XLS]el_____2045"/>
      <sheetName val="[수목일위.XLS][수목일위.XLS]el_____2046"/>
      <sheetName val="[수목일위.XLS][수목일위.XLS]el_____2047"/>
      <sheetName val="[수목일위.XLS][수목일위.XLS]el_____2052"/>
      <sheetName val="[수목일위.XLS][수목일위.XLS]el_____2053"/>
      <sheetName val="[수목일위.XLS][수목일위.XLS]el_____2058"/>
      <sheetName val="[수목일위.XLS][수목일위.XLS]el_____2059"/>
      <sheetName val="[수목일위.XLS][수목일위.XLS]el_____2050"/>
      <sheetName val="[수목일위.XLS][수목일위.XLS]el_____2051"/>
      <sheetName val="104동"/>
      <sheetName val="[수목일위.XLS][수목일위.XLS]el_____2054"/>
      <sheetName val="[수목일위.XLS][수목일위.XLS]el_____2055"/>
      <sheetName val="[수목일위.XLS][수목일위.XLS]el_____2056"/>
      <sheetName val="[수목일위.XLS][수목일위.XLS]el_____2057"/>
      <sheetName val="[수목일위.XLS][수목일위.XLS]el_____2060"/>
      <sheetName val="[수목일위.XLS][수목일위.XLS]el_____2061"/>
      <sheetName val="[수목일위.XLS][수목일위.XLS]el_____2064"/>
      <sheetName val="[수목일위.XLS][수목일위.XLS]el_____2065"/>
      <sheetName val="[수목일위.XLS][수목일위.XLS]el_____2062"/>
      <sheetName val="[수목일위.XLS][수목일위.XLS]el_____2063"/>
      <sheetName val="[수목일위.XLS][수목일위.XLS]el_____2066"/>
      <sheetName val="[수목일위.XLS][수목일위.XLS]el_____2067"/>
      <sheetName val="[수목일위.XLS][수목일위.XLS]el_____2070"/>
      <sheetName val="[수목일위.XLS][수목일위.XLS]el_____2071"/>
      <sheetName val="[수목일위.XLS][수목일위.XLS]el_____2068"/>
      <sheetName val="[수목일위.XLS][수목일위.XLS]el_____2069"/>
      <sheetName val="[수목일위.XLS][수목일위.XLS]el_____2074"/>
      <sheetName val="[수목일위.XLS][수목일위.XLS]el_____2075"/>
      <sheetName val="[수목일위.XLS][수목일위.XLS]el_____2072"/>
      <sheetName val="[수목일위.XLS][수목일위.XLS]el_____2073"/>
      <sheetName val="[수목일위.XLS][수목일위.XLS]el_____2080"/>
      <sheetName val="[수목일위.XLS][수목일위.XLS]el_____2081"/>
      <sheetName val="[수목일위.XLS][수목일위.XLS]el_____2082"/>
      <sheetName val="[수목일위.XLS][수목일위.XLS]el_____2083"/>
      <sheetName val="[수목일위.XLS][수목일위.XLS]el_____2076"/>
      <sheetName val="[수목일위.XLS][수목일위.XLS]el_____2077"/>
      <sheetName val="[수목일위.XLS][수목일위.XLS]el_____2078"/>
      <sheetName val="[수목일위.XLS][수목일위.XLS]el_____2079"/>
      <sheetName val="[수목일위.XLS][수목일위.XLS]el_____2094"/>
      <sheetName val="[수목일위.XLS][수목일위.XLS]el_____2095"/>
      <sheetName val="[수목일위.XLS][수목일위.XLS]el_____2088"/>
      <sheetName val="[수목일위.XLS][수목일위.XLS]el_____2089"/>
      <sheetName val="[수목일위.XLS][수목일위.XLS]el_____2084"/>
      <sheetName val="[수목일위.XLS][수목일위.XLS]el_____2085"/>
      <sheetName val="[수목일위.XLS][수목일위.XLS]el_____2086"/>
      <sheetName val="[수목일위.XLS][수목일위.XLS]el_____2087"/>
      <sheetName val="[수목일위.XLS][수목일위.XLS]el_____2090"/>
      <sheetName val="[수목일위.XLS][수목일위.XLS]el_____2091"/>
      <sheetName val="[수목일위.XLS][수목일위.XLS]el_____2092"/>
      <sheetName val="[수목일위.XLS][수목일위.XLS]el_____2093"/>
      <sheetName val="[수목일위.XLS][수목일위.XLS]el_____2096"/>
      <sheetName val="[수목일위.XLS][수목일위.XLS]el_____2097"/>
      <sheetName val="[수목일위.XLS][수목일위.XLS]el_____2098"/>
      <sheetName val="[수목일위.XLS][수목일위.XLS]el_____2099"/>
      <sheetName val="[수목일위.XLS][수목일위.XLS]el_____2100"/>
      <sheetName val="[수목일위.XLS][수목일위.XLS]el_____2101"/>
      <sheetName val="[수목일위.XLS][수목일위.XLS]el_____2104"/>
      <sheetName val="[수목일위.XLS][수목일위.XLS]el_____2105"/>
      <sheetName val="[수목일위.XLS][수목일위.XLS]el_____2102"/>
      <sheetName val="[수목일위.XLS][수목일위.XLS]el_____2103"/>
      <sheetName val="[수목일위.XLS][수목일위.XLS]el_____2108"/>
      <sheetName val="[수목일위.XLS][수목일위.XLS]el_____2109"/>
      <sheetName val="[수목일위.XLS][수목일위.XLS]el_____2106"/>
      <sheetName val="[수목일위.XLS][수목일위.XLS]el_____2107"/>
      <sheetName val="[수목일위.XLS][수목일위.XLS]el_____2110"/>
      <sheetName val="[수목일위.XLS][수목일위.XLS]el_____2111"/>
      <sheetName val="[수목일위.XLS][수목일위.XLS]el_____2112"/>
      <sheetName val="[수목일위.XLS][수목일위.XLS]el_____2113"/>
      <sheetName val="[수목일위.XLS][수목일위.XLS]el_____2114"/>
      <sheetName val="[수목일위.XLS][수목일위.XLS]el_____2115"/>
      <sheetName val="상호참고"/>
      <sheetName val="[수목일위.XLS][수목일위.XLS]el_____2116"/>
      <sheetName val="[수목일위.XLS][수목일위.XLS]el_____2117"/>
      <sheetName val="[수목일위.XLS][수목일위.XLS]el_____2124"/>
      <sheetName val="[수목일위.XLS][수목일위.XLS]el_____2125"/>
      <sheetName val="[수목일위.XLS][수목일위.XLS]el_____2122"/>
      <sheetName val="[수목일위.XLS][수목일위.XLS]el_____2123"/>
      <sheetName val="[수목일위.XLS][수목일위.XLS]el_____2118"/>
      <sheetName val="[수목일위.XLS][수목일위.XLS]el_____2119"/>
      <sheetName val="[수목일위.XLS][수목일위.XLS]el_____2120"/>
      <sheetName val="[수목일위.XLS][수목일위.XLS]el_____2121"/>
      <sheetName val="[수목일위.XLS][수목일위.XLS]el_____2150"/>
      <sheetName val="[수목일위.XLS][수목일위.XLS]el_____2151"/>
      <sheetName val="[수목일위.XLS][수목일위.XLS]el_____2128"/>
      <sheetName val="[수목일위.XLS][수목일위.XLS]el_____2129"/>
      <sheetName val="[수목일위.XLS][수목일위.XLS]el_____2126"/>
      <sheetName val="[수목일위.XLS][수목일위.XLS]el_____2127"/>
      <sheetName val="[수목일위.XLS][수목일위.XLS]el_____2130"/>
      <sheetName val="[수목일위.XLS][수목일위.XLS]el_____2131"/>
      <sheetName val="구趐"/>
      <sheetName val="[수목일위.XLS][수목일위.XLS]el_____2132"/>
      <sheetName val="[수목일위.XLS][수목일위.XLS]el_____2133"/>
      <sheetName val="[수목일위.XLS][수목일위.XLS]el_____2138"/>
      <sheetName val="[수목일위.XLS][수목일위.XLS]el_____2139"/>
      <sheetName val="[수목일위.XLS][수목일위.XLS]el_____2134"/>
      <sheetName val="[수목일위.XLS][수목일위.XLS]el_____2135"/>
      <sheetName val="[수목일위.XLS][수목일위.XLS]el_____2136"/>
      <sheetName val="[수목일위.XLS][수목일위.XLS]el_____2137"/>
      <sheetName val="[수목일위.XLS][수목일위.XLS]el_____2148"/>
      <sheetName val="[수목일위.XLS][수목일위.XLS]el_____2149"/>
      <sheetName val="[수목일위.XLS][수목일위.XLS]el_____2140"/>
      <sheetName val="[수목일위.XLS][수목일위.XLS]el_____2141"/>
      <sheetName val="[수목일위.XLS][수목일위.XLS]el_____2144"/>
      <sheetName val="[수목일위.XLS][수목일위.XLS]el_____2145"/>
      <sheetName val="[수목일위.XLS][수목일위.XLS]el_____2142"/>
      <sheetName val="[수목일위.XLS][수목일위.XLS]el_____2143"/>
      <sheetName val="[수목일위.XLS][수목일위.XLS]el_____2146"/>
      <sheetName val="[수목일위.XLS][수목일위.XLS]el_____2147"/>
      <sheetName val="[수목일위.XLS][수목일위.XLS]el_____2152"/>
      <sheetName val="[수목일위.XLS][수목일위.XLS]el_____2153"/>
      <sheetName val="[수목일위.XLS][수목일위.XLS]el_____2154"/>
      <sheetName val="[수목일위.XLS][수목일위.XLS]el_____2155"/>
      <sheetName val="[수목일위.XLS][수목일위.XLS]el_____2158"/>
      <sheetName val="[수목일위.XLS][수목일위.XLS]el_____2159"/>
      <sheetName val="[수목일위.XLS][수목일위.XLS]el_____2156"/>
      <sheetName val="[수목일위.XLS][수목일위.XLS]el_____2157"/>
      <sheetName val="[수목일위.XLS][수목일위.XLS]el_____2160"/>
      <sheetName val="[수목일위.XLS][수목일위.XLS]el_____2161"/>
      <sheetName val="[수목일위.XLS][수목일위.XLS]el_____2194"/>
      <sheetName val="[수목일위.XLS][수목일위.XLS]el_____2195"/>
      <sheetName val="[수목일위.XLS][수목일위.XLS]el_____2162"/>
      <sheetName val="[수목일위.XLS][수목일위.XLS]el_____2163"/>
      <sheetName val="[수목일위.XLS][수목일위.XLS]el_____2166"/>
      <sheetName val="[수목일위.XLS][수목일위.XLS]el_____2167"/>
      <sheetName val="[수목일위.XLS][수목일위.XLS]el_____2164"/>
      <sheetName val="[수목일위.XLS][수목일위.XLS]el_____2165"/>
      <sheetName val="[수목일위.XLS][수목일위.XLS]el_____2168"/>
      <sheetName val="[수목일위.XLS][수목일위.XLS]el_____2169"/>
      <sheetName val="[수목일위.XLS][수목일위.XLS]el_____2170"/>
      <sheetName val="[수목일위.XLS][수목일위.XLS]el_____2171"/>
      <sheetName val="[수목일위.XLS][수목일위.XLS]el_____2172"/>
      <sheetName val="[수목일위.XLS][수목일위.XLS]el_____2173"/>
      <sheetName val="[수목일위.XLS][수목일위.XLS]el_____2180"/>
      <sheetName val="[수목일위.XLS][수목일위.XLS]el_____2181"/>
      <sheetName val="[수목일위.XLS][수목일위.XLS]el_____2178"/>
      <sheetName val="[수목일위.XLS][수목일위.XLS]el_____2179"/>
      <sheetName val="[수목일위.XLS][수목일위.XLS]el_____2174"/>
      <sheetName val="[수목일위.XLS][수목일위.XLS]el_____2175"/>
      <sheetName val="[수목일위.XLS][수목일위.XLS]el_____2176"/>
      <sheetName val="[수목일위.XLS][수목일위.XLS]el_____2177"/>
      <sheetName val="[수목일위.XLS][수목일위.XLS]el_____2182"/>
      <sheetName val="[수목일위.XLS][수목일위.XLS]el_____2183"/>
      <sheetName val="[수목일위.XLS][수목일위.XLS]el_____2184"/>
      <sheetName val="[수목일위.XLS][수목일위.XLS]el_____2185"/>
      <sheetName val="[수목일위.XLS][수목일위.XLS]el_____2186"/>
      <sheetName val="[수목일위.XLS][수목일위.XLS]el_____2187"/>
      <sheetName val="[수목일위.XLS][수목일위.XLS]el_____2188"/>
      <sheetName val="[수목일위.XLS][수목일위.XLS]el_____2189"/>
      <sheetName val="[수목일위.XLS][수목일위.XLS]el_____2190"/>
      <sheetName val="[수목일위.XLS][수목일위.XLS]el_____2191"/>
      <sheetName val="[수목일위.XLS][수목일위.XLS]el_____2192"/>
      <sheetName val="[수목일위.XLS][수목일위.XLS]el_____2193"/>
      <sheetName val="[수목일위.XLS][수목일위.XLS]el_____2198"/>
      <sheetName val="[수목일위.XLS][수목일위.XLS]el_____2199"/>
      <sheetName val="[수목일위.XLS][수목일위.XLS]el_____2196"/>
      <sheetName val="[수목일위.XLS][수목일위.XLS]el_____2197"/>
      <sheetName val="[수목일위.XLS][수목일위.XLS]el_____2210"/>
      <sheetName val="[수목일위.XLS][수목일위.XLS]el_____2211"/>
      <sheetName val="[수목일위.XLS][수목일위.XLS]el_____2200"/>
      <sheetName val="[수목일위.XLS][수목일위.XLS]el_____2201"/>
      <sheetName val="[수목일위.XLS][수목일위.XLS]el_____2202"/>
      <sheetName val="[수목일위.XLS][수목일위.XLS]el_____2203"/>
      <sheetName val="[수목일위.XLS][수목일위.XLS]el_____2204"/>
      <sheetName val="[수목일위.XLS][수목일위.XLS]el_____2205"/>
      <sheetName val="[수목일위.XLS][수목일위.XLS]el_____2206"/>
      <sheetName val="[수목일위.XLS][수목일위.XLS]el_____2207"/>
      <sheetName val="[수목일위.XLS][수목일위.XLS]el_____2208"/>
      <sheetName val="[수목일위.XLS][수목일위.XLS]el_____2209"/>
      <sheetName val="[수목일위.XLS][수목일위.XLS]el_____2216"/>
      <sheetName val="[수목일위.XLS][수목일위.XLS]el_____2217"/>
      <sheetName val="[수목일위.XLS][수목일위.XLS]el_____2212"/>
      <sheetName val="[수목일위.XLS][수목일위.XLS]el_____2213"/>
      <sheetName val="[수목일위.XLS][수목일위.XLS]el_____2214"/>
      <sheetName val="[수목일위.XLS][수목일위.XLS]el_____2215"/>
      <sheetName val="[수목일위.XLS][수목일위.XLS]el_____2222"/>
      <sheetName val="[수목일위.XLS][수목일위.XLS]el_____2223"/>
      <sheetName val="[수목일위.XLS][수목일위.XLS]el_____2218"/>
      <sheetName val="[수목일위.XLS][수목일위.XLS]el_____2219"/>
      <sheetName val="[수목일위.XLS][수목일위.XLS]el_____2228"/>
      <sheetName val="[수목일위.XLS][수목일위.XLS]el_____2229"/>
      <sheetName val="[수목일위.XLS][수목일위.XLS]el_____2220"/>
      <sheetName val="[수목일위.XLS][수목일위.XLS]el_____2221"/>
      <sheetName val="[수목일위.XLS][수목일위.XLS]el_____2224"/>
      <sheetName val="[수목일위.XLS][수목일위.XLS]el_____2225"/>
      <sheetName val="[수목일위.XLS][수목일위.XLS]el_____2226"/>
      <sheetName val="[수목일위.XLS][수목일위.XLS]el_____2227"/>
      <sheetName val="[수목일위.XLS][수목일위.XLS]el_____2236"/>
      <sheetName val="[수목일위.XLS][수목일위.XLS]el_____2237"/>
      <sheetName val="[수목일위.XLS][수목일위.XLS]el_____2230"/>
      <sheetName val="[수목일위.XLS][수목일위.XLS]el_____2231"/>
      <sheetName val="[수목일위.XLS][수목일위.XLS]el_____2232"/>
      <sheetName val="[수목일위.XLS][수목일위.XLS]el_____2233"/>
      <sheetName val="[수목일위.XLS][수목일위.XLS]el_____2234"/>
      <sheetName val="[수목일위.XLS][수목일위.XLS]el_____2235"/>
      <sheetName val="[수목일위.XLS][수목일위.XLS]el_____2238"/>
      <sheetName val="[수목일위.XLS][수목일위.XLS]el_____2239"/>
      <sheetName val="[수목일위.XLS]el\설계서᠀說_x001c__x0000__x0000__x0000_萀⽛؃"/>
      <sheetName val="[수목일위.XLS]el\설계서輂嬟䠀⁭(_x0000__x0000__x0000_"/>
      <sheetName val="[수목일위.XLS]el\설계서踃᰾⠁_x0017__x0000__x0000__x0000_ꀀ"/>
      <sheetName val="[수목일위.XLS]el\설계서踃᰾ꠁ堯!_x0000__x0000__x0000_退"/>
      <sheetName val="★도급내适♓_xdc00_♓턀ꊲ"/>
      <sheetName val="★도급내ⵓⰀⵔ턀㮲"/>
      <sheetName val="★도급내㠂꼳㠀螰섂♬"/>
      <sheetName val="[수목일위.XLS]el\설계서䐐❃癀Ս_x0000__x0000_冴_x0009_挘"/>
    </sheetNames>
    <sheetDataSet>
      <sheetData sheetId="0" refreshError="1"/>
      <sheetData sheetId="1" refreshError="1">
        <row r="2">
          <cell r="E2">
            <v>23200</v>
          </cell>
        </row>
        <row r="46">
          <cell r="E46">
            <v>16300</v>
          </cell>
        </row>
        <row r="99">
          <cell r="E99">
            <v>35900</v>
          </cell>
        </row>
        <row r="104">
          <cell r="E104">
            <v>114000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ow r="2">
          <cell r="E2">
            <v>23200</v>
          </cell>
        </row>
      </sheetData>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ow r="2">
          <cell r="E2">
            <v>23200</v>
          </cell>
        </row>
      </sheetData>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ow r="2">
          <cell r="E2">
            <v>23200</v>
          </cell>
        </row>
      </sheetData>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ow r="2">
          <cell r="E2">
            <v>23200</v>
          </cell>
        </row>
      </sheetData>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ow r="2">
          <cell r="E2">
            <v>23200</v>
          </cell>
        </row>
      </sheetData>
      <sheetData sheetId="3382" refreshError="1"/>
      <sheetData sheetId="3383"/>
      <sheetData sheetId="3384" refreshError="1"/>
      <sheetData sheetId="3385"/>
      <sheetData sheetId="3386" refreshError="1"/>
      <sheetData sheetId="3387"/>
      <sheetData sheetId="3388" refreshError="1"/>
      <sheetData sheetId="3389">
        <row r="2">
          <cell r="E2">
            <v>23200</v>
          </cell>
        </row>
      </sheetData>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refreshError="1"/>
      <sheetData sheetId="3425"/>
      <sheetData sheetId="3426" refreshError="1"/>
      <sheetData sheetId="3427" refreshError="1"/>
      <sheetData sheetId="3428" refreshError="1"/>
      <sheetData sheetId="3429" refreshError="1"/>
      <sheetData sheetId="3430" refreshError="1"/>
      <sheetData sheetId="3431" refreshError="1"/>
      <sheetData sheetId="3432" refreshError="1"/>
      <sheetData sheetId="3433"/>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sheetData sheetId="3615" refreshError="1"/>
      <sheetData sheetId="3616"/>
      <sheetData sheetId="3617" refreshError="1"/>
      <sheetData sheetId="3618"/>
      <sheetData sheetId="3619" refreshError="1"/>
      <sheetData sheetId="3620"/>
      <sheetData sheetId="3621" refreshError="1"/>
      <sheetData sheetId="3622"/>
      <sheetData sheetId="3623" refreshError="1"/>
      <sheetData sheetId="3624"/>
      <sheetData sheetId="3625" refreshError="1"/>
      <sheetData sheetId="3626"/>
      <sheetData sheetId="3627" refreshError="1"/>
      <sheetData sheetId="3628"/>
      <sheetData sheetId="3629" refreshError="1"/>
      <sheetData sheetId="3630"/>
      <sheetData sheetId="3631" refreshError="1"/>
      <sheetData sheetId="3632"/>
      <sheetData sheetId="3633" refreshError="1"/>
      <sheetData sheetId="3634"/>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sheetData sheetId="3732">
        <row r="2">
          <cell r="E2">
            <v>23200</v>
          </cell>
        </row>
      </sheetData>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ow r="5">
          <cell r="B5" t="str">
            <v>백-호</v>
          </cell>
        </row>
      </sheetData>
      <sheetData sheetId="3753">
        <row r="5">
          <cell r="B5" t="str">
            <v>백-호</v>
          </cell>
        </row>
      </sheetData>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sheetData sheetId="3768"/>
      <sheetData sheetId="3769" refreshError="1"/>
      <sheetData sheetId="3770" refreshError="1"/>
      <sheetData sheetId="3771" refreshError="1"/>
      <sheetData sheetId="3772" refreshError="1"/>
      <sheetData sheetId="3773"/>
      <sheetData sheetId="3774"/>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ow r="2">
          <cell r="E2">
            <v>23200</v>
          </cell>
        </row>
      </sheetData>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sheetData sheetId="4018">
        <row r="2">
          <cell r="E2">
            <v>23200</v>
          </cell>
        </row>
      </sheetData>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sheetData sheetId="4040"/>
      <sheetData sheetId="4041"/>
      <sheetData sheetId="4042"/>
      <sheetData sheetId="4043"/>
      <sheetData sheetId="4044"/>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sheetData sheetId="4321" refreshError="1"/>
      <sheetData sheetId="4322" refreshError="1"/>
      <sheetData sheetId="4323" refreshError="1"/>
      <sheetData sheetId="4324" refreshError="1"/>
      <sheetData sheetId="4325">
        <row r="2">
          <cell r="E2">
            <v>23200</v>
          </cell>
        </row>
      </sheetData>
      <sheetData sheetId="4326"/>
      <sheetData sheetId="4327">
        <row r="2">
          <cell r="E2">
            <v>23200</v>
          </cell>
        </row>
      </sheetData>
      <sheetData sheetId="4328"/>
      <sheetData sheetId="4329"/>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ow r="2">
          <cell r="E2">
            <v>23200</v>
          </cell>
        </row>
      </sheetData>
      <sheetData sheetId="4353" refreshError="1"/>
      <sheetData sheetId="4354" refreshError="1"/>
      <sheetData sheetId="4355" refreshError="1"/>
      <sheetData sheetId="4356" refreshError="1"/>
      <sheetData sheetId="4357" refreshError="1"/>
      <sheetData sheetId="4358">
        <row r="2">
          <cell r="E2">
            <v>23200</v>
          </cell>
        </row>
      </sheetData>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ow r="2">
          <cell r="E2">
            <v>23200</v>
          </cell>
        </row>
      </sheetData>
      <sheetData sheetId="4418"/>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ow r="2">
          <cell r="E2">
            <v>23200</v>
          </cell>
        </row>
      </sheetData>
      <sheetData sheetId="4433" refreshError="1"/>
      <sheetData sheetId="4434">
        <row r="2">
          <cell r="E2">
            <v>23200</v>
          </cell>
        </row>
      </sheetData>
      <sheetData sheetId="4435" refreshError="1"/>
      <sheetData sheetId="4436">
        <row r="2">
          <cell r="E2">
            <v>23200</v>
          </cell>
        </row>
      </sheetData>
      <sheetData sheetId="4437" refreshError="1"/>
      <sheetData sheetId="4438">
        <row r="2">
          <cell r="E2">
            <v>23200</v>
          </cell>
        </row>
      </sheetData>
      <sheetData sheetId="4439" refreshError="1"/>
      <sheetData sheetId="4440">
        <row r="2">
          <cell r="E2">
            <v>23200</v>
          </cell>
        </row>
      </sheetData>
      <sheetData sheetId="4441" refreshError="1"/>
      <sheetData sheetId="4442">
        <row r="2">
          <cell r="E2">
            <v>23200</v>
          </cell>
        </row>
      </sheetData>
      <sheetData sheetId="4443" refreshError="1"/>
      <sheetData sheetId="4444">
        <row r="2">
          <cell r="E2">
            <v>23200</v>
          </cell>
        </row>
      </sheetData>
      <sheetData sheetId="4445" refreshError="1"/>
      <sheetData sheetId="4446">
        <row r="2">
          <cell r="E2">
            <v>23200</v>
          </cell>
        </row>
      </sheetData>
      <sheetData sheetId="4447" refreshError="1"/>
      <sheetData sheetId="4448">
        <row r="2">
          <cell r="E2">
            <v>23200</v>
          </cell>
        </row>
      </sheetData>
      <sheetData sheetId="4449" refreshError="1"/>
      <sheetData sheetId="4450">
        <row r="2">
          <cell r="E2">
            <v>23200</v>
          </cell>
        </row>
      </sheetData>
      <sheetData sheetId="4451" refreshError="1"/>
      <sheetData sheetId="4452">
        <row r="2">
          <cell r="E2">
            <v>23200</v>
          </cell>
        </row>
      </sheetData>
      <sheetData sheetId="4453" refreshError="1"/>
      <sheetData sheetId="4454">
        <row r="2">
          <cell r="E2">
            <v>23200</v>
          </cell>
        </row>
      </sheetData>
      <sheetData sheetId="4455" refreshError="1"/>
      <sheetData sheetId="4456">
        <row r="2">
          <cell r="E2">
            <v>23200</v>
          </cell>
        </row>
      </sheetData>
      <sheetData sheetId="4457" refreshError="1"/>
      <sheetData sheetId="4458">
        <row r="2">
          <cell r="E2">
            <v>23200</v>
          </cell>
        </row>
      </sheetData>
      <sheetData sheetId="4459" refreshError="1"/>
      <sheetData sheetId="4460">
        <row r="2">
          <cell r="E2">
            <v>23200</v>
          </cell>
        </row>
      </sheetData>
      <sheetData sheetId="4461" refreshError="1"/>
      <sheetData sheetId="4462">
        <row r="2">
          <cell r="E2">
            <v>23200</v>
          </cell>
        </row>
      </sheetData>
      <sheetData sheetId="4463" refreshError="1"/>
      <sheetData sheetId="4464">
        <row r="2">
          <cell r="E2">
            <v>23200</v>
          </cell>
        </row>
      </sheetData>
      <sheetData sheetId="4465" refreshError="1"/>
      <sheetData sheetId="4466">
        <row r="2">
          <cell r="E2">
            <v>23200</v>
          </cell>
        </row>
      </sheetData>
      <sheetData sheetId="4467" refreshError="1"/>
      <sheetData sheetId="4468">
        <row r="2">
          <cell r="E2">
            <v>23200</v>
          </cell>
        </row>
      </sheetData>
      <sheetData sheetId="4469" refreshError="1"/>
      <sheetData sheetId="4470">
        <row r="2">
          <cell r="E2">
            <v>23200</v>
          </cell>
        </row>
      </sheetData>
      <sheetData sheetId="4471" refreshError="1"/>
      <sheetData sheetId="4472">
        <row r="2">
          <cell r="E2">
            <v>23200</v>
          </cell>
        </row>
      </sheetData>
      <sheetData sheetId="4473" refreshError="1"/>
      <sheetData sheetId="4474">
        <row r="2">
          <cell r="E2">
            <v>23200</v>
          </cell>
        </row>
      </sheetData>
      <sheetData sheetId="4475" refreshError="1"/>
      <sheetData sheetId="4476">
        <row r="2">
          <cell r="E2">
            <v>23200</v>
          </cell>
        </row>
      </sheetData>
      <sheetData sheetId="4477" refreshError="1"/>
      <sheetData sheetId="4478">
        <row r="2">
          <cell r="E2">
            <v>23200</v>
          </cell>
        </row>
      </sheetData>
      <sheetData sheetId="4479" refreshError="1"/>
      <sheetData sheetId="4480">
        <row r="2">
          <cell r="E2">
            <v>23200</v>
          </cell>
        </row>
      </sheetData>
      <sheetData sheetId="4481" refreshError="1"/>
      <sheetData sheetId="4482">
        <row r="2">
          <cell r="E2">
            <v>23200</v>
          </cell>
        </row>
      </sheetData>
      <sheetData sheetId="4483" refreshError="1"/>
      <sheetData sheetId="4484">
        <row r="2">
          <cell r="E2">
            <v>23200</v>
          </cell>
        </row>
      </sheetData>
      <sheetData sheetId="4485" refreshError="1"/>
      <sheetData sheetId="4486">
        <row r="2">
          <cell r="E2">
            <v>23200</v>
          </cell>
        </row>
      </sheetData>
      <sheetData sheetId="4487" refreshError="1"/>
      <sheetData sheetId="4488">
        <row r="2">
          <cell r="E2">
            <v>23200</v>
          </cell>
        </row>
      </sheetData>
      <sheetData sheetId="4489" refreshError="1"/>
      <sheetData sheetId="4490">
        <row r="2">
          <cell r="E2">
            <v>23200</v>
          </cell>
        </row>
      </sheetData>
      <sheetData sheetId="4491" refreshError="1"/>
      <sheetData sheetId="4492">
        <row r="2">
          <cell r="E2">
            <v>23200</v>
          </cell>
        </row>
      </sheetData>
      <sheetData sheetId="4493" refreshError="1"/>
      <sheetData sheetId="4494">
        <row r="2">
          <cell r="E2">
            <v>23200</v>
          </cell>
        </row>
      </sheetData>
      <sheetData sheetId="4495" refreshError="1"/>
      <sheetData sheetId="4496">
        <row r="2">
          <cell r="E2">
            <v>23200</v>
          </cell>
        </row>
      </sheetData>
      <sheetData sheetId="4497" refreshError="1"/>
      <sheetData sheetId="4498">
        <row r="2">
          <cell r="E2">
            <v>23200</v>
          </cell>
        </row>
      </sheetData>
      <sheetData sheetId="4499" refreshError="1"/>
      <sheetData sheetId="4500">
        <row r="2">
          <cell r="E2">
            <v>23200</v>
          </cell>
        </row>
      </sheetData>
      <sheetData sheetId="4501" refreshError="1"/>
      <sheetData sheetId="4502">
        <row r="2">
          <cell r="E2">
            <v>23200</v>
          </cell>
        </row>
      </sheetData>
      <sheetData sheetId="4503" refreshError="1"/>
      <sheetData sheetId="4504" refreshError="1"/>
      <sheetData sheetId="4505" refreshError="1"/>
      <sheetData sheetId="4506">
        <row r="2">
          <cell r="E2">
            <v>23200</v>
          </cell>
        </row>
      </sheetData>
      <sheetData sheetId="4507" refreshError="1"/>
      <sheetData sheetId="4508">
        <row r="2">
          <cell r="E2">
            <v>23200</v>
          </cell>
        </row>
      </sheetData>
      <sheetData sheetId="4509" refreshError="1"/>
      <sheetData sheetId="4510">
        <row r="2">
          <cell r="E2">
            <v>23200</v>
          </cell>
        </row>
      </sheetData>
      <sheetData sheetId="4511" refreshError="1"/>
      <sheetData sheetId="4512">
        <row r="2">
          <cell r="E2">
            <v>23200</v>
          </cell>
        </row>
      </sheetData>
      <sheetData sheetId="4513" refreshError="1"/>
      <sheetData sheetId="4514" refreshError="1"/>
      <sheetData sheetId="4515" refreshError="1"/>
      <sheetData sheetId="4516" refreshError="1"/>
      <sheetData sheetId="4517" refreshError="1"/>
      <sheetData sheetId="4518">
        <row r="2">
          <cell r="E2">
            <v>23200</v>
          </cell>
        </row>
      </sheetData>
      <sheetData sheetId="4519" refreshError="1"/>
      <sheetData sheetId="4520">
        <row r="2">
          <cell r="E2">
            <v>23200</v>
          </cell>
        </row>
      </sheetData>
      <sheetData sheetId="4521" refreshError="1"/>
      <sheetData sheetId="4522">
        <row r="2">
          <cell r="E2">
            <v>23200</v>
          </cell>
        </row>
      </sheetData>
      <sheetData sheetId="4523" refreshError="1"/>
      <sheetData sheetId="4524" refreshError="1"/>
      <sheetData sheetId="4525" refreshError="1"/>
      <sheetData sheetId="4526">
        <row r="2">
          <cell r="E2">
            <v>23200</v>
          </cell>
        </row>
      </sheetData>
      <sheetData sheetId="4527" refreshError="1"/>
      <sheetData sheetId="4528" refreshError="1"/>
      <sheetData sheetId="4529" refreshError="1"/>
      <sheetData sheetId="4530" refreshError="1"/>
      <sheetData sheetId="4531" refreshError="1"/>
      <sheetData sheetId="4532" refreshError="1"/>
      <sheetData sheetId="4533" refreshError="1"/>
      <sheetData sheetId="4534">
        <row r="2">
          <cell r="E2">
            <v>23200</v>
          </cell>
        </row>
      </sheetData>
      <sheetData sheetId="4535" refreshError="1"/>
      <sheetData sheetId="4536" refreshError="1"/>
      <sheetData sheetId="4537"/>
      <sheetData sheetId="4538" refreshError="1"/>
      <sheetData sheetId="4539" refreshError="1"/>
      <sheetData sheetId="4540" refreshError="1"/>
      <sheetData sheetId="4541">
        <row r="2">
          <cell r="E2">
            <v>23200</v>
          </cell>
        </row>
      </sheetData>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ow r="2">
          <cell r="E2">
            <v>23200</v>
          </cell>
        </row>
      </sheetData>
      <sheetData sheetId="4591" refreshError="1"/>
      <sheetData sheetId="4592" refreshError="1"/>
      <sheetData sheetId="4593" refreshError="1"/>
      <sheetData sheetId="4594" refreshError="1"/>
      <sheetData sheetId="4595">
        <row r="2">
          <cell r="E2">
            <v>23200</v>
          </cell>
        </row>
      </sheetData>
      <sheetData sheetId="4596" refreshError="1"/>
      <sheetData sheetId="4597" refreshError="1"/>
      <sheetData sheetId="4598" refreshError="1"/>
      <sheetData sheetId="4599" refreshError="1"/>
      <sheetData sheetId="4600" refreshError="1"/>
      <sheetData sheetId="4601" refreshError="1"/>
      <sheetData sheetId="4602">
        <row r="2">
          <cell r="E2">
            <v>23200</v>
          </cell>
        </row>
      </sheetData>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ow r="2">
          <cell r="E2">
            <v>23200</v>
          </cell>
        </row>
      </sheetData>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ow r="2">
          <cell r="E2">
            <v>23200</v>
          </cell>
        </row>
      </sheetData>
      <sheetData sheetId="4653" refreshError="1"/>
      <sheetData sheetId="4654" refreshError="1"/>
      <sheetData sheetId="4655">
        <row r="2">
          <cell r="E2">
            <v>23200</v>
          </cell>
        </row>
      </sheetData>
      <sheetData sheetId="4656" refreshError="1"/>
      <sheetData sheetId="4657" refreshError="1"/>
      <sheetData sheetId="4658" refreshError="1"/>
      <sheetData sheetId="4659">
        <row r="2">
          <cell r="E2">
            <v>23200</v>
          </cell>
        </row>
      </sheetData>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ow r="2">
          <cell r="E2">
            <v>23200</v>
          </cell>
        </row>
      </sheetData>
      <sheetData sheetId="4680">
        <row r="2">
          <cell r="E2">
            <v>23200</v>
          </cell>
        </row>
      </sheetData>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ow r="2">
          <cell r="E2">
            <v>23200</v>
          </cell>
        </row>
      </sheetData>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ow r="2">
          <cell r="E2">
            <v>23200</v>
          </cell>
        </row>
      </sheetData>
      <sheetData sheetId="4707" refreshError="1"/>
      <sheetData sheetId="4708" refreshError="1"/>
      <sheetData sheetId="4709">
        <row r="2">
          <cell r="E2">
            <v>23200</v>
          </cell>
        </row>
      </sheetData>
      <sheetData sheetId="4710">
        <row r="2">
          <cell r="E2">
            <v>23200</v>
          </cell>
        </row>
      </sheetData>
      <sheetData sheetId="4711">
        <row r="2">
          <cell r="E2">
            <v>23200</v>
          </cell>
        </row>
      </sheetData>
      <sheetData sheetId="4712">
        <row r="2">
          <cell r="E2">
            <v>23200</v>
          </cell>
        </row>
      </sheetData>
      <sheetData sheetId="4713">
        <row r="2">
          <cell r="E2">
            <v>23200</v>
          </cell>
        </row>
      </sheetData>
      <sheetData sheetId="4714">
        <row r="2">
          <cell r="E2">
            <v>23200</v>
          </cell>
        </row>
      </sheetData>
      <sheetData sheetId="4715">
        <row r="2">
          <cell r="E2">
            <v>23200</v>
          </cell>
        </row>
      </sheetData>
      <sheetData sheetId="4716">
        <row r="2">
          <cell r="E2">
            <v>23200</v>
          </cell>
        </row>
      </sheetData>
      <sheetData sheetId="4717">
        <row r="2">
          <cell r="E2">
            <v>23200</v>
          </cell>
        </row>
      </sheetData>
      <sheetData sheetId="4718">
        <row r="2">
          <cell r="E2">
            <v>23200</v>
          </cell>
        </row>
      </sheetData>
      <sheetData sheetId="4719">
        <row r="2">
          <cell r="E2">
            <v>23200</v>
          </cell>
        </row>
      </sheetData>
      <sheetData sheetId="4720">
        <row r="2">
          <cell r="E2">
            <v>23200</v>
          </cell>
        </row>
      </sheetData>
      <sheetData sheetId="4721">
        <row r="2">
          <cell r="E2">
            <v>23200</v>
          </cell>
        </row>
      </sheetData>
      <sheetData sheetId="4722">
        <row r="2">
          <cell r="E2">
            <v>23200</v>
          </cell>
        </row>
      </sheetData>
      <sheetData sheetId="4723">
        <row r="2">
          <cell r="E2">
            <v>23200</v>
          </cell>
        </row>
      </sheetData>
      <sheetData sheetId="4724">
        <row r="2">
          <cell r="E2">
            <v>23200</v>
          </cell>
        </row>
      </sheetData>
      <sheetData sheetId="4725">
        <row r="2">
          <cell r="E2">
            <v>23200</v>
          </cell>
        </row>
      </sheetData>
      <sheetData sheetId="4726">
        <row r="2">
          <cell r="E2">
            <v>23200</v>
          </cell>
        </row>
      </sheetData>
      <sheetData sheetId="4727">
        <row r="2">
          <cell r="E2">
            <v>23200</v>
          </cell>
        </row>
      </sheetData>
      <sheetData sheetId="4728">
        <row r="2">
          <cell r="E2">
            <v>23200</v>
          </cell>
        </row>
      </sheetData>
      <sheetData sheetId="4729">
        <row r="2">
          <cell r="E2">
            <v>23200</v>
          </cell>
        </row>
      </sheetData>
      <sheetData sheetId="4730">
        <row r="2">
          <cell r="E2">
            <v>23200</v>
          </cell>
        </row>
      </sheetData>
      <sheetData sheetId="4731">
        <row r="2">
          <cell r="E2">
            <v>23200</v>
          </cell>
        </row>
      </sheetData>
      <sheetData sheetId="4732">
        <row r="2">
          <cell r="E2">
            <v>23200</v>
          </cell>
        </row>
      </sheetData>
      <sheetData sheetId="4733">
        <row r="2">
          <cell r="E2">
            <v>23200</v>
          </cell>
        </row>
      </sheetData>
      <sheetData sheetId="4734">
        <row r="2">
          <cell r="E2">
            <v>23200</v>
          </cell>
        </row>
      </sheetData>
      <sheetData sheetId="4735">
        <row r="2">
          <cell r="E2">
            <v>23200</v>
          </cell>
        </row>
      </sheetData>
      <sheetData sheetId="4736">
        <row r="2">
          <cell r="E2">
            <v>23200</v>
          </cell>
        </row>
      </sheetData>
      <sheetData sheetId="4737">
        <row r="2">
          <cell r="E2">
            <v>23200</v>
          </cell>
        </row>
      </sheetData>
      <sheetData sheetId="4738">
        <row r="2">
          <cell r="E2">
            <v>23200</v>
          </cell>
        </row>
      </sheetData>
      <sheetData sheetId="4739">
        <row r="2">
          <cell r="E2">
            <v>23200</v>
          </cell>
        </row>
      </sheetData>
      <sheetData sheetId="4740">
        <row r="2">
          <cell r="E2">
            <v>23200</v>
          </cell>
        </row>
      </sheetData>
      <sheetData sheetId="4741">
        <row r="2">
          <cell r="E2">
            <v>23200</v>
          </cell>
        </row>
      </sheetData>
      <sheetData sheetId="4742">
        <row r="2">
          <cell r="E2">
            <v>23200</v>
          </cell>
        </row>
      </sheetData>
      <sheetData sheetId="4743">
        <row r="2">
          <cell r="E2">
            <v>23200</v>
          </cell>
        </row>
      </sheetData>
      <sheetData sheetId="4744">
        <row r="2">
          <cell r="E2">
            <v>23200</v>
          </cell>
        </row>
      </sheetData>
      <sheetData sheetId="4745">
        <row r="2">
          <cell r="E2">
            <v>23200</v>
          </cell>
        </row>
      </sheetData>
      <sheetData sheetId="4746">
        <row r="2">
          <cell r="E2">
            <v>23200</v>
          </cell>
        </row>
      </sheetData>
      <sheetData sheetId="4747">
        <row r="2">
          <cell r="E2">
            <v>23200</v>
          </cell>
        </row>
      </sheetData>
      <sheetData sheetId="4748">
        <row r="2">
          <cell r="E2">
            <v>23200</v>
          </cell>
        </row>
      </sheetData>
      <sheetData sheetId="4749">
        <row r="2">
          <cell r="E2">
            <v>23200</v>
          </cell>
        </row>
      </sheetData>
      <sheetData sheetId="4750">
        <row r="2">
          <cell r="E2">
            <v>23200</v>
          </cell>
        </row>
      </sheetData>
      <sheetData sheetId="4751">
        <row r="2">
          <cell r="E2">
            <v>23200</v>
          </cell>
        </row>
      </sheetData>
      <sheetData sheetId="4752">
        <row r="2">
          <cell r="E2">
            <v>23200</v>
          </cell>
        </row>
      </sheetData>
      <sheetData sheetId="4753">
        <row r="2">
          <cell r="E2">
            <v>23200</v>
          </cell>
        </row>
      </sheetData>
      <sheetData sheetId="4754">
        <row r="2">
          <cell r="E2">
            <v>23200</v>
          </cell>
        </row>
      </sheetData>
      <sheetData sheetId="4755">
        <row r="2">
          <cell r="E2">
            <v>23200</v>
          </cell>
        </row>
      </sheetData>
      <sheetData sheetId="4756">
        <row r="2">
          <cell r="E2">
            <v>23200</v>
          </cell>
        </row>
      </sheetData>
      <sheetData sheetId="4757">
        <row r="2">
          <cell r="E2">
            <v>23200</v>
          </cell>
        </row>
      </sheetData>
      <sheetData sheetId="4758">
        <row r="2">
          <cell r="E2">
            <v>23200</v>
          </cell>
        </row>
      </sheetData>
      <sheetData sheetId="4759">
        <row r="2">
          <cell r="E2">
            <v>23200</v>
          </cell>
        </row>
      </sheetData>
      <sheetData sheetId="4760">
        <row r="2">
          <cell r="E2">
            <v>23200</v>
          </cell>
        </row>
      </sheetData>
      <sheetData sheetId="4761">
        <row r="2">
          <cell r="E2">
            <v>23200</v>
          </cell>
        </row>
      </sheetData>
      <sheetData sheetId="4762">
        <row r="2">
          <cell r="E2">
            <v>23200</v>
          </cell>
        </row>
      </sheetData>
      <sheetData sheetId="4763">
        <row r="2">
          <cell r="E2">
            <v>23200</v>
          </cell>
        </row>
      </sheetData>
      <sheetData sheetId="4764">
        <row r="2">
          <cell r="E2">
            <v>23200</v>
          </cell>
        </row>
      </sheetData>
      <sheetData sheetId="4765">
        <row r="2">
          <cell r="E2">
            <v>23200</v>
          </cell>
        </row>
      </sheetData>
      <sheetData sheetId="4766">
        <row r="2">
          <cell r="E2">
            <v>23200</v>
          </cell>
        </row>
      </sheetData>
      <sheetData sheetId="4767">
        <row r="2">
          <cell r="E2">
            <v>23200</v>
          </cell>
        </row>
      </sheetData>
      <sheetData sheetId="4768">
        <row r="2">
          <cell r="E2">
            <v>23200</v>
          </cell>
        </row>
      </sheetData>
      <sheetData sheetId="4769">
        <row r="2">
          <cell r="E2">
            <v>23200</v>
          </cell>
        </row>
      </sheetData>
      <sheetData sheetId="4770">
        <row r="2">
          <cell r="E2">
            <v>23200</v>
          </cell>
        </row>
      </sheetData>
      <sheetData sheetId="4771">
        <row r="2">
          <cell r="E2">
            <v>23200</v>
          </cell>
        </row>
      </sheetData>
      <sheetData sheetId="4772">
        <row r="2">
          <cell r="E2">
            <v>23200</v>
          </cell>
        </row>
      </sheetData>
      <sheetData sheetId="4773">
        <row r="2">
          <cell r="E2">
            <v>23200</v>
          </cell>
        </row>
      </sheetData>
      <sheetData sheetId="4774">
        <row r="2">
          <cell r="E2">
            <v>23200</v>
          </cell>
        </row>
      </sheetData>
      <sheetData sheetId="4775">
        <row r="2">
          <cell r="E2">
            <v>23200</v>
          </cell>
        </row>
      </sheetData>
      <sheetData sheetId="4776">
        <row r="2">
          <cell r="E2">
            <v>23200</v>
          </cell>
        </row>
      </sheetData>
      <sheetData sheetId="4777">
        <row r="2">
          <cell r="E2">
            <v>23200</v>
          </cell>
        </row>
      </sheetData>
      <sheetData sheetId="4778">
        <row r="2">
          <cell r="E2">
            <v>23200</v>
          </cell>
        </row>
      </sheetData>
      <sheetData sheetId="4779">
        <row r="2">
          <cell r="E2">
            <v>23200</v>
          </cell>
        </row>
      </sheetData>
      <sheetData sheetId="4780">
        <row r="2">
          <cell r="E2">
            <v>23200</v>
          </cell>
        </row>
      </sheetData>
      <sheetData sheetId="4781">
        <row r="2">
          <cell r="E2">
            <v>23200</v>
          </cell>
        </row>
      </sheetData>
      <sheetData sheetId="4782">
        <row r="2">
          <cell r="E2">
            <v>23200</v>
          </cell>
        </row>
      </sheetData>
      <sheetData sheetId="4783">
        <row r="2">
          <cell r="E2">
            <v>23200</v>
          </cell>
        </row>
      </sheetData>
      <sheetData sheetId="4784">
        <row r="2">
          <cell r="E2">
            <v>23200</v>
          </cell>
        </row>
      </sheetData>
      <sheetData sheetId="4785">
        <row r="2">
          <cell r="E2">
            <v>23200</v>
          </cell>
        </row>
      </sheetData>
      <sheetData sheetId="4786">
        <row r="2">
          <cell r="E2">
            <v>23200</v>
          </cell>
        </row>
      </sheetData>
      <sheetData sheetId="4787">
        <row r="2">
          <cell r="E2">
            <v>23200</v>
          </cell>
        </row>
      </sheetData>
      <sheetData sheetId="4788">
        <row r="2">
          <cell r="E2">
            <v>23200</v>
          </cell>
        </row>
      </sheetData>
      <sheetData sheetId="4789">
        <row r="2">
          <cell r="E2">
            <v>23200</v>
          </cell>
        </row>
      </sheetData>
      <sheetData sheetId="4790">
        <row r="2">
          <cell r="E2">
            <v>23200</v>
          </cell>
        </row>
      </sheetData>
      <sheetData sheetId="4791">
        <row r="2">
          <cell r="E2">
            <v>23200</v>
          </cell>
        </row>
      </sheetData>
      <sheetData sheetId="4792">
        <row r="2">
          <cell r="E2">
            <v>23200</v>
          </cell>
        </row>
      </sheetData>
      <sheetData sheetId="4793">
        <row r="2">
          <cell r="E2">
            <v>23200</v>
          </cell>
        </row>
      </sheetData>
      <sheetData sheetId="4794">
        <row r="2">
          <cell r="E2">
            <v>23200</v>
          </cell>
        </row>
      </sheetData>
      <sheetData sheetId="4795">
        <row r="2">
          <cell r="E2">
            <v>23200</v>
          </cell>
        </row>
      </sheetData>
      <sheetData sheetId="4796">
        <row r="2">
          <cell r="E2">
            <v>23200</v>
          </cell>
        </row>
      </sheetData>
      <sheetData sheetId="4797">
        <row r="2">
          <cell r="E2">
            <v>23200</v>
          </cell>
        </row>
      </sheetData>
      <sheetData sheetId="4798">
        <row r="2">
          <cell r="E2">
            <v>23200</v>
          </cell>
        </row>
      </sheetData>
      <sheetData sheetId="4799">
        <row r="2">
          <cell r="E2">
            <v>23200</v>
          </cell>
        </row>
      </sheetData>
      <sheetData sheetId="4800">
        <row r="2">
          <cell r="E2">
            <v>23200</v>
          </cell>
        </row>
      </sheetData>
      <sheetData sheetId="4801">
        <row r="2">
          <cell r="E2">
            <v>23200</v>
          </cell>
        </row>
      </sheetData>
      <sheetData sheetId="4802">
        <row r="2">
          <cell r="E2">
            <v>23200</v>
          </cell>
        </row>
      </sheetData>
      <sheetData sheetId="4803">
        <row r="2">
          <cell r="E2">
            <v>23200</v>
          </cell>
        </row>
      </sheetData>
      <sheetData sheetId="4804">
        <row r="2">
          <cell r="E2">
            <v>23200</v>
          </cell>
        </row>
      </sheetData>
      <sheetData sheetId="4805">
        <row r="2">
          <cell r="E2">
            <v>23200</v>
          </cell>
        </row>
      </sheetData>
      <sheetData sheetId="4806">
        <row r="2">
          <cell r="E2">
            <v>23200</v>
          </cell>
        </row>
      </sheetData>
      <sheetData sheetId="4807">
        <row r="2">
          <cell r="E2">
            <v>23200</v>
          </cell>
        </row>
      </sheetData>
      <sheetData sheetId="4808">
        <row r="2">
          <cell r="E2">
            <v>23200</v>
          </cell>
        </row>
      </sheetData>
      <sheetData sheetId="4809">
        <row r="2">
          <cell r="E2">
            <v>23200</v>
          </cell>
        </row>
      </sheetData>
      <sheetData sheetId="4810">
        <row r="2">
          <cell r="E2">
            <v>23200</v>
          </cell>
        </row>
      </sheetData>
      <sheetData sheetId="4811">
        <row r="2">
          <cell r="E2">
            <v>23200</v>
          </cell>
        </row>
      </sheetData>
      <sheetData sheetId="4812">
        <row r="2">
          <cell r="E2">
            <v>23200</v>
          </cell>
        </row>
      </sheetData>
      <sheetData sheetId="4813">
        <row r="2">
          <cell r="E2">
            <v>23200</v>
          </cell>
        </row>
      </sheetData>
      <sheetData sheetId="4814">
        <row r="2">
          <cell r="E2">
            <v>23200</v>
          </cell>
        </row>
      </sheetData>
      <sheetData sheetId="4815">
        <row r="2">
          <cell r="E2">
            <v>23200</v>
          </cell>
        </row>
      </sheetData>
      <sheetData sheetId="4816">
        <row r="2">
          <cell r="E2">
            <v>23200</v>
          </cell>
        </row>
      </sheetData>
      <sheetData sheetId="4817">
        <row r="2">
          <cell r="E2">
            <v>23200</v>
          </cell>
        </row>
      </sheetData>
      <sheetData sheetId="4818">
        <row r="2">
          <cell r="E2">
            <v>23200</v>
          </cell>
        </row>
      </sheetData>
      <sheetData sheetId="4819">
        <row r="2">
          <cell r="E2">
            <v>23200</v>
          </cell>
        </row>
      </sheetData>
      <sheetData sheetId="4820">
        <row r="2">
          <cell r="E2">
            <v>23200</v>
          </cell>
        </row>
      </sheetData>
      <sheetData sheetId="4821">
        <row r="2">
          <cell r="E2">
            <v>23200</v>
          </cell>
        </row>
      </sheetData>
      <sheetData sheetId="4822">
        <row r="2">
          <cell r="E2">
            <v>23200</v>
          </cell>
        </row>
      </sheetData>
      <sheetData sheetId="4823">
        <row r="2">
          <cell r="E2">
            <v>23200</v>
          </cell>
        </row>
      </sheetData>
      <sheetData sheetId="4824">
        <row r="2">
          <cell r="E2">
            <v>23200</v>
          </cell>
        </row>
      </sheetData>
      <sheetData sheetId="4825">
        <row r="2">
          <cell r="E2">
            <v>23200</v>
          </cell>
        </row>
      </sheetData>
      <sheetData sheetId="4826">
        <row r="2">
          <cell r="E2">
            <v>23200</v>
          </cell>
        </row>
      </sheetData>
      <sheetData sheetId="4827">
        <row r="2">
          <cell r="E2">
            <v>23200</v>
          </cell>
        </row>
      </sheetData>
      <sheetData sheetId="4828">
        <row r="2">
          <cell r="E2">
            <v>23200</v>
          </cell>
        </row>
      </sheetData>
      <sheetData sheetId="4829">
        <row r="2">
          <cell r="E2">
            <v>23200</v>
          </cell>
        </row>
      </sheetData>
      <sheetData sheetId="4830">
        <row r="2">
          <cell r="E2">
            <v>23200</v>
          </cell>
        </row>
      </sheetData>
      <sheetData sheetId="4831">
        <row r="2">
          <cell r="E2">
            <v>23200</v>
          </cell>
        </row>
      </sheetData>
      <sheetData sheetId="4832">
        <row r="2">
          <cell r="E2">
            <v>23200</v>
          </cell>
        </row>
      </sheetData>
      <sheetData sheetId="4833">
        <row r="2">
          <cell r="E2">
            <v>23200</v>
          </cell>
        </row>
      </sheetData>
      <sheetData sheetId="4834">
        <row r="2">
          <cell r="E2">
            <v>23200</v>
          </cell>
        </row>
      </sheetData>
      <sheetData sheetId="4835">
        <row r="2">
          <cell r="E2">
            <v>23200</v>
          </cell>
        </row>
      </sheetData>
      <sheetData sheetId="4836">
        <row r="2">
          <cell r="E2">
            <v>23200</v>
          </cell>
        </row>
      </sheetData>
      <sheetData sheetId="4837">
        <row r="2">
          <cell r="E2">
            <v>23200</v>
          </cell>
        </row>
      </sheetData>
      <sheetData sheetId="4838">
        <row r="2">
          <cell r="E2">
            <v>23200</v>
          </cell>
        </row>
      </sheetData>
      <sheetData sheetId="4839">
        <row r="2">
          <cell r="E2">
            <v>23200</v>
          </cell>
        </row>
      </sheetData>
      <sheetData sheetId="4840">
        <row r="2">
          <cell r="E2">
            <v>23200</v>
          </cell>
        </row>
      </sheetData>
      <sheetData sheetId="4841">
        <row r="2">
          <cell r="E2">
            <v>23200</v>
          </cell>
        </row>
      </sheetData>
      <sheetData sheetId="4842">
        <row r="2">
          <cell r="E2">
            <v>23200</v>
          </cell>
        </row>
      </sheetData>
      <sheetData sheetId="4843">
        <row r="2">
          <cell r="E2">
            <v>23200</v>
          </cell>
        </row>
      </sheetData>
      <sheetData sheetId="4844">
        <row r="2">
          <cell r="E2">
            <v>23200</v>
          </cell>
        </row>
      </sheetData>
      <sheetData sheetId="4845">
        <row r="2">
          <cell r="E2">
            <v>23200</v>
          </cell>
        </row>
      </sheetData>
      <sheetData sheetId="4846">
        <row r="2">
          <cell r="E2">
            <v>23200</v>
          </cell>
        </row>
      </sheetData>
      <sheetData sheetId="4847">
        <row r="2">
          <cell r="E2">
            <v>23200</v>
          </cell>
        </row>
      </sheetData>
      <sheetData sheetId="4848">
        <row r="2">
          <cell r="E2">
            <v>23200</v>
          </cell>
        </row>
      </sheetData>
      <sheetData sheetId="4849">
        <row r="2">
          <cell r="E2">
            <v>23200</v>
          </cell>
        </row>
      </sheetData>
      <sheetData sheetId="4850">
        <row r="2">
          <cell r="E2">
            <v>23200</v>
          </cell>
        </row>
      </sheetData>
      <sheetData sheetId="4851">
        <row r="2">
          <cell r="E2">
            <v>23200</v>
          </cell>
        </row>
      </sheetData>
      <sheetData sheetId="4852">
        <row r="2">
          <cell r="E2">
            <v>23200</v>
          </cell>
        </row>
      </sheetData>
      <sheetData sheetId="4853">
        <row r="2">
          <cell r="E2">
            <v>23200</v>
          </cell>
        </row>
      </sheetData>
      <sheetData sheetId="4854">
        <row r="2">
          <cell r="E2">
            <v>23200</v>
          </cell>
        </row>
      </sheetData>
      <sheetData sheetId="4855">
        <row r="2">
          <cell r="E2">
            <v>23200</v>
          </cell>
        </row>
      </sheetData>
      <sheetData sheetId="4856">
        <row r="2">
          <cell r="E2">
            <v>23200</v>
          </cell>
        </row>
      </sheetData>
      <sheetData sheetId="4857">
        <row r="2">
          <cell r="E2">
            <v>23200</v>
          </cell>
        </row>
      </sheetData>
      <sheetData sheetId="4858">
        <row r="2">
          <cell r="E2">
            <v>23200</v>
          </cell>
        </row>
      </sheetData>
      <sheetData sheetId="4859">
        <row r="2">
          <cell r="E2">
            <v>23200</v>
          </cell>
        </row>
      </sheetData>
      <sheetData sheetId="4860">
        <row r="2">
          <cell r="E2">
            <v>23200</v>
          </cell>
        </row>
      </sheetData>
      <sheetData sheetId="4861">
        <row r="2">
          <cell r="E2">
            <v>23200</v>
          </cell>
        </row>
      </sheetData>
      <sheetData sheetId="4862">
        <row r="2">
          <cell r="E2">
            <v>23200</v>
          </cell>
        </row>
      </sheetData>
      <sheetData sheetId="4863">
        <row r="2">
          <cell r="E2">
            <v>23200</v>
          </cell>
        </row>
      </sheetData>
      <sheetData sheetId="4864">
        <row r="2">
          <cell r="E2">
            <v>23200</v>
          </cell>
        </row>
      </sheetData>
      <sheetData sheetId="4865">
        <row r="2">
          <cell r="E2">
            <v>23200</v>
          </cell>
        </row>
      </sheetData>
      <sheetData sheetId="4866">
        <row r="2">
          <cell r="E2">
            <v>23200</v>
          </cell>
        </row>
      </sheetData>
      <sheetData sheetId="4867">
        <row r="2">
          <cell r="E2">
            <v>23200</v>
          </cell>
        </row>
      </sheetData>
      <sheetData sheetId="4868">
        <row r="2">
          <cell r="E2">
            <v>23200</v>
          </cell>
        </row>
      </sheetData>
      <sheetData sheetId="4869">
        <row r="2">
          <cell r="E2">
            <v>23200</v>
          </cell>
        </row>
      </sheetData>
      <sheetData sheetId="4870">
        <row r="2">
          <cell r="E2">
            <v>23200</v>
          </cell>
        </row>
      </sheetData>
      <sheetData sheetId="4871">
        <row r="2">
          <cell r="E2">
            <v>23200</v>
          </cell>
        </row>
      </sheetData>
      <sheetData sheetId="4872">
        <row r="2">
          <cell r="E2">
            <v>23200</v>
          </cell>
        </row>
      </sheetData>
      <sheetData sheetId="4873">
        <row r="2">
          <cell r="E2">
            <v>23200</v>
          </cell>
        </row>
      </sheetData>
      <sheetData sheetId="4874">
        <row r="2">
          <cell r="E2">
            <v>23200</v>
          </cell>
        </row>
      </sheetData>
      <sheetData sheetId="4875">
        <row r="2">
          <cell r="E2">
            <v>23200</v>
          </cell>
        </row>
      </sheetData>
      <sheetData sheetId="4876">
        <row r="2">
          <cell r="E2">
            <v>23200</v>
          </cell>
        </row>
      </sheetData>
      <sheetData sheetId="4877">
        <row r="2">
          <cell r="E2">
            <v>23200</v>
          </cell>
        </row>
      </sheetData>
      <sheetData sheetId="4878">
        <row r="2">
          <cell r="E2">
            <v>23200</v>
          </cell>
        </row>
      </sheetData>
      <sheetData sheetId="4879">
        <row r="2">
          <cell r="E2">
            <v>23200</v>
          </cell>
        </row>
      </sheetData>
      <sheetData sheetId="4880">
        <row r="2">
          <cell r="E2">
            <v>23200</v>
          </cell>
        </row>
      </sheetData>
      <sheetData sheetId="4881">
        <row r="2">
          <cell r="E2">
            <v>23200</v>
          </cell>
        </row>
      </sheetData>
      <sheetData sheetId="4882">
        <row r="2">
          <cell r="E2">
            <v>23200</v>
          </cell>
        </row>
      </sheetData>
      <sheetData sheetId="4883">
        <row r="2">
          <cell r="E2">
            <v>23200</v>
          </cell>
        </row>
      </sheetData>
      <sheetData sheetId="4884">
        <row r="2">
          <cell r="E2">
            <v>23200</v>
          </cell>
        </row>
      </sheetData>
      <sheetData sheetId="4885">
        <row r="2">
          <cell r="E2">
            <v>23200</v>
          </cell>
        </row>
      </sheetData>
      <sheetData sheetId="4886">
        <row r="2">
          <cell r="E2">
            <v>23200</v>
          </cell>
        </row>
      </sheetData>
      <sheetData sheetId="4887">
        <row r="2">
          <cell r="E2">
            <v>23200</v>
          </cell>
        </row>
      </sheetData>
      <sheetData sheetId="4888">
        <row r="2">
          <cell r="E2">
            <v>23200</v>
          </cell>
        </row>
      </sheetData>
      <sheetData sheetId="4889">
        <row r="2">
          <cell r="E2">
            <v>23200</v>
          </cell>
        </row>
      </sheetData>
      <sheetData sheetId="4890">
        <row r="2">
          <cell r="E2">
            <v>23200</v>
          </cell>
        </row>
      </sheetData>
      <sheetData sheetId="4891">
        <row r="2">
          <cell r="E2">
            <v>23200</v>
          </cell>
        </row>
      </sheetData>
      <sheetData sheetId="4892">
        <row r="2">
          <cell r="E2">
            <v>23200</v>
          </cell>
        </row>
      </sheetData>
      <sheetData sheetId="4893">
        <row r="2">
          <cell r="E2">
            <v>23200</v>
          </cell>
        </row>
      </sheetData>
      <sheetData sheetId="4894">
        <row r="2">
          <cell r="E2">
            <v>23200</v>
          </cell>
        </row>
      </sheetData>
      <sheetData sheetId="4895">
        <row r="2">
          <cell r="E2">
            <v>23200</v>
          </cell>
        </row>
      </sheetData>
      <sheetData sheetId="4896">
        <row r="2">
          <cell r="E2">
            <v>23200</v>
          </cell>
        </row>
      </sheetData>
      <sheetData sheetId="4897">
        <row r="2">
          <cell r="E2">
            <v>23200</v>
          </cell>
        </row>
      </sheetData>
      <sheetData sheetId="4898">
        <row r="2">
          <cell r="E2">
            <v>23200</v>
          </cell>
        </row>
      </sheetData>
      <sheetData sheetId="4899">
        <row r="2">
          <cell r="E2">
            <v>23200</v>
          </cell>
        </row>
      </sheetData>
      <sheetData sheetId="4900">
        <row r="2">
          <cell r="E2">
            <v>23200</v>
          </cell>
        </row>
      </sheetData>
      <sheetData sheetId="4901">
        <row r="2">
          <cell r="E2">
            <v>23200</v>
          </cell>
        </row>
      </sheetData>
      <sheetData sheetId="4902">
        <row r="2">
          <cell r="E2">
            <v>23200</v>
          </cell>
        </row>
      </sheetData>
      <sheetData sheetId="4903">
        <row r="2">
          <cell r="E2">
            <v>23200</v>
          </cell>
        </row>
      </sheetData>
      <sheetData sheetId="4904">
        <row r="2">
          <cell r="E2">
            <v>23200</v>
          </cell>
        </row>
      </sheetData>
      <sheetData sheetId="4905">
        <row r="2">
          <cell r="E2">
            <v>23200</v>
          </cell>
        </row>
      </sheetData>
      <sheetData sheetId="4906">
        <row r="2">
          <cell r="E2">
            <v>23200</v>
          </cell>
        </row>
      </sheetData>
      <sheetData sheetId="4907">
        <row r="2">
          <cell r="E2">
            <v>23200</v>
          </cell>
        </row>
      </sheetData>
      <sheetData sheetId="4908">
        <row r="2">
          <cell r="E2">
            <v>23200</v>
          </cell>
        </row>
      </sheetData>
      <sheetData sheetId="4909">
        <row r="2">
          <cell r="E2">
            <v>23200</v>
          </cell>
        </row>
      </sheetData>
      <sheetData sheetId="4910">
        <row r="2">
          <cell r="E2">
            <v>23200</v>
          </cell>
        </row>
      </sheetData>
      <sheetData sheetId="4911">
        <row r="2">
          <cell r="E2">
            <v>23200</v>
          </cell>
        </row>
      </sheetData>
      <sheetData sheetId="4912">
        <row r="2">
          <cell r="E2">
            <v>23200</v>
          </cell>
        </row>
      </sheetData>
      <sheetData sheetId="4913">
        <row r="2">
          <cell r="E2">
            <v>23200</v>
          </cell>
        </row>
      </sheetData>
      <sheetData sheetId="4914">
        <row r="2">
          <cell r="E2">
            <v>23200</v>
          </cell>
        </row>
      </sheetData>
      <sheetData sheetId="4915">
        <row r="2">
          <cell r="E2">
            <v>23200</v>
          </cell>
        </row>
      </sheetData>
      <sheetData sheetId="4916">
        <row r="2">
          <cell r="E2">
            <v>23200</v>
          </cell>
        </row>
      </sheetData>
      <sheetData sheetId="4917">
        <row r="2">
          <cell r="E2">
            <v>23200</v>
          </cell>
        </row>
      </sheetData>
      <sheetData sheetId="4918">
        <row r="2">
          <cell r="E2">
            <v>23200</v>
          </cell>
        </row>
      </sheetData>
      <sheetData sheetId="4919">
        <row r="2">
          <cell r="E2">
            <v>23200</v>
          </cell>
        </row>
      </sheetData>
      <sheetData sheetId="4920">
        <row r="2">
          <cell r="E2">
            <v>23200</v>
          </cell>
        </row>
      </sheetData>
      <sheetData sheetId="4921">
        <row r="2">
          <cell r="E2">
            <v>23200</v>
          </cell>
        </row>
      </sheetData>
      <sheetData sheetId="4922">
        <row r="2">
          <cell r="E2">
            <v>23200</v>
          </cell>
        </row>
      </sheetData>
      <sheetData sheetId="4923">
        <row r="2">
          <cell r="E2">
            <v>23200</v>
          </cell>
        </row>
      </sheetData>
      <sheetData sheetId="4924">
        <row r="2">
          <cell r="E2">
            <v>23200</v>
          </cell>
        </row>
      </sheetData>
      <sheetData sheetId="4925">
        <row r="2">
          <cell r="E2">
            <v>23200</v>
          </cell>
        </row>
      </sheetData>
      <sheetData sheetId="4926">
        <row r="2">
          <cell r="E2">
            <v>23200</v>
          </cell>
        </row>
      </sheetData>
      <sheetData sheetId="4927">
        <row r="2">
          <cell r="E2">
            <v>23200</v>
          </cell>
        </row>
      </sheetData>
      <sheetData sheetId="4928">
        <row r="2">
          <cell r="E2">
            <v>23200</v>
          </cell>
        </row>
      </sheetData>
      <sheetData sheetId="4929">
        <row r="2">
          <cell r="E2">
            <v>23200</v>
          </cell>
        </row>
      </sheetData>
      <sheetData sheetId="4930">
        <row r="2">
          <cell r="E2">
            <v>23200</v>
          </cell>
        </row>
      </sheetData>
      <sheetData sheetId="4931">
        <row r="2">
          <cell r="E2">
            <v>23200</v>
          </cell>
        </row>
      </sheetData>
      <sheetData sheetId="4932">
        <row r="2">
          <cell r="E2">
            <v>23200</v>
          </cell>
        </row>
      </sheetData>
      <sheetData sheetId="4933">
        <row r="2">
          <cell r="E2">
            <v>23200</v>
          </cell>
        </row>
      </sheetData>
      <sheetData sheetId="4934">
        <row r="2">
          <cell r="E2">
            <v>23200</v>
          </cell>
        </row>
      </sheetData>
      <sheetData sheetId="4935">
        <row r="2">
          <cell r="E2">
            <v>23200</v>
          </cell>
        </row>
      </sheetData>
      <sheetData sheetId="4936">
        <row r="2">
          <cell r="E2">
            <v>23200</v>
          </cell>
        </row>
      </sheetData>
      <sheetData sheetId="4937">
        <row r="2">
          <cell r="E2">
            <v>23200</v>
          </cell>
        </row>
      </sheetData>
      <sheetData sheetId="4938">
        <row r="2">
          <cell r="E2">
            <v>23200</v>
          </cell>
        </row>
      </sheetData>
      <sheetData sheetId="4939">
        <row r="2">
          <cell r="E2">
            <v>23200</v>
          </cell>
        </row>
      </sheetData>
      <sheetData sheetId="4940">
        <row r="2">
          <cell r="E2">
            <v>23200</v>
          </cell>
        </row>
      </sheetData>
      <sheetData sheetId="4941">
        <row r="2">
          <cell r="E2">
            <v>23200</v>
          </cell>
        </row>
      </sheetData>
      <sheetData sheetId="4942">
        <row r="2">
          <cell r="E2">
            <v>23200</v>
          </cell>
        </row>
      </sheetData>
      <sheetData sheetId="4943">
        <row r="2">
          <cell r="E2">
            <v>23200</v>
          </cell>
        </row>
      </sheetData>
      <sheetData sheetId="4944">
        <row r="2">
          <cell r="E2">
            <v>23200</v>
          </cell>
        </row>
      </sheetData>
      <sheetData sheetId="4945">
        <row r="2">
          <cell r="E2">
            <v>23200</v>
          </cell>
        </row>
      </sheetData>
      <sheetData sheetId="4946">
        <row r="2">
          <cell r="E2">
            <v>23200</v>
          </cell>
        </row>
      </sheetData>
      <sheetData sheetId="4947">
        <row r="2">
          <cell r="E2">
            <v>23200</v>
          </cell>
        </row>
      </sheetData>
      <sheetData sheetId="4948">
        <row r="2">
          <cell r="E2">
            <v>23200</v>
          </cell>
        </row>
      </sheetData>
      <sheetData sheetId="4949">
        <row r="2">
          <cell r="E2">
            <v>23200</v>
          </cell>
        </row>
      </sheetData>
      <sheetData sheetId="4950">
        <row r="2">
          <cell r="E2">
            <v>23200</v>
          </cell>
        </row>
      </sheetData>
      <sheetData sheetId="4951">
        <row r="2">
          <cell r="E2">
            <v>23200</v>
          </cell>
        </row>
      </sheetData>
      <sheetData sheetId="4952">
        <row r="2">
          <cell r="E2">
            <v>23200</v>
          </cell>
        </row>
      </sheetData>
      <sheetData sheetId="4953">
        <row r="2">
          <cell r="E2">
            <v>23200</v>
          </cell>
        </row>
      </sheetData>
      <sheetData sheetId="4954">
        <row r="2">
          <cell r="E2">
            <v>23200</v>
          </cell>
        </row>
      </sheetData>
      <sheetData sheetId="4955">
        <row r="2">
          <cell r="E2">
            <v>23200</v>
          </cell>
        </row>
      </sheetData>
      <sheetData sheetId="4956">
        <row r="2">
          <cell r="E2">
            <v>23200</v>
          </cell>
        </row>
      </sheetData>
      <sheetData sheetId="4957">
        <row r="2">
          <cell r="E2">
            <v>23200</v>
          </cell>
        </row>
      </sheetData>
      <sheetData sheetId="4958">
        <row r="2">
          <cell r="E2">
            <v>23200</v>
          </cell>
        </row>
      </sheetData>
      <sheetData sheetId="4959">
        <row r="2">
          <cell r="E2">
            <v>23200</v>
          </cell>
        </row>
      </sheetData>
      <sheetData sheetId="4960">
        <row r="2">
          <cell r="E2">
            <v>23200</v>
          </cell>
        </row>
      </sheetData>
      <sheetData sheetId="4961">
        <row r="2">
          <cell r="E2">
            <v>23200</v>
          </cell>
        </row>
      </sheetData>
      <sheetData sheetId="4962">
        <row r="2">
          <cell r="E2">
            <v>23200</v>
          </cell>
        </row>
      </sheetData>
      <sheetData sheetId="4963">
        <row r="2">
          <cell r="E2">
            <v>23200</v>
          </cell>
        </row>
      </sheetData>
      <sheetData sheetId="4964">
        <row r="2">
          <cell r="E2">
            <v>23200</v>
          </cell>
        </row>
      </sheetData>
      <sheetData sheetId="4965">
        <row r="2">
          <cell r="E2">
            <v>23200</v>
          </cell>
        </row>
      </sheetData>
      <sheetData sheetId="4966">
        <row r="2">
          <cell r="E2">
            <v>23200</v>
          </cell>
        </row>
      </sheetData>
      <sheetData sheetId="4967">
        <row r="2">
          <cell r="E2">
            <v>23200</v>
          </cell>
        </row>
      </sheetData>
      <sheetData sheetId="4968">
        <row r="2">
          <cell r="E2">
            <v>23200</v>
          </cell>
        </row>
      </sheetData>
      <sheetData sheetId="4969">
        <row r="2">
          <cell r="E2">
            <v>23200</v>
          </cell>
        </row>
      </sheetData>
      <sheetData sheetId="4970">
        <row r="2">
          <cell r="E2">
            <v>23200</v>
          </cell>
        </row>
      </sheetData>
      <sheetData sheetId="4971">
        <row r="2">
          <cell r="E2">
            <v>23200</v>
          </cell>
        </row>
      </sheetData>
      <sheetData sheetId="4972">
        <row r="2">
          <cell r="E2">
            <v>23200</v>
          </cell>
        </row>
      </sheetData>
      <sheetData sheetId="4973">
        <row r="2">
          <cell r="E2">
            <v>23200</v>
          </cell>
        </row>
      </sheetData>
      <sheetData sheetId="4974">
        <row r="2">
          <cell r="E2">
            <v>23200</v>
          </cell>
        </row>
      </sheetData>
      <sheetData sheetId="4975">
        <row r="2">
          <cell r="E2">
            <v>23200</v>
          </cell>
        </row>
      </sheetData>
      <sheetData sheetId="4976">
        <row r="2">
          <cell r="E2">
            <v>23200</v>
          </cell>
        </row>
      </sheetData>
      <sheetData sheetId="4977">
        <row r="2">
          <cell r="E2">
            <v>23200</v>
          </cell>
        </row>
      </sheetData>
      <sheetData sheetId="4978">
        <row r="2">
          <cell r="E2">
            <v>23200</v>
          </cell>
        </row>
      </sheetData>
      <sheetData sheetId="4979">
        <row r="2">
          <cell r="E2">
            <v>23200</v>
          </cell>
        </row>
      </sheetData>
      <sheetData sheetId="4980">
        <row r="2">
          <cell r="E2">
            <v>23200</v>
          </cell>
        </row>
      </sheetData>
      <sheetData sheetId="4981">
        <row r="2">
          <cell r="E2">
            <v>23200</v>
          </cell>
        </row>
      </sheetData>
      <sheetData sheetId="4982">
        <row r="2">
          <cell r="E2">
            <v>23200</v>
          </cell>
        </row>
      </sheetData>
      <sheetData sheetId="4983">
        <row r="2">
          <cell r="E2">
            <v>23200</v>
          </cell>
        </row>
      </sheetData>
      <sheetData sheetId="4984">
        <row r="2">
          <cell r="E2">
            <v>23200</v>
          </cell>
        </row>
      </sheetData>
      <sheetData sheetId="4985">
        <row r="2">
          <cell r="E2">
            <v>23200</v>
          </cell>
        </row>
      </sheetData>
      <sheetData sheetId="4986">
        <row r="2">
          <cell r="E2">
            <v>23200</v>
          </cell>
        </row>
      </sheetData>
      <sheetData sheetId="4987">
        <row r="2">
          <cell r="E2">
            <v>23200</v>
          </cell>
        </row>
      </sheetData>
      <sheetData sheetId="4988">
        <row r="2">
          <cell r="E2">
            <v>23200</v>
          </cell>
        </row>
      </sheetData>
      <sheetData sheetId="4989">
        <row r="2">
          <cell r="E2">
            <v>23200</v>
          </cell>
        </row>
      </sheetData>
      <sheetData sheetId="4990">
        <row r="2">
          <cell r="E2">
            <v>23200</v>
          </cell>
        </row>
      </sheetData>
      <sheetData sheetId="4991">
        <row r="2">
          <cell r="E2">
            <v>23200</v>
          </cell>
        </row>
      </sheetData>
      <sheetData sheetId="4992">
        <row r="2">
          <cell r="E2">
            <v>23200</v>
          </cell>
        </row>
      </sheetData>
      <sheetData sheetId="4993">
        <row r="2">
          <cell r="E2">
            <v>23200</v>
          </cell>
        </row>
      </sheetData>
      <sheetData sheetId="4994">
        <row r="2">
          <cell r="E2">
            <v>23200</v>
          </cell>
        </row>
      </sheetData>
      <sheetData sheetId="4995">
        <row r="2">
          <cell r="E2">
            <v>23200</v>
          </cell>
        </row>
      </sheetData>
      <sheetData sheetId="4996">
        <row r="2">
          <cell r="E2">
            <v>23200</v>
          </cell>
        </row>
      </sheetData>
      <sheetData sheetId="4997">
        <row r="2">
          <cell r="E2">
            <v>23200</v>
          </cell>
        </row>
      </sheetData>
      <sheetData sheetId="4998">
        <row r="2">
          <cell r="E2">
            <v>23200</v>
          </cell>
        </row>
      </sheetData>
      <sheetData sheetId="4999">
        <row r="2">
          <cell r="E2">
            <v>23200</v>
          </cell>
        </row>
      </sheetData>
      <sheetData sheetId="5000">
        <row r="2">
          <cell r="E2">
            <v>23200</v>
          </cell>
        </row>
      </sheetData>
      <sheetData sheetId="5001">
        <row r="2">
          <cell r="E2">
            <v>23200</v>
          </cell>
        </row>
      </sheetData>
      <sheetData sheetId="5002">
        <row r="2">
          <cell r="E2">
            <v>23200</v>
          </cell>
        </row>
      </sheetData>
      <sheetData sheetId="5003">
        <row r="2">
          <cell r="E2">
            <v>23200</v>
          </cell>
        </row>
      </sheetData>
      <sheetData sheetId="5004">
        <row r="2">
          <cell r="E2">
            <v>23200</v>
          </cell>
        </row>
      </sheetData>
      <sheetData sheetId="5005">
        <row r="2">
          <cell r="E2">
            <v>23200</v>
          </cell>
        </row>
      </sheetData>
      <sheetData sheetId="5006">
        <row r="2">
          <cell r="E2">
            <v>23200</v>
          </cell>
        </row>
      </sheetData>
      <sheetData sheetId="5007">
        <row r="2">
          <cell r="E2">
            <v>23200</v>
          </cell>
        </row>
      </sheetData>
      <sheetData sheetId="5008">
        <row r="2">
          <cell r="E2">
            <v>23200</v>
          </cell>
        </row>
      </sheetData>
      <sheetData sheetId="5009">
        <row r="2">
          <cell r="E2">
            <v>23200</v>
          </cell>
        </row>
      </sheetData>
      <sheetData sheetId="5010">
        <row r="2">
          <cell r="E2">
            <v>23200</v>
          </cell>
        </row>
      </sheetData>
      <sheetData sheetId="5011">
        <row r="2">
          <cell r="E2">
            <v>23200</v>
          </cell>
        </row>
      </sheetData>
      <sheetData sheetId="5012">
        <row r="2">
          <cell r="E2">
            <v>23200</v>
          </cell>
        </row>
      </sheetData>
      <sheetData sheetId="5013">
        <row r="2">
          <cell r="E2">
            <v>23200</v>
          </cell>
        </row>
      </sheetData>
      <sheetData sheetId="5014">
        <row r="2">
          <cell r="E2">
            <v>23200</v>
          </cell>
        </row>
      </sheetData>
      <sheetData sheetId="5015">
        <row r="2">
          <cell r="E2">
            <v>23200</v>
          </cell>
        </row>
      </sheetData>
      <sheetData sheetId="5016">
        <row r="2">
          <cell r="E2">
            <v>23200</v>
          </cell>
        </row>
      </sheetData>
      <sheetData sheetId="5017">
        <row r="2">
          <cell r="E2">
            <v>23200</v>
          </cell>
        </row>
      </sheetData>
      <sheetData sheetId="5018">
        <row r="2">
          <cell r="E2">
            <v>23200</v>
          </cell>
        </row>
      </sheetData>
      <sheetData sheetId="5019">
        <row r="2">
          <cell r="E2">
            <v>23200</v>
          </cell>
        </row>
      </sheetData>
      <sheetData sheetId="5020">
        <row r="2">
          <cell r="E2">
            <v>23200</v>
          </cell>
        </row>
      </sheetData>
      <sheetData sheetId="5021">
        <row r="2">
          <cell r="E2">
            <v>23200</v>
          </cell>
        </row>
      </sheetData>
      <sheetData sheetId="5022">
        <row r="2">
          <cell r="E2">
            <v>23200</v>
          </cell>
        </row>
      </sheetData>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ow r="2">
          <cell r="E2">
            <v>23200</v>
          </cell>
        </row>
      </sheetData>
      <sheetData sheetId="5045" refreshError="1"/>
      <sheetData sheetId="5046" refreshError="1"/>
      <sheetData sheetId="5047" refreshError="1"/>
      <sheetData sheetId="5048">
        <row r="2">
          <cell r="E2">
            <v>23200</v>
          </cell>
        </row>
      </sheetData>
      <sheetData sheetId="5049" refreshError="1"/>
      <sheetData sheetId="5050">
        <row r="2">
          <cell r="E2">
            <v>23200</v>
          </cell>
        </row>
      </sheetData>
      <sheetData sheetId="5051" refreshError="1"/>
      <sheetData sheetId="5052">
        <row r="2">
          <cell r="E2">
            <v>23200</v>
          </cell>
        </row>
      </sheetData>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sheetData sheetId="5071" refreshError="1"/>
      <sheetData sheetId="5072"/>
      <sheetData sheetId="5073" refreshError="1"/>
      <sheetData sheetId="5074" refreshError="1"/>
      <sheetData sheetId="5075" refreshError="1"/>
      <sheetData sheetId="5076" refreshError="1"/>
      <sheetData sheetId="5077" refreshError="1"/>
      <sheetData sheetId="5078"/>
      <sheetData sheetId="5079" refreshError="1"/>
      <sheetData sheetId="5080" refreshError="1"/>
      <sheetData sheetId="5081" refreshError="1"/>
      <sheetData sheetId="5082"/>
      <sheetData sheetId="5083" refreshError="1"/>
      <sheetData sheetId="5084"/>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sheetData sheetId="5101" refreshError="1"/>
      <sheetData sheetId="5102" refreshError="1"/>
      <sheetData sheetId="5103" refreshError="1"/>
      <sheetData sheetId="5104" refreshError="1"/>
      <sheetData sheetId="5105" refreshError="1"/>
      <sheetData sheetId="5106" refreshError="1"/>
      <sheetData sheetId="5107" refreshError="1"/>
      <sheetData sheetId="5108"/>
      <sheetData sheetId="5109" refreshError="1"/>
      <sheetData sheetId="5110" refreshError="1"/>
      <sheetData sheetId="5111" refreshError="1"/>
      <sheetData sheetId="5112"/>
      <sheetData sheetId="5113" refreshError="1"/>
      <sheetData sheetId="5114" refreshError="1"/>
      <sheetData sheetId="5115" refreshError="1"/>
      <sheetData sheetId="5116"/>
      <sheetData sheetId="5117" refreshError="1"/>
      <sheetData sheetId="5118"/>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ow r="2">
          <cell r="E2">
            <v>23200</v>
          </cell>
        </row>
      </sheetData>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ow r="2">
          <cell r="E2">
            <v>23200</v>
          </cell>
        </row>
      </sheetData>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ow r="2">
          <cell r="E2">
            <v>23200</v>
          </cell>
        </row>
      </sheetData>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ow r="2">
          <cell r="E2">
            <v>23200</v>
          </cell>
        </row>
      </sheetData>
      <sheetData sheetId="5392" refreshError="1"/>
      <sheetData sheetId="5393" refreshError="1"/>
      <sheetData sheetId="5394" refreshError="1"/>
      <sheetData sheetId="5395" refreshError="1"/>
      <sheetData sheetId="5396" refreshError="1"/>
      <sheetData sheetId="5397" refreshError="1"/>
      <sheetData sheetId="5398" refreshError="1"/>
      <sheetData sheetId="5399">
        <row r="2">
          <cell r="E2">
            <v>23200</v>
          </cell>
        </row>
      </sheetData>
      <sheetData sheetId="5400" refreshError="1"/>
      <sheetData sheetId="5401" refreshError="1"/>
      <sheetData sheetId="5402" refreshError="1"/>
      <sheetData sheetId="5403" refreshError="1"/>
      <sheetData sheetId="5404">
        <row r="2">
          <cell r="E2">
            <v>23200</v>
          </cell>
        </row>
      </sheetData>
      <sheetData sheetId="5405" refreshError="1"/>
      <sheetData sheetId="5406">
        <row r="2">
          <cell r="E2">
            <v>23200</v>
          </cell>
        </row>
      </sheetData>
      <sheetData sheetId="5407" refreshError="1"/>
      <sheetData sheetId="5408">
        <row r="2">
          <cell r="E2">
            <v>23200</v>
          </cell>
        </row>
      </sheetData>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ow r="2">
          <cell r="E2">
            <v>23200</v>
          </cell>
        </row>
      </sheetData>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ow r="2">
          <cell r="E2">
            <v>23200</v>
          </cell>
        </row>
      </sheetData>
      <sheetData sheetId="5458" refreshError="1"/>
      <sheetData sheetId="5459">
        <row r="2">
          <cell r="E2">
            <v>23200</v>
          </cell>
        </row>
      </sheetData>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ow r="2">
          <cell r="E2">
            <v>23200</v>
          </cell>
        </row>
      </sheetData>
      <sheetData sheetId="5481">
        <row r="2">
          <cell r="E2">
            <v>23200</v>
          </cell>
        </row>
      </sheetData>
      <sheetData sheetId="5482" refreshError="1"/>
      <sheetData sheetId="5483">
        <row r="2">
          <cell r="E2">
            <v>23200</v>
          </cell>
        </row>
      </sheetData>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sheetData sheetId="5614"/>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sheetData sheetId="5637" refreshError="1"/>
      <sheetData sheetId="5638" refreshError="1"/>
      <sheetData sheetId="5639"/>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ow r="2">
          <cell r="E2">
            <v>23200</v>
          </cell>
        </row>
      </sheetData>
      <sheetData sheetId="5698" refreshError="1"/>
      <sheetData sheetId="5699" refreshError="1"/>
      <sheetData sheetId="5700" refreshError="1"/>
      <sheetData sheetId="5701" refreshError="1"/>
      <sheetData sheetId="5702" refreshError="1"/>
      <sheetData sheetId="5703" refreshError="1"/>
      <sheetData sheetId="5704" refreshError="1"/>
      <sheetData sheetId="5705">
        <row r="2">
          <cell r="E2">
            <v>23200</v>
          </cell>
        </row>
      </sheetData>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ow r="2">
          <cell r="E2">
            <v>23200</v>
          </cell>
        </row>
      </sheetData>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ow r="2">
          <cell r="E2">
            <v>23200</v>
          </cell>
        </row>
      </sheetData>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ow r="2">
          <cell r="E2">
            <v>23200</v>
          </cell>
        </row>
      </sheetData>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ow r="2">
          <cell r="E2">
            <v>23200</v>
          </cell>
        </row>
      </sheetData>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ow r="2">
          <cell r="E2">
            <v>23200</v>
          </cell>
        </row>
      </sheetData>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sheetData sheetId="5810">
        <row r="2">
          <cell r="E2">
            <v>23200</v>
          </cell>
        </row>
      </sheetData>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ow r="2">
          <cell r="E2">
            <v>23200</v>
          </cell>
        </row>
      </sheetData>
      <sheetData sheetId="5826" refreshError="1"/>
      <sheetData sheetId="5827" refreshError="1"/>
      <sheetData sheetId="5828" refreshError="1"/>
      <sheetData sheetId="5829" refreshError="1"/>
      <sheetData sheetId="5830" refreshError="1"/>
      <sheetData sheetId="5831">
        <row r="2">
          <cell r="E2">
            <v>23200</v>
          </cell>
        </row>
      </sheetData>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ow r="2">
          <cell r="E2">
            <v>23200</v>
          </cell>
        </row>
      </sheetData>
      <sheetData sheetId="5846" refreshError="1"/>
      <sheetData sheetId="5847" refreshError="1"/>
      <sheetData sheetId="5848" refreshError="1"/>
      <sheetData sheetId="5849">
        <row r="2">
          <cell r="E2">
            <v>23200</v>
          </cell>
        </row>
      </sheetData>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ow r="2">
          <cell r="E2">
            <v>23200</v>
          </cell>
        </row>
      </sheetData>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ow r="2">
          <cell r="E2">
            <v>23200</v>
          </cell>
        </row>
      </sheetData>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ow r="2">
          <cell r="E2">
            <v>23200</v>
          </cell>
        </row>
      </sheetData>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ow r="2">
          <cell r="E2">
            <v>23200</v>
          </cell>
        </row>
      </sheetData>
      <sheetData sheetId="6034" refreshError="1"/>
      <sheetData sheetId="6035">
        <row r="2">
          <cell r="E2">
            <v>23200</v>
          </cell>
        </row>
      </sheetData>
      <sheetData sheetId="6036" refreshError="1"/>
      <sheetData sheetId="6037" refreshError="1"/>
      <sheetData sheetId="6038" refreshError="1"/>
      <sheetData sheetId="6039">
        <row r="2">
          <cell r="E2">
            <v>23200</v>
          </cell>
        </row>
      </sheetData>
      <sheetData sheetId="6040" refreshError="1"/>
      <sheetData sheetId="6041" refreshError="1"/>
      <sheetData sheetId="6042" refreshError="1"/>
      <sheetData sheetId="6043" refreshError="1"/>
      <sheetData sheetId="6044" refreshError="1"/>
      <sheetData sheetId="6045">
        <row r="2">
          <cell r="E2">
            <v>23200</v>
          </cell>
        </row>
      </sheetData>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ow r="2">
          <cell r="E2">
            <v>23200</v>
          </cell>
        </row>
      </sheetData>
      <sheetData sheetId="6069">
        <row r="2">
          <cell r="E2">
            <v>23200</v>
          </cell>
        </row>
      </sheetData>
      <sheetData sheetId="6070"/>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ow r="2">
          <cell r="E2">
            <v>23200</v>
          </cell>
        </row>
      </sheetData>
      <sheetData sheetId="7013" refreshError="1"/>
      <sheetData sheetId="7014" refreshError="1"/>
      <sheetData sheetId="7015" refreshError="1"/>
      <sheetData sheetId="7016">
        <row r="2">
          <cell r="E2">
            <v>23200</v>
          </cell>
        </row>
      </sheetData>
      <sheetData sheetId="7017" refreshError="1"/>
      <sheetData sheetId="7018">
        <row r="2">
          <cell r="E2">
            <v>23200</v>
          </cell>
        </row>
      </sheetData>
      <sheetData sheetId="7019" refreshError="1"/>
      <sheetData sheetId="7020">
        <row r="2">
          <cell r="E2">
            <v>23200</v>
          </cell>
        </row>
      </sheetData>
      <sheetData sheetId="7021" refreshError="1"/>
      <sheetData sheetId="7022" refreshError="1"/>
      <sheetData sheetId="7023" refreshError="1"/>
      <sheetData sheetId="7024">
        <row r="2">
          <cell r="E2">
            <v>23200</v>
          </cell>
        </row>
      </sheetData>
      <sheetData sheetId="7025" refreshError="1"/>
      <sheetData sheetId="7026"/>
      <sheetData sheetId="7027" refreshError="1"/>
      <sheetData sheetId="7028" refreshError="1"/>
      <sheetData sheetId="7029" refreshError="1"/>
      <sheetData sheetId="7030">
        <row r="2">
          <cell r="E2">
            <v>23200</v>
          </cell>
        </row>
      </sheetData>
      <sheetData sheetId="7031" refreshError="1"/>
      <sheetData sheetId="7032" refreshError="1"/>
      <sheetData sheetId="7033" refreshError="1"/>
      <sheetData sheetId="7034">
        <row r="2">
          <cell r="E2">
            <v>23200</v>
          </cell>
        </row>
      </sheetData>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refreshError="1"/>
      <sheetData sheetId="7074" refreshError="1"/>
      <sheetData sheetId="7075" refreshError="1"/>
      <sheetData sheetId="7076" refreshError="1"/>
      <sheetData sheetId="7077"/>
      <sheetData sheetId="7078" refreshError="1"/>
      <sheetData sheetId="7079"/>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ow r="2">
          <cell r="E2">
            <v>23200</v>
          </cell>
        </row>
      </sheetData>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ow r="2">
          <cell r="E2">
            <v>23200</v>
          </cell>
        </row>
      </sheetData>
      <sheetData sheetId="7182" refreshError="1"/>
      <sheetData sheetId="7183">
        <row r="2">
          <cell r="E2">
            <v>23200</v>
          </cell>
        </row>
      </sheetData>
      <sheetData sheetId="7184">
        <row r="2">
          <cell r="E2">
            <v>23200</v>
          </cell>
        </row>
      </sheetData>
      <sheetData sheetId="7185">
        <row r="2">
          <cell r="E2">
            <v>23200</v>
          </cell>
        </row>
      </sheetData>
      <sheetData sheetId="7186">
        <row r="2">
          <cell r="E2">
            <v>23200</v>
          </cell>
        </row>
      </sheetData>
      <sheetData sheetId="7187">
        <row r="2">
          <cell r="E2">
            <v>23200</v>
          </cell>
        </row>
      </sheetData>
      <sheetData sheetId="7188">
        <row r="2">
          <cell r="E2">
            <v>23200</v>
          </cell>
        </row>
      </sheetData>
      <sheetData sheetId="7189">
        <row r="2">
          <cell r="E2">
            <v>23200</v>
          </cell>
        </row>
      </sheetData>
      <sheetData sheetId="7190">
        <row r="2">
          <cell r="E2">
            <v>23200</v>
          </cell>
        </row>
      </sheetData>
      <sheetData sheetId="7191">
        <row r="2">
          <cell r="E2">
            <v>23200</v>
          </cell>
        </row>
      </sheetData>
      <sheetData sheetId="7192">
        <row r="2">
          <cell r="E2">
            <v>23200</v>
          </cell>
        </row>
      </sheetData>
      <sheetData sheetId="7193">
        <row r="2">
          <cell r="E2">
            <v>23200</v>
          </cell>
        </row>
      </sheetData>
      <sheetData sheetId="7194">
        <row r="2">
          <cell r="E2">
            <v>23200</v>
          </cell>
        </row>
      </sheetData>
      <sheetData sheetId="7195">
        <row r="2">
          <cell r="E2">
            <v>23200</v>
          </cell>
        </row>
      </sheetData>
      <sheetData sheetId="7196">
        <row r="2">
          <cell r="E2">
            <v>23200</v>
          </cell>
        </row>
      </sheetData>
      <sheetData sheetId="7197">
        <row r="2">
          <cell r="E2">
            <v>23200</v>
          </cell>
        </row>
      </sheetData>
      <sheetData sheetId="7198">
        <row r="2">
          <cell r="E2">
            <v>23200</v>
          </cell>
        </row>
      </sheetData>
      <sheetData sheetId="7199">
        <row r="2">
          <cell r="E2">
            <v>23200</v>
          </cell>
        </row>
      </sheetData>
      <sheetData sheetId="7200">
        <row r="2">
          <cell r="E2">
            <v>23200</v>
          </cell>
        </row>
      </sheetData>
      <sheetData sheetId="7201">
        <row r="2">
          <cell r="E2">
            <v>23200</v>
          </cell>
        </row>
      </sheetData>
      <sheetData sheetId="7202">
        <row r="2">
          <cell r="E2">
            <v>23200</v>
          </cell>
        </row>
      </sheetData>
      <sheetData sheetId="7203">
        <row r="2">
          <cell r="E2">
            <v>23200</v>
          </cell>
        </row>
      </sheetData>
      <sheetData sheetId="7204">
        <row r="2">
          <cell r="E2">
            <v>23200</v>
          </cell>
        </row>
      </sheetData>
      <sheetData sheetId="7205">
        <row r="2">
          <cell r="E2">
            <v>23200</v>
          </cell>
        </row>
      </sheetData>
      <sheetData sheetId="7206">
        <row r="2">
          <cell r="E2">
            <v>23200</v>
          </cell>
        </row>
      </sheetData>
      <sheetData sheetId="7207">
        <row r="2">
          <cell r="E2">
            <v>23200</v>
          </cell>
        </row>
      </sheetData>
      <sheetData sheetId="7208">
        <row r="2">
          <cell r="E2">
            <v>23200</v>
          </cell>
        </row>
      </sheetData>
      <sheetData sheetId="7209">
        <row r="2">
          <cell r="E2">
            <v>23200</v>
          </cell>
        </row>
      </sheetData>
      <sheetData sheetId="7210">
        <row r="2">
          <cell r="E2">
            <v>23200</v>
          </cell>
        </row>
      </sheetData>
      <sheetData sheetId="7211">
        <row r="2">
          <cell r="E2">
            <v>23200</v>
          </cell>
        </row>
      </sheetData>
      <sheetData sheetId="7212">
        <row r="2">
          <cell r="E2">
            <v>23200</v>
          </cell>
        </row>
      </sheetData>
      <sheetData sheetId="7213">
        <row r="2">
          <cell r="E2">
            <v>23200</v>
          </cell>
        </row>
      </sheetData>
      <sheetData sheetId="7214">
        <row r="2">
          <cell r="E2">
            <v>23200</v>
          </cell>
        </row>
      </sheetData>
      <sheetData sheetId="7215">
        <row r="2">
          <cell r="E2">
            <v>23200</v>
          </cell>
        </row>
      </sheetData>
      <sheetData sheetId="7216">
        <row r="2">
          <cell r="E2">
            <v>23200</v>
          </cell>
        </row>
      </sheetData>
      <sheetData sheetId="7217">
        <row r="2">
          <cell r="E2">
            <v>23200</v>
          </cell>
        </row>
      </sheetData>
      <sheetData sheetId="7218">
        <row r="2">
          <cell r="E2">
            <v>23200</v>
          </cell>
        </row>
      </sheetData>
      <sheetData sheetId="7219">
        <row r="2">
          <cell r="E2">
            <v>23200</v>
          </cell>
        </row>
      </sheetData>
      <sheetData sheetId="7220">
        <row r="2">
          <cell r="E2">
            <v>23200</v>
          </cell>
        </row>
      </sheetData>
      <sheetData sheetId="7221">
        <row r="2">
          <cell r="E2">
            <v>23200</v>
          </cell>
        </row>
      </sheetData>
      <sheetData sheetId="7222">
        <row r="2">
          <cell r="E2">
            <v>23200</v>
          </cell>
        </row>
      </sheetData>
      <sheetData sheetId="7223">
        <row r="2">
          <cell r="E2">
            <v>23200</v>
          </cell>
        </row>
      </sheetData>
      <sheetData sheetId="7224"/>
      <sheetData sheetId="7225">
        <row r="2">
          <cell r="E2">
            <v>23200</v>
          </cell>
        </row>
      </sheetData>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row r="2">
          <cell r="E2">
            <v>23200</v>
          </cell>
        </row>
      </sheetData>
      <sheetData sheetId="7329">
        <row r="2">
          <cell r="E2">
            <v>23200</v>
          </cell>
        </row>
      </sheetData>
      <sheetData sheetId="7330">
        <row r="2">
          <cell r="E2">
            <v>23200</v>
          </cell>
        </row>
      </sheetData>
      <sheetData sheetId="7331">
        <row r="2">
          <cell r="E2">
            <v>23200</v>
          </cell>
        </row>
      </sheetData>
      <sheetData sheetId="7332">
        <row r="2">
          <cell r="E2">
            <v>23200</v>
          </cell>
        </row>
      </sheetData>
      <sheetData sheetId="7333">
        <row r="2">
          <cell r="E2">
            <v>23200</v>
          </cell>
        </row>
      </sheetData>
      <sheetData sheetId="7334">
        <row r="2">
          <cell r="E2">
            <v>23200</v>
          </cell>
        </row>
      </sheetData>
      <sheetData sheetId="7335">
        <row r="2">
          <cell r="E2">
            <v>23200</v>
          </cell>
        </row>
      </sheetData>
      <sheetData sheetId="7336">
        <row r="2">
          <cell r="E2">
            <v>23200</v>
          </cell>
        </row>
      </sheetData>
      <sheetData sheetId="7337">
        <row r="2">
          <cell r="E2">
            <v>23200</v>
          </cell>
        </row>
      </sheetData>
      <sheetData sheetId="7338">
        <row r="2">
          <cell r="E2">
            <v>23200</v>
          </cell>
        </row>
      </sheetData>
      <sheetData sheetId="7339">
        <row r="2">
          <cell r="E2">
            <v>23200</v>
          </cell>
        </row>
      </sheetData>
      <sheetData sheetId="7340">
        <row r="2">
          <cell r="E2">
            <v>23200</v>
          </cell>
        </row>
      </sheetData>
      <sheetData sheetId="7341">
        <row r="2">
          <cell r="E2">
            <v>23200</v>
          </cell>
        </row>
      </sheetData>
      <sheetData sheetId="7342">
        <row r="2">
          <cell r="E2">
            <v>23200</v>
          </cell>
        </row>
      </sheetData>
      <sheetData sheetId="7343">
        <row r="2">
          <cell r="E2">
            <v>23200</v>
          </cell>
        </row>
      </sheetData>
      <sheetData sheetId="7344">
        <row r="2">
          <cell r="E2">
            <v>23200</v>
          </cell>
        </row>
      </sheetData>
      <sheetData sheetId="7345">
        <row r="2">
          <cell r="E2">
            <v>23200</v>
          </cell>
        </row>
      </sheetData>
      <sheetData sheetId="7346">
        <row r="2">
          <cell r="E2">
            <v>23200</v>
          </cell>
        </row>
      </sheetData>
      <sheetData sheetId="7347">
        <row r="2">
          <cell r="E2">
            <v>23200</v>
          </cell>
        </row>
      </sheetData>
      <sheetData sheetId="7348">
        <row r="2">
          <cell r="E2">
            <v>23200</v>
          </cell>
        </row>
      </sheetData>
      <sheetData sheetId="7349">
        <row r="2">
          <cell r="E2">
            <v>23200</v>
          </cell>
        </row>
      </sheetData>
      <sheetData sheetId="7350">
        <row r="2">
          <cell r="E2">
            <v>23200</v>
          </cell>
        </row>
      </sheetData>
      <sheetData sheetId="7351">
        <row r="2">
          <cell r="E2">
            <v>23200</v>
          </cell>
        </row>
      </sheetData>
      <sheetData sheetId="7352">
        <row r="2">
          <cell r="E2">
            <v>23200</v>
          </cell>
        </row>
      </sheetData>
      <sheetData sheetId="7353">
        <row r="2">
          <cell r="E2">
            <v>23200</v>
          </cell>
        </row>
      </sheetData>
      <sheetData sheetId="7354">
        <row r="2">
          <cell r="E2">
            <v>23200</v>
          </cell>
        </row>
      </sheetData>
      <sheetData sheetId="7355">
        <row r="2">
          <cell r="E2">
            <v>23200</v>
          </cell>
        </row>
      </sheetData>
      <sheetData sheetId="7356">
        <row r="2">
          <cell r="E2">
            <v>23200</v>
          </cell>
        </row>
      </sheetData>
      <sheetData sheetId="7357">
        <row r="2">
          <cell r="E2">
            <v>23200</v>
          </cell>
        </row>
      </sheetData>
      <sheetData sheetId="7358">
        <row r="2">
          <cell r="E2">
            <v>23200</v>
          </cell>
        </row>
      </sheetData>
      <sheetData sheetId="7359">
        <row r="2">
          <cell r="E2">
            <v>23200</v>
          </cell>
        </row>
      </sheetData>
      <sheetData sheetId="7360">
        <row r="2">
          <cell r="E2">
            <v>23200</v>
          </cell>
        </row>
      </sheetData>
      <sheetData sheetId="7361">
        <row r="2">
          <cell r="E2">
            <v>23200</v>
          </cell>
        </row>
      </sheetData>
      <sheetData sheetId="7362">
        <row r="2">
          <cell r="E2">
            <v>23200</v>
          </cell>
        </row>
      </sheetData>
      <sheetData sheetId="7363">
        <row r="2">
          <cell r="E2">
            <v>23200</v>
          </cell>
        </row>
      </sheetData>
      <sheetData sheetId="7364">
        <row r="2">
          <cell r="E2">
            <v>23200</v>
          </cell>
        </row>
      </sheetData>
      <sheetData sheetId="7365">
        <row r="2">
          <cell r="E2">
            <v>23200</v>
          </cell>
        </row>
      </sheetData>
      <sheetData sheetId="7366"/>
      <sheetData sheetId="7367">
        <row r="2">
          <cell r="E2">
            <v>23200</v>
          </cell>
        </row>
      </sheetData>
      <sheetData sheetId="7368">
        <row r="2">
          <cell r="E2">
            <v>23200</v>
          </cell>
        </row>
      </sheetData>
      <sheetData sheetId="7369">
        <row r="2">
          <cell r="E2">
            <v>23200</v>
          </cell>
        </row>
      </sheetData>
      <sheetData sheetId="7370">
        <row r="2">
          <cell r="E2">
            <v>23200</v>
          </cell>
        </row>
      </sheetData>
      <sheetData sheetId="7371">
        <row r="2">
          <cell r="E2">
            <v>23200</v>
          </cell>
        </row>
      </sheetData>
      <sheetData sheetId="7372">
        <row r="2">
          <cell r="E2">
            <v>23200</v>
          </cell>
        </row>
      </sheetData>
      <sheetData sheetId="7373">
        <row r="2">
          <cell r="E2">
            <v>23200</v>
          </cell>
        </row>
      </sheetData>
      <sheetData sheetId="7374">
        <row r="2">
          <cell r="E2">
            <v>23200</v>
          </cell>
        </row>
      </sheetData>
      <sheetData sheetId="7375">
        <row r="2">
          <cell r="E2">
            <v>23200</v>
          </cell>
        </row>
      </sheetData>
      <sheetData sheetId="7376">
        <row r="2">
          <cell r="E2">
            <v>23200</v>
          </cell>
        </row>
      </sheetData>
      <sheetData sheetId="7377">
        <row r="2">
          <cell r="E2">
            <v>23200</v>
          </cell>
        </row>
      </sheetData>
      <sheetData sheetId="7378">
        <row r="2">
          <cell r="E2">
            <v>23200</v>
          </cell>
        </row>
      </sheetData>
      <sheetData sheetId="7379">
        <row r="2">
          <cell r="E2">
            <v>23200</v>
          </cell>
        </row>
      </sheetData>
      <sheetData sheetId="7380">
        <row r="2">
          <cell r="E2">
            <v>23200</v>
          </cell>
        </row>
      </sheetData>
      <sheetData sheetId="7381">
        <row r="2">
          <cell r="E2">
            <v>23200</v>
          </cell>
        </row>
      </sheetData>
      <sheetData sheetId="7382">
        <row r="2">
          <cell r="E2">
            <v>23200</v>
          </cell>
        </row>
      </sheetData>
      <sheetData sheetId="7383">
        <row r="2">
          <cell r="E2">
            <v>23200</v>
          </cell>
        </row>
      </sheetData>
      <sheetData sheetId="7384">
        <row r="2">
          <cell r="E2">
            <v>23200</v>
          </cell>
        </row>
      </sheetData>
      <sheetData sheetId="7385">
        <row r="2">
          <cell r="E2">
            <v>23200</v>
          </cell>
        </row>
      </sheetData>
      <sheetData sheetId="7386">
        <row r="2">
          <cell r="E2">
            <v>23200</v>
          </cell>
        </row>
      </sheetData>
      <sheetData sheetId="7387">
        <row r="2">
          <cell r="E2">
            <v>23200</v>
          </cell>
        </row>
      </sheetData>
      <sheetData sheetId="7388">
        <row r="2">
          <cell r="E2">
            <v>23200</v>
          </cell>
        </row>
      </sheetData>
      <sheetData sheetId="7389">
        <row r="2">
          <cell r="E2">
            <v>23200</v>
          </cell>
        </row>
      </sheetData>
      <sheetData sheetId="7390">
        <row r="2">
          <cell r="E2">
            <v>23200</v>
          </cell>
        </row>
      </sheetData>
      <sheetData sheetId="7391">
        <row r="2">
          <cell r="E2">
            <v>23200</v>
          </cell>
        </row>
      </sheetData>
      <sheetData sheetId="7392">
        <row r="2">
          <cell r="E2">
            <v>23200</v>
          </cell>
        </row>
      </sheetData>
      <sheetData sheetId="7393">
        <row r="2">
          <cell r="E2">
            <v>23200</v>
          </cell>
        </row>
      </sheetData>
      <sheetData sheetId="7394">
        <row r="2">
          <cell r="E2">
            <v>23200</v>
          </cell>
        </row>
      </sheetData>
      <sheetData sheetId="7395">
        <row r="2">
          <cell r="E2">
            <v>23200</v>
          </cell>
        </row>
      </sheetData>
      <sheetData sheetId="7396">
        <row r="2">
          <cell r="E2">
            <v>23200</v>
          </cell>
        </row>
      </sheetData>
      <sheetData sheetId="7397">
        <row r="2">
          <cell r="E2">
            <v>23200</v>
          </cell>
        </row>
      </sheetData>
      <sheetData sheetId="7398">
        <row r="2">
          <cell r="E2">
            <v>23200</v>
          </cell>
        </row>
      </sheetData>
      <sheetData sheetId="7399">
        <row r="2">
          <cell r="E2">
            <v>23200</v>
          </cell>
        </row>
      </sheetData>
      <sheetData sheetId="7400">
        <row r="2">
          <cell r="E2">
            <v>23200</v>
          </cell>
        </row>
      </sheetData>
      <sheetData sheetId="7401">
        <row r="2">
          <cell r="E2">
            <v>23200</v>
          </cell>
        </row>
      </sheetData>
      <sheetData sheetId="7402">
        <row r="2">
          <cell r="E2">
            <v>23200</v>
          </cell>
        </row>
      </sheetData>
      <sheetData sheetId="7403">
        <row r="2">
          <cell r="E2">
            <v>23200</v>
          </cell>
        </row>
      </sheetData>
      <sheetData sheetId="7404">
        <row r="2">
          <cell r="E2">
            <v>23200</v>
          </cell>
        </row>
      </sheetData>
      <sheetData sheetId="7405">
        <row r="2">
          <cell r="E2">
            <v>23200</v>
          </cell>
        </row>
      </sheetData>
      <sheetData sheetId="7406">
        <row r="2">
          <cell r="E2">
            <v>23200</v>
          </cell>
        </row>
      </sheetData>
      <sheetData sheetId="7407">
        <row r="2">
          <cell r="E2">
            <v>23200</v>
          </cell>
        </row>
      </sheetData>
      <sheetData sheetId="7408">
        <row r="2">
          <cell r="E2">
            <v>23200</v>
          </cell>
        </row>
      </sheetData>
      <sheetData sheetId="7409">
        <row r="2">
          <cell r="E2">
            <v>23200</v>
          </cell>
        </row>
      </sheetData>
      <sheetData sheetId="7410">
        <row r="2">
          <cell r="E2">
            <v>23200</v>
          </cell>
        </row>
      </sheetData>
      <sheetData sheetId="7411">
        <row r="2">
          <cell r="E2">
            <v>23200</v>
          </cell>
        </row>
      </sheetData>
      <sheetData sheetId="7412">
        <row r="2">
          <cell r="E2">
            <v>23200</v>
          </cell>
        </row>
      </sheetData>
      <sheetData sheetId="7413">
        <row r="2">
          <cell r="E2">
            <v>23200</v>
          </cell>
        </row>
      </sheetData>
      <sheetData sheetId="7414">
        <row r="2">
          <cell r="E2">
            <v>23200</v>
          </cell>
        </row>
      </sheetData>
      <sheetData sheetId="7415">
        <row r="2">
          <cell r="E2">
            <v>23200</v>
          </cell>
        </row>
      </sheetData>
      <sheetData sheetId="7416">
        <row r="2">
          <cell r="E2">
            <v>23200</v>
          </cell>
        </row>
      </sheetData>
      <sheetData sheetId="7417">
        <row r="2">
          <cell r="E2">
            <v>23200</v>
          </cell>
        </row>
      </sheetData>
      <sheetData sheetId="7418">
        <row r="2">
          <cell r="E2">
            <v>23200</v>
          </cell>
        </row>
      </sheetData>
      <sheetData sheetId="7419">
        <row r="2">
          <cell r="E2">
            <v>23200</v>
          </cell>
        </row>
      </sheetData>
      <sheetData sheetId="7420">
        <row r="2">
          <cell r="E2">
            <v>23200</v>
          </cell>
        </row>
      </sheetData>
      <sheetData sheetId="7421">
        <row r="2">
          <cell r="E2">
            <v>23200</v>
          </cell>
        </row>
      </sheetData>
      <sheetData sheetId="7422">
        <row r="2">
          <cell r="E2">
            <v>23200</v>
          </cell>
        </row>
      </sheetData>
      <sheetData sheetId="7423">
        <row r="2">
          <cell r="E2">
            <v>23200</v>
          </cell>
        </row>
      </sheetData>
      <sheetData sheetId="7424">
        <row r="2">
          <cell r="E2">
            <v>23200</v>
          </cell>
        </row>
      </sheetData>
      <sheetData sheetId="7425">
        <row r="2">
          <cell r="E2">
            <v>23200</v>
          </cell>
        </row>
      </sheetData>
      <sheetData sheetId="7426">
        <row r="2">
          <cell r="E2">
            <v>23200</v>
          </cell>
        </row>
      </sheetData>
      <sheetData sheetId="7427">
        <row r="2">
          <cell r="E2">
            <v>23200</v>
          </cell>
        </row>
      </sheetData>
      <sheetData sheetId="7428">
        <row r="2">
          <cell r="E2">
            <v>23200</v>
          </cell>
        </row>
      </sheetData>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sheetData sheetId="7523" refreshError="1"/>
      <sheetData sheetId="7524"/>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ow r="2">
          <cell r="E2">
            <v>23200</v>
          </cell>
        </row>
      </sheetData>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ow r="2">
          <cell r="E2">
            <v>23200</v>
          </cell>
        </row>
      </sheetData>
      <sheetData sheetId="7608">
        <row r="2">
          <cell r="E2">
            <v>23200</v>
          </cell>
        </row>
      </sheetData>
      <sheetData sheetId="7609">
        <row r="2">
          <cell r="E2">
            <v>23200</v>
          </cell>
        </row>
      </sheetData>
      <sheetData sheetId="7610">
        <row r="2">
          <cell r="E2">
            <v>23200</v>
          </cell>
        </row>
      </sheetData>
      <sheetData sheetId="7611">
        <row r="2">
          <cell r="E2">
            <v>23200</v>
          </cell>
        </row>
      </sheetData>
      <sheetData sheetId="7612">
        <row r="2">
          <cell r="E2">
            <v>23200</v>
          </cell>
        </row>
      </sheetData>
      <sheetData sheetId="7613">
        <row r="2">
          <cell r="E2">
            <v>23200</v>
          </cell>
        </row>
      </sheetData>
      <sheetData sheetId="7614">
        <row r="2">
          <cell r="E2">
            <v>23200</v>
          </cell>
        </row>
      </sheetData>
      <sheetData sheetId="7615">
        <row r="2">
          <cell r="E2">
            <v>23200</v>
          </cell>
        </row>
      </sheetData>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ow r="2">
          <cell r="E2">
            <v>23200</v>
          </cell>
        </row>
      </sheetData>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ow r="2">
          <cell r="E2">
            <v>23200</v>
          </cell>
        </row>
      </sheetData>
      <sheetData sheetId="7672"/>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ow r="2">
          <cell r="E2">
            <v>23200</v>
          </cell>
        </row>
      </sheetData>
      <sheetData sheetId="7694" refreshError="1"/>
      <sheetData sheetId="7695">
        <row r="2">
          <cell r="E2">
            <v>23200</v>
          </cell>
        </row>
      </sheetData>
      <sheetData sheetId="7696"/>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ow r="2">
          <cell r="E2">
            <v>23200</v>
          </cell>
        </row>
      </sheetData>
      <sheetData sheetId="7741" refreshError="1"/>
      <sheetData sheetId="7742" refreshError="1"/>
      <sheetData sheetId="7743" refreshError="1"/>
      <sheetData sheetId="7744" refreshError="1"/>
      <sheetData sheetId="7745" refreshError="1"/>
      <sheetData sheetId="7746">
        <row r="2">
          <cell r="E2">
            <v>23200</v>
          </cell>
        </row>
      </sheetData>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ow r="2">
          <cell r="E2">
            <v>23200</v>
          </cell>
        </row>
      </sheetData>
      <sheetData sheetId="7843" refreshError="1"/>
      <sheetData sheetId="7844" refreshError="1"/>
      <sheetData sheetId="7845" refreshError="1"/>
      <sheetData sheetId="7846">
        <row r="2">
          <cell r="E2">
            <v>23200</v>
          </cell>
        </row>
      </sheetData>
      <sheetData sheetId="7847" refreshError="1"/>
      <sheetData sheetId="7848" refreshError="1"/>
      <sheetData sheetId="7849" refreshError="1"/>
      <sheetData sheetId="7850">
        <row r="2">
          <cell r="E2">
            <v>23200</v>
          </cell>
        </row>
      </sheetData>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ow r="2">
          <cell r="E2">
            <v>23200</v>
          </cell>
        </row>
      </sheetData>
      <sheetData sheetId="7915" refreshError="1"/>
      <sheetData sheetId="7916">
        <row r="2">
          <cell r="E2">
            <v>23200</v>
          </cell>
        </row>
      </sheetData>
      <sheetData sheetId="7917" refreshError="1"/>
      <sheetData sheetId="7918">
        <row r="2">
          <cell r="E2">
            <v>23200</v>
          </cell>
        </row>
      </sheetData>
      <sheetData sheetId="7919" refreshError="1"/>
      <sheetData sheetId="7920">
        <row r="2">
          <cell r="E2">
            <v>23200</v>
          </cell>
        </row>
      </sheetData>
      <sheetData sheetId="7921" refreshError="1"/>
      <sheetData sheetId="7922" refreshError="1"/>
      <sheetData sheetId="7923" refreshError="1"/>
      <sheetData sheetId="7924" refreshError="1"/>
      <sheetData sheetId="7925" refreshError="1"/>
      <sheetData sheetId="7926" refreshError="1"/>
      <sheetData sheetId="7927" refreshError="1"/>
      <sheetData sheetId="7928">
        <row r="2">
          <cell r="E2">
            <v>23200</v>
          </cell>
        </row>
      </sheetData>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ow r="2">
          <cell r="E2">
            <v>23200</v>
          </cell>
        </row>
      </sheetData>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ow r="2">
          <cell r="E2">
            <v>23200</v>
          </cell>
        </row>
      </sheetData>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ow r="2">
          <cell r="E2">
            <v>23200</v>
          </cell>
        </row>
      </sheetData>
      <sheetData sheetId="8169" refreshError="1"/>
      <sheetData sheetId="8170">
        <row r="2">
          <cell r="E2">
            <v>23200</v>
          </cell>
        </row>
      </sheetData>
      <sheetData sheetId="8171" refreshError="1"/>
      <sheetData sheetId="8172">
        <row r="2">
          <cell r="E2">
            <v>23200</v>
          </cell>
        </row>
      </sheetData>
      <sheetData sheetId="8173" refreshError="1"/>
      <sheetData sheetId="8174">
        <row r="2">
          <cell r="E2">
            <v>23200</v>
          </cell>
        </row>
      </sheetData>
      <sheetData sheetId="8175" refreshError="1"/>
      <sheetData sheetId="8176">
        <row r="2">
          <cell r="E2">
            <v>23200</v>
          </cell>
        </row>
      </sheetData>
      <sheetData sheetId="8177" refreshError="1"/>
      <sheetData sheetId="8178">
        <row r="2">
          <cell r="E2">
            <v>23200</v>
          </cell>
        </row>
      </sheetData>
      <sheetData sheetId="8179" refreshError="1"/>
      <sheetData sheetId="8180">
        <row r="2">
          <cell r="E2">
            <v>23200</v>
          </cell>
        </row>
      </sheetData>
      <sheetData sheetId="8181" refreshError="1"/>
      <sheetData sheetId="8182">
        <row r="2">
          <cell r="E2">
            <v>23200</v>
          </cell>
        </row>
      </sheetData>
      <sheetData sheetId="8183" refreshError="1"/>
      <sheetData sheetId="8184">
        <row r="2">
          <cell r="E2">
            <v>23200</v>
          </cell>
        </row>
      </sheetData>
      <sheetData sheetId="8185" refreshError="1"/>
      <sheetData sheetId="8186">
        <row r="2">
          <cell r="E2">
            <v>23200</v>
          </cell>
        </row>
      </sheetData>
      <sheetData sheetId="8187" refreshError="1"/>
      <sheetData sheetId="8188">
        <row r="2">
          <cell r="E2">
            <v>23200</v>
          </cell>
        </row>
      </sheetData>
      <sheetData sheetId="8189" refreshError="1"/>
      <sheetData sheetId="8190" refreshError="1"/>
      <sheetData sheetId="8191" refreshError="1"/>
      <sheetData sheetId="8192" refreshError="1"/>
      <sheetData sheetId="8193" refreshError="1"/>
      <sheetData sheetId="8194">
        <row r="2">
          <cell r="E2">
            <v>23200</v>
          </cell>
        </row>
      </sheetData>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ow r="2">
          <cell r="E2">
            <v>23200</v>
          </cell>
        </row>
      </sheetData>
      <sheetData sheetId="8204">
        <row r="2">
          <cell r="E2">
            <v>23200</v>
          </cell>
        </row>
      </sheetData>
      <sheetData sheetId="8205" refreshError="1"/>
      <sheetData sheetId="8206" refreshError="1"/>
      <sheetData sheetId="8207" refreshError="1"/>
      <sheetData sheetId="8208" refreshError="1"/>
      <sheetData sheetId="8209">
        <row r="2">
          <cell r="E2">
            <v>23200</v>
          </cell>
        </row>
      </sheetData>
      <sheetData sheetId="8210">
        <row r="2">
          <cell r="E2">
            <v>23200</v>
          </cell>
        </row>
      </sheetData>
      <sheetData sheetId="8211">
        <row r="2">
          <cell r="E2">
            <v>23200</v>
          </cell>
        </row>
      </sheetData>
      <sheetData sheetId="8212"/>
      <sheetData sheetId="8213">
        <row r="2">
          <cell r="E2">
            <v>23200</v>
          </cell>
        </row>
      </sheetData>
      <sheetData sheetId="8214">
        <row r="2">
          <cell r="E2">
            <v>23200</v>
          </cell>
        </row>
      </sheetData>
      <sheetData sheetId="8215">
        <row r="2">
          <cell r="E2">
            <v>23200</v>
          </cell>
        </row>
      </sheetData>
      <sheetData sheetId="8216">
        <row r="2">
          <cell r="E2">
            <v>23200</v>
          </cell>
        </row>
      </sheetData>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sheetData sheetId="8229" refreshError="1"/>
      <sheetData sheetId="8230" refreshError="1"/>
      <sheetData sheetId="8231"/>
      <sheetData sheetId="8232" refreshError="1"/>
      <sheetData sheetId="8233" refreshError="1"/>
      <sheetData sheetId="8234" refreshError="1"/>
      <sheetData sheetId="8235" refreshError="1"/>
      <sheetData sheetId="8236" refreshError="1"/>
      <sheetData sheetId="8237" refreshError="1"/>
      <sheetData sheetId="8238" refreshError="1"/>
      <sheetData sheetId="8239">
        <row r="2">
          <cell r="E2">
            <v>23200</v>
          </cell>
        </row>
      </sheetData>
      <sheetData sheetId="8240" refreshError="1"/>
      <sheetData sheetId="824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ow r="2">
          <cell r="E2">
            <v>23200</v>
          </cell>
        </row>
      </sheetData>
      <sheetData sheetId="8265">
        <row r="2">
          <cell r="E2">
            <v>23200</v>
          </cell>
        </row>
      </sheetData>
      <sheetData sheetId="8266">
        <row r="2">
          <cell r="E2">
            <v>23200</v>
          </cell>
        </row>
      </sheetData>
      <sheetData sheetId="8267">
        <row r="2">
          <cell r="E2">
            <v>23200</v>
          </cell>
        </row>
      </sheetData>
      <sheetData sheetId="8268" refreshError="1"/>
      <sheetData sheetId="8269" refreshError="1"/>
      <sheetData sheetId="8270">
        <row r="2">
          <cell r="E2">
            <v>23200</v>
          </cell>
        </row>
      </sheetData>
      <sheetData sheetId="8271">
        <row r="2">
          <cell r="E2">
            <v>23200</v>
          </cell>
        </row>
      </sheetData>
      <sheetData sheetId="8272">
        <row r="2">
          <cell r="E2">
            <v>23200</v>
          </cell>
        </row>
      </sheetData>
      <sheetData sheetId="8273"/>
      <sheetData sheetId="8274">
        <row r="2">
          <cell r="E2">
            <v>23200</v>
          </cell>
        </row>
      </sheetData>
      <sheetData sheetId="8275" refreshError="1"/>
      <sheetData sheetId="8276">
        <row r="2">
          <cell r="E2">
            <v>23200</v>
          </cell>
        </row>
      </sheetData>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sheetData sheetId="8736" refreshError="1"/>
      <sheetData sheetId="8737" refreshError="1"/>
      <sheetData sheetId="8738" refreshError="1"/>
      <sheetData sheetId="8739">
        <row r="2">
          <cell r="E2">
            <v>23200</v>
          </cell>
        </row>
      </sheetData>
      <sheetData sheetId="8740" refreshError="1"/>
      <sheetData sheetId="8741">
        <row r="2">
          <cell r="E2">
            <v>23200</v>
          </cell>
        </row>
      </sheetData>
      <sheetData sheetId="8742" refreshError="1"/>
      <sheetData sheetId="8743">
        <row r="2">
          <cell r="E2">
            <v>23200</v>
          </cell>
        </row>
      </sheetData>
      <sheetData sheetId="8744" refreshError="1"/>
      <sheetData sheetId="8745" refreshError="1"/>
      <sheetData sheetId="8746" refreshError="1"/>
      <sheetData sheetId="8747">
        <row r="2">
          <cell r="E2">
            <v>23200</v>
          </cell>
        </row>
      </sheetData>
      <sheetData sheetId="8748" refreshError="1"/>
      <sheetData sheetId="8749">
        <row r="2">
          <cell r="E2">
            <v>23200</v>
          </cell>
        </row>
      </sheetData>
      <sheetData sheetId="8750">
        <row r="2">
          <cell r="E2">
            <v>23200</v>
          </cell>
        </row>
      </sheetData>
      <sheetData sheetId="8751">
        <row r="2">
          <cell r="E2">
            <v>23200</v>
          </cell>
        </row>
      </sheetData>
      <sheetData sheetId="8752">
        <row r="2">
          <cell r="E2">
            <v>23200</v>
          </cell>
        </row>
      </sheetData>
      <sheetData sheetId="8753">
        <row r="2">
          <cell r="E2">
            <v>23200</v>
          </cell>
        </row>
      </sheetData>
      <sheetData sheetId="8754">
        <row r="2">
          <cell r="E2">
            <v>23200</v>
          </cell>
        </row>
      </sheetData>
      <sheetData sheetId="8755">
        <row r="2">
          <cell r="E2">
            <v>23200</v>
          </cell>
        </row>
      </sheetData>
      <sheetData sheetId="8756">
        <row r="2">
          <cell r="E2">
            <v>23200</v>
          </cell>
        </row>
      </sheetData>
      <sheetData sheetId="8757">
        <row r="2">
          <cell r="E2">
            <v>23200</v>
          </cell>
        </row>
      </sheetData>
      <sheetData sheetId="8758">
        <row r="2">
          <cell r="E2">
            <v>23200</v>
          </cell>
        </row>
      </sheetData>
      <sheetData sheetId="8759">
        <row r="2">
          <cell r="E2">
            <v>23200</v>
          </cell>
        </row>
      </sheetData>
      <sheetData sheetId="8760">
        <row r="2">
          <cell r="E2">
            <v>23200</v>
          </cell>
        </row>
      </sheetData>
      <sheetData sheetId="8761">
        <row r="2">
          <cell r="E2">
            <v>23200</v>
          </cell>
        </row>
      </sheetData>
      <sheetData sheetId="8762" refreshError="1"/>
      <sheetData sheetId="8763" refreshError="1"/>
      <sheetData sheetId="8764">
        <row r="2">
          <cell r="E2">
            <v>23200</v>
          </cell>
        </row>
      </sheetData>
      <sheetData sheetId="8765" refreshError="1"/>
      <sheetData sheetId="8766" refreshError="1"/>
      <sheetData sheetId="8767" refreshError="1"/>
      <sheetData sheetId="8768" refreshError="1"/>
      <sheetData sheetId="8769" refreshError="1"/>
      <sheetData sheetId="8770" refreshError="1"/>
      <sheetData sheetId="8771" refreshError="1"/>
      <sheetData sheetId="8772">
        <row r="2">
          <cell r="E2">
            <v>23200</v>
          </cell>
        </row>
      </sheetData>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ow r="2">
          <cell r="E2">
            <v>23200</v>
          </cell>
        </row>
      </sheetData>
      <sheetData sheetId="8825">
        <row r="2">
          <cell r="E2">
            <v>23200</v>
          </cell>
        </row>
      </sheetData>
      <sheetData sheetId="8826" refreshError="1"/>
      <sheetData sheetId="8827" refreshError="1"/>
      <sheetData sheetId="8828" refreshError="1"/>
      <sheetData sheetId="8829" refreshError="1"/>
      <sheetData sheetId="8830"/>
      <sheetData sheetId="8831" refreshError="1"/>
      <sheetData sheetId="8832" refreshError="1"/>
      <sheetData sheetId="8833"/>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sheetData sheetId="8846" refreshError="1"/>
      <sheetData sheetId="8847" refreshError="1"/>
      <sheetData sheetId="8848" refreshError="1"/>
      <sheetData sheetId="8849">
        <row r="2">
          <cell r="E2">
            <v>23200</v>
          </cell>
        </row>
      </sheetData>
      <sheetData sheetId="8850"/>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ow r="2">
          <cell r="E2">
            <v>23200</v>
          </cell>
        </row>
      </sheetData>
      <sheetData sheetId="8860" refreshError="1"/>
      <sheetData sheetId="8861" refreshError="1"/>
      <sheetData sheetId="8862" refreshError="1"/>
      <sheetData sheetId="8863" refreshError="1"/>
      <sheetData sheetId="8864">
        <row r="2">
          <cell r="E2">
            <v>23200</v>
          </cell>
        </row>
      </sheetData>
      <sheetData sheetId="8865" refreshError="1"/>
      <sheetData sheetId="8866" refreshError="1"/>
      <sheetData sheetId="8867" refreshError="1"/>
      <sheetData sheetId="8868">
        <row r="2">
          <cell r="E2">
            <v>23200</v>
          </cell>
        </row>
      </sheetData>
      <sheetData sheetId="8869" refreshError="1"/>
      <sheetData sheetId="8870">
        <row r="2">
          <cell r="E2">
            <v>23200</v>
          </cell>
        </row>
      </sheetData>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sheetData sheetId="8955" refreshError="1"/>
      <sheetData sheetId="8956" refreshError="1"/>
      <sheetData sheetId="8957" refreshError="1"/>
      <sheetData sheetId="8958" refreshError="1"/>
      <sheetData sheetId="8959" refreshError="1"/>
      <sheetData sheetId="8960" refreshError="1"/>
      <sheetData sheetId="8961"/>
      <sheetData sheetId="8962"/>
      <sheetData sheetId="8963" refreshError="1"/>
      <sheetData sheetId="8964"/>
      <sheetData sheetId="8965"/>
      <sheetData sheetId="8966"/>
      <sheetData sheetId="8967"/>
      <sheetData sheetId="8968" refreshError="1"/>
      <sheetData sheetId="8969"/>
      <sheetData sheetId="8970"/>
      <sheetData sheetId="8971"/>
      <sheetData sheetId="8972"/>
      <sheetData sheetId="8973"/>
      <sheetData sheetId="8974"/>
      <sheetData sheetId="8975"/>
      <sheetData sheetId="8976"/>
      <sheetData sheetId="8977"/>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ow r="2">
          <cell r="E2">
            <v>23200</v>
          </cell>
        </row>
      </sheetData>
      <sheetData sheetId="9007"/>
      <sheetData sheetId="9008">
        <row r="2">
          <cell r="E2">
            <v>23200</v>
          </cell>
        </row>
      </sheetData>
      <sheetData sheetId="9009">
        <row r="2">
          <cell r="E2">
            <v>23200</v>
          </cell>
        </row>
      </sheetData>
      <sheetData sheetId="9010">
        <row r="2">
          <cell r="E2">
            <v>23200</v>
          </cell>
        </row>
      </sheetData>
      <sheetData sheetId="9011">
        <row r="2">
          <cell r="E2">
            <v>23200</v>
          </cell>
        </row>
      </sheetData>
      <sheetData sheetId="9012">
        <row r="2">
          <cell r="E2">
            <v>23200</v>
          </cell>
        </row>
      </sheetData>
      <sheetData sheetId="9013">
        <row r="2">
          <cell r="E2">
            <v>23200</v>
          </cell>
        </row>
      </sheetData>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sheetData sheetId="9029" refreshError="1"/>
      <sheetData sheetId="9030" refreshError="1"/>
      <sheetData sheetId="9031" refreshError="1"/>
      <sheetData sheetId="9032" refreshError="1"/>
      <sheetData sheetId="9033" refreshError="1"/>
      <sheetData sheetId="9034"/>
      <sheetData sheetId="9035" refreshError="1"/>
      <sheetData sheetId="9036" refreshError="1"/>
      <sheetData sheetId="9037" refreshError="1"/>
      <sheetData sheetId="9038" refreshError="1"/>
      <sheetData sheetId="9039"/>
      <sheetData sheetId="9040" refreshError="1"/>
      <sheetData sheetId="9041"/>
      <sheetData sheetId="9042" refreshError="1"/>
      <sheetData sheetId="9043" refreshError="1"/>
      <sheetData sheetId="9044" refreshError="1"/>
      <sheetData sheetId="9045" refreshError="1"/>
      <sheetData sheetId="9046"/>
      <sheetData sheetId="9047" refreshError="1"/>
      <sheetData sheetId="9048"/>
      <sheetData sheetId="9049" refreshError="1"/>
      <sheetData sheetId="9050"/>
      <sheetData sheetId="9051" refreshError="1"/>
      <sheetData sheetId="9052"/>
      <sheetData sheetId="9053" refreshError="1"/>
      <sheetData sheetId="9054" refreshError="1"/>
      <sheetData sheetId="9055" refreshError="1"/>
      <sheetData sheetId="9056" refreshError="1"/>
      <sheetData sheetId="9057" refreshError="1"/>
      <sheetData sheetId="9058" refreshError="1"/>
      <sheetData sheetId="9059" refreshError="1"/>
      <sheetData sheetId="9060">
        <row r="2">
          <cell r="E2">
            <v>23200</v>
          </cell>
        </row>
      </sheetData>
      <sheetData sheetId="906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sheetData sheetId="9285"/>
      <sheetData sheetId="9286"/>
      <sheetData sheetId="9287"/>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ow r="2">
          <cell r="E2">
            <v>23200</v>
          </cell>
        </row>
      </sheetData>
      <sheetData sheetId="9297" refreshError="1"/>
      <sheetData sheetId="9298">
        <row r="2">
          <cell r="E2">
            <v>23200</v>
          </cell>
        </row>
      </sheetData>
      <sheetData sheetId="9299"/>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ow r="2">
          <cell r="E2">
            <v>23200</v>
          </cell>
        </row>
      </sheetData>
      <sheetData sheetId="9317" refreshError="1"/>
      <sheetData sheetId="9318">
        <row r="2">
          <cell r="E2">
            <v>23200</v>
          </cell>
        </row>
      </sheetData>
      <sheetData sheetId="9319" refreshError="1"/>
      <sheetData sheetId="9320">
        <row r="2">
          <cell r="E2">
            <v>23200</v>
          </cell>
        </row>
      </sheetData>
      <sheetData sheetId="9321" refreshError="1"/>
      <sheetData sheetId="9322">
        <row r="2">
          <cell r="E2">
            <v>23200</v>
          </cell>
        </row>
      </sheetData>
      <sheetData sheetId="9323" refreshError="1"/>
      <sheetData sheetId="9324">
        <row r="2">
          <cell r="E2">
            <v>23200</v>
          </cell>
        </row>
      </sheetData>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ow r="2">
          <cell r="E2">
            <v>23200</v>
          </cell>
        </row>
      </sheetData>
      <sheetData sheetId="9407" refreshError="1"/>
      <sheetData sheetId="9408" refreshError="1"/>
      <sheetData sheetId="9409" refreshError="1"/>
      <sheetData sheetId="9410">
        <row r="2">
          <cell r="E2">
            <v>23200</v>
          </cell>
        </row>
      </sheetData>
      <sheetData sheetId="9411" refreshError="1"/>
      <sheetData sheetId="9412" refreshError="1"/>
      <sheetData sheetId="9413">
        <row r="2">
          <cell r="E2">
            <v>23200</v>
          </cell>
        </row>
      </sheetData>
      <sheetData sheetId="9414" refreshError="1"/>
      <sheetData sheetId="9415">
        <row r="2">
          <cell r="E2">
            <v>23200</v>
          </cell>
        </row>
      </sheetData>
      <sheetData sheetId="9416" refreshError="1"/>
      <sheetData sheetId="9417">
        <row r="2">
          <cell r="E2">
            <v>23200</v>
          </cell>
        </row>
      </sheetData>
      <sheetData sheetId="9418" refreshError="1"/>
      <sheetData sheetId="9419">
        <row r="2">
          <cell r="E2">
            <v>23200</v>
          </cell>
        </row>
      </sheetData>
      <sheetData sheetId="9420" refreshError="1"/>
      <sheetData sheetId="9421">
        <row r="2">
          <cell r="E2">
            <v>23200</v>
          </cell>
        </row>
      </sheetData>
      <sheetData sheetId="9422" refreshError="1"/>
      <sheetData sheetId="9423">
        <row r="2">
          <cell r="E2">
            <v>23200</v>
          </cell>
        </row>
      </sheetData>
      <sheetData sheetId="9424" refreshError="1"/>
      <sheetData sheetId="9425" refreshError="1"/>
      <sheetData sheetId="9426" refreshError="1"/>
      <sheetData sheetId="9427" refreshError="1"/>
      <sheetData sheetId="9428" refreshError="1"/>
      <sheetData sheetId="9429">
        <row r="2">
          <cell r="E2">
            <v>23200</v>
          </cell>
        </row>
      </sheetData>
      <sheetData sheetId="9430" refreshError="1"/>
      <sheetData sheetId="9431">
        <row r="2">
          <cell r="E2">
            <v>23200</v>
          </cell>
        </row>
      </sheetData>
      <sheetData sheetId="9432">
        <row r="2">
          <cell r="E2">
            <v>23200</v>
          </cell>
        </row>
      </sheetData>
      <sheetData sheetId="9433" refreshError="1"/>
      <sheetData sheetId="9434" refreshError="1"/>
      <sheetData sheetId="9435" refreshError="1"/>
      <sheetData sheetId="9436" refreshError="1"/>
      <sheetData sheetId="9437">
        <row r="2">
          <cell r="E2">
            <v>23200</v>
          </cell>
        </row>
      </sheetData>
      <sheetData sheetId="9438">
        <row r="2">
          <cell r="E2">
            <v>23200</v>
          </cell>
        </row>
      </sheetData>
      <sheetData sheetId="9439">
        <row r="2">
          <cell r="E2">
            <v>23200</v>
          </cell>
        </row>
      </sheetData>
      <sheetData sheetId="9440" refreshError="1"/>
      <sheetData sheetId="9441" refreshError="1"/>
      <sheetData sheetId="9442" refreshError="1"/>
      <sheetData sheetId="9443">
        <row r="2">
          <cell r="E2">
            <v>23200</v>
          </cell>
        </row>
      </sheetData>
      <sheetData sheetId="9444" refreshError="1"/>
      <sheetData sheetId="9445">
        <row r="2">
          <cell r="E2">
            <v>23200</v>
          </cell>
        </row>
      </sheetData>
      <sheetData sheetId="9446">
        <row r="2">
          <cell r="E2">
            <v>23200</v>
          </cell>
        </row>
      </sheetData>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ow r="2">
          <cell r="E2">
            <v>23200</v>
          </cell>
        </row>
      </sheetData>
      <sheetData sheetId="9456">
        <row r="2">
          <cell r="E2">
            <v>23200</v>
          </cell>
        </row>
      </sheetData>
      <sheetData sheetId="9457">
        <row r="2">
          <cell r="E2">
            <v>23200</v>
          </cell>
        </row>
      </sheetData>
      <sheetData sheetId="9458">
        <row r="2">
          <cell r="E2">
            <v>23200</v>
          </cell>
        </row>
      </sheetData>
      <sheetData sheetId="9459">
        <row r="2">
          <cell r="E2">
            <v>23200</v>
          </cell>
        </row>
      </sheetData>
      <sheetData sheetId="9460">
        <row r="2">
          <cell r="E2">
            <v>23200</v>
          </cell>
        </row>
      </sheetData>
      <sheetData sheetId="9461">
        <row r="2">
          <cell r="E2">
            <v>23200</v>
          </cell>
        </row>
      </sheetData>
      <sheetData sheetId="9462">
        <row r="2">
          <cell r="E2">
            <v>23200</v>
          </cell>
        </row>
      </sheetData>
      <sheetData sheetId="9463">
        <row r="2">
          <cell r="E2">
            <v>23200</v>
          </cell>
        </row>
      </sheetData>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ow r="2">
          <cell r="E2">
            <v>23200</v>
          </cell>
        </row>
      </sheetData>
      <sheetData sheetId="9480" refreshError="1"/>
      <sheetData sheetId="9481" refreshError="1"/>
      <sheetData sheetId="9482" refreshError="1"/>
      <sheetData sheetId="9483">
        <row r="2">
          <cell r="E2">
            <v>23200</v>
          </cell>
        </row>
      </sheetData>
      <sheetData sheetId="9484" refreshError="1"/>
      <sheetData sheetId="9485">
        <row r="2">
          <cell r="E2">
            <v>23200</v>
          </cell>
        </row>
      </sheetData>
      <sheetData sheetId="9486" refreshError="1"/>
      <sheetData sheetId="9487">
        <row r="2">
          <cell r="E2">
            <v>23200</v>
          </cell>
        </row>
      </sheetData>
      <sheetData sheetId="9488" refreshError="1"/>
      <sheetData sheetId="9489">
        <row r="2">
          <cell r="E2">
            <v>23200</v>
          </cell>
        </row>
      </sheetData>
      <sheetData sheetId="9490" refreshError="1"/>
      <sheetData sheetId="9491" refreshError="1"/>
      <sheetData sheetId="9492" refreshError="1"/>
      <sheetData sheetId="9493" refreshError="1"/>
      <sheetData sheetId="9494" refreshError="1"/>
      <sheetData sheetId="9495" refreshError="1"/>
      <sheetData sheetId="9496" refreshError="1"/>
      <sheetData sheetId="9497">
        <row r="2">
          <cell r="E2">
            <v>23200</v>
          </cell>
        </row>
      </sheetData>
      <sheetData sheetId="9498">
        <row r="2">
          <cell r="E2">
            <v>23200</v>
          </cell>
        </row>
      </sheetData>
      <sheetData sheetId="9499" refreshError="1"/>
      <sheetData sheetId="9500" refreshError="1"/>
      <sheetData sheetId="9501">
        <row r="2">
          <cell r="E2">
            <v>23200</v>
          </cell>
        </row>
      </sheetData>
      <sheetData sheetId="9502">
        <row r="2">
          <cell r="E2">
            <v>23200</v>
          </cell>
        </row>
      </sheetData>
      <sheetData sheetId="9503" refreshError="1"/>
      <sheetData sheetId="9504" refreshError="1"/>
      <sheetData sheetId="9505">
        <row r="2">
          <cell r="E2">
            <v>23200</v>
          </cell>
        </row>
      </sheetData>
      <sheetData sheetId="9506">
        <row r="2">
          <cell r="E2">
            <v>23200</v>
          </cell>
        </row>
      </sheetData>
      <sheetData sheetId="9507">
        <row r="2">
          <cell r="E2">
            <v>23200</v>
          </cell>
        </row>
      </sheetData>
      <sheetData sheetId="9508">
        <row r="2">
          <cell r="E2">
            <v>23200</v>
          </cell>
        </row>
      </sheetData>
      <sheetData sheetId="9509">
        <row r="2">
          <cell r="E2">
            <v>23200</v>
          </cell>
        </row>
      </sheetData>
      <sheetData sheetId="9510">
        <row r="2">
          <cell r="E2">
            <v>23200</v>
          </cell>
        </row>
      </sheetData>
      <sheetData sheetId="9511" refreshError="1"/>
      <sheetData sheetId="9512" refreshError="1"/>
      <sheetData sheetId="9513" refreshError="1"/>
      <sheetData sheetId="9514" refreshError="1"/>
      <sheetData sheetId="9515">
        <row r="2">
          <cell r="E2">
            <v>23200</v>
          </cell>
        </row>
      </sheetData>
      <sheetData sheetId="9516" refreshError="1"/>
      <sheetData sheetId="9517" refreshError="1"/>
      <sheetData sheetId="9518" refreshError="1"/>
      <sheetData sheetId="9519" refreshError="1"/>
      <sheetData sheetId="9520" refreshError="1"/>
      <sheetData sheetId="9521"/>
      <sheetData sheetId="9522" refreshError="1"/>
      <sheetData sheetId="9523" refreshError="1"/>
      <sheetData sheetId="9524" refreshError="1"/>
      <sheetData sheetId="9525" refreshError="1"/>
      <sheetData sheetId="952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변경사유서"/>
      <sheetName val="변경내역"/>
      <sheetName val="공정증감대조표"/>
      <sheetName val="공사비내역"/>
      <sheetName val="복차"/>
      <sheetName val="내역서"/>
      <sheetName val="현장소운반"/>
      <sheetName val="공정집계"/>
      <sheetName val="기성공정집계"/>
      <sheetName val="공정집계 (총괄)"/>
      <sheetName val="기성총괄"/>
      <sheetName val="토적집계표"/>
      <sheetName val="재료집계표"/>
      <sheetName val="관구보호몰탈"/>
      <sheetName val="사급자재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파일의이용"/>
      <sheetName val="일위대가-표지"/>
      <sheetName val="터파기"/>
      <sheetName val="잡철물-SUS"/>
      <sheetName val="녹막이,바탕"/>
      <sheetName val="도장,폴리"/>
      <sheetName val="시트지,유리"/>
      <sheetName val="와이드,세우기"/>
      <sheetName val="실사부착"/>
      <sheetName val="거푸집,메쉬"/>
      <sheetName val="철근가공외"/>
      <sheetName val="자재단가표"/>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단가"/>
      <sheetName val="공통단위당"/>
      <sheetName val="공토공단가"/>
      <sheetName val="공토공단위당"/>
      <sheetName val="공토공산출"/>
    </sheetNames>
    <sheetDataSet>
      <sheetData sheetId="0" refreshError="1"/>
      <sheetData sheetId="1" refreshError="1"/>
      <sheetData sheetId="2" refreshError="1"/>
      <sheetData sheetId="3" refreshError="1"/>
      <sheetData sheetId="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_BOQ"/>
      <sheetName val="최종BOQ"/>
      <sheetName val="주요자재1"/>
      <sheetName val="주요자재2"/>
      <sheetName val="골재수량수량집계표"/>
      <sheetName val="타공종집계표"/>
      <sheetName val="토공총괄집계"/>
      <sheetName val="총괄철근수량집계표 (1)"/>
      <sheetName val="총괄철근수량집계표(2)"/>
      <sheetName val="라멘토공집계"/>
      <sheetName val="옹벽토공총괄집계"/>
      <sheetName val="옹벽토공(W1)집계"/>
      <sheetName val="옹벽토공(W2)집계 "/>
      <sheetName val="라멘토공(R-B)"/>
      <sheetName val="기존구조물깨기"/>
      <sheetName val="라멘옹벽토공(R-B,W1)"/>
      <sheetName val="라멘옹벽토공(H=8.00,W1)(R-B)"/>
      <sheetName val="라멘옹벽토공(H=3.50,W1)(R-B)"/>
      <sheetName val="라멘옹벽토공(R-B,W2)"/>
      <sheetName val="라멘옹벽토공(H=8.00,W2)(R-B)"/>
      <sheetName val="라멘옹벽토공(H=3.828,W2)(R-B)"/>
      <sheetName val="총괄일반수량집계표"/>
      <sheetName val="라멘구체수량집계"/>
      <sheetName val="라멘(구체)철근수량집계"/>
      <sheetName val="라멘(다웰바)철근수량집계 "/>
      <sheetName val="라멘구체수량산출근거"/>
      <sheetName val="접속슬래브집계"/>
      <sheetName val="접속슬래브철근수량집계"/>
      <sheetName val="접속슬래브산출근거"/>
      <sheetName val="옹벽일반수량집계"/>
      <sheetName val="옹벽철근수량집계"/>
      <sheetName val="라멘옹벽산출근거(W1)"/>
      <sheetName val="라멘옹벽산출근거(W2)"/>
      <sheetName val="라멘옹벽산출근거(H=8.0)"/>
      <sheetName val="라멘옹벽산출근거(H=2.078)"/>
      <sheetName val="라멘옹벽산출근거(H=3.828)"/>
      <sheetName val="표지"/>
      <sheetName val="표지 (2)"/>
      <sheetName val="표지 (3)"/>
      <sheetName val="표지 (4)"/>
      <sheetName val="표지 (5)"/>
      <sheetName val="표지 (6)"/>
      <sheetName val="삽도"/>
      <sheetName val="Sheet1"/>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석축수량"/>
      <sheetName val="석축설면"/>
      <sheetName val="석축단"/>
      <sheetName val="법면수집"/>
      <sheetName val="법면설면"/>
      <sheetName val="법면단"/>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설명서"/>
      <sheetName val="공사비내역"/>
      <sheetName val="내역서"/>
      <sheetName val="골재운반"/>
      <sheetName val="공정집계"/>
      <sheetName val="공정집계 (총괄)"/>
      <sheetName val="토적집계표"/>
      <sheetName val="재료집계표"/>
      <sheetName val="잔토처리(0.14,0.4,사석,토사)"/>
      <sheetName val="지입자재운반"/>
      <sheetName val="콘크리트,몰탈"/>
      <sheetName val="관구보호몰탈"/>
      <sheetName val="사급자재내역"/>
      <sheetName val="동원인원산출"/>
      <sheetName val="가설울타리"/>
      <sheetName val="표지"/>
      <sheetName val="복구물량"/>
      <sheetName val="Sheet1 (2)"/>
      <sheetName val="Sheet1"/>
      <sheetName val="석축설면"/>
      <sheetName val="법면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연box"/>
      <sheetName val="2연box"/>
      <sheetName val="1연 box"/>
      <sheetName val="단 box"/>
      <sheetName val="단 box (2)"/>
      <sheetName val="Sheet2"/>
      <sheetName val="Sheet3"/>
      <sheetName val="관구보호몰탈"/>
      <sheetName val="석축설면"/>
      <sheetName val="법면단"/>
      <sheetName val="용소리교"/>
    </sheetNames>
    <sheetDataSet>
      <sheetData sheetId="0" refreshError="1">
        <row r="67">
          <cell r="E67">
            <v>1</v>
          </cell>
        </row>
      </sheetData>
      <sheetData sheetId="1" refreshError="1"/>
      <sheetData sheetId="2" refreshError="1"/>
      <sheetData sheetId="3" refreshError="1">
        <row r="74">
          <cell r="E74">
            <v>1.65</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기초자료"/>
      <sheetName val="견적서작성"/>
      <sheetName val="일위대가목록"/>
      <sheetName val="산출근거기본형식"/>
      <sheetName val="가설공사"/>
      <sheetName val="토공사"/>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관접합부설"/>
      <sheetName val="토질토양조사"/>
      <sheetName val="하수공사"/>
      <sheetName val="금속공사"/>
      <sheetName val="부대공사"/>
      <sheetName val="일위대가기본형식"/>
      <sheetName val="강직관부설"/>
      <sheetName val="관절단"/>
      <sheetName val="파형강관"/>
      <sheetName val="맞이음부설"/>
      <sheetName val="부단수천공"/>
      <sheetName val="세라믹코팅"/>
      <sheetName val="제수변부설"/>
      <sheetName val="주철관시험"/>
      <sheetName val="타이튼조인트"/>
      <sheetName val="파형폴리에틸렌"/>
      <sheetName val="폴리에틸렌"/>
      <sheetName val="플랜지접합"/>
      <sheetName val="흄관접합부설"/>
      <sheetName val="내충격수도관"/>
      <sheetName val="KP메카니칼"/>
      <sheetName val="PC관접합"/>
      <sheetName val="PE관부설"/>
      <sheetName val="PVC관접합"/>
      <sheetName val="Sheet17"/>
      <sheetName val="자재단가"/>
      <sheetName val="시험비"/>
      <sheetName val="노임단가"/>
      <sheetName val="구역화물"/>
      <sheetName val="단위목록"/>
      <sheetName val="기계경비산출기준"/>
      <sheetName val="건설기계가격"/>
      <sheetName val="기계경비계산"/>
      <sheetName val="기계경비목록"/>
      <sheetName val="회사기초자료"/>
      <sheetName val="3연box"/>
      <sheetName val="단 box"/>
      <sheetName val="관구보호몰탈"/>
    </sheetNames>
    <sheetDataSet>
      <sheetData sheetId="0" refreshError="1"/>
      <sheetData sheetId="1" refreshError="1"/>
      <sheetData sheetId="2" refreshError="1">
        <row r="2">
          <cell r="B2" t="str">
            <v>2방향안내표지판(편지식)</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row r="2">
          <cell r="A2" t="str">
            <v>2방향안내표지판</v>
          </cell>
        </row>
      </sheetData>
      <sheetData sheetId="47" refreshError="1">
        <row r="2">
          <cell r="D2" t="str">
            <v>토공 다짐시험</v>
          </cell>
        </row>
      </sheetData>
      <sheetData sheetId="48" refreshError="1"/>
      <sheetData sheetId="49" refreshError="1">
        <row r="3">
          <cell r="B3">
            <v>10</v>
          </cell>
        </row>
      </sheetData>
      <sheetData sheetId="50" refreshError="1">
        <row r="2">
          <cell r="F2" t="str">
            <v>(개당)</v>
          </cell>
        </row>
      </sheetData>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항타"/>
      <sheetName val="내역서(교량)전체"/>
      <sheetName val="내역서(교량)전체 (2)"/>
      <sheetName val="내역서(교량)전체 (3)"/>
      <sheetName val="내역서(교량)구조물"/>
      <sheetName val="내역서(교량)전체 (4)"/>
      <sheetName val="구역화물"/>
      <sheetName val="단위목록"/>
      <sheetName val="시험비"/>
      <sheetName val="일위대가목록"/>
      <sheetName val="자재단가"/>
      <sheetName val="설계명세서"/>
      <sheetName val="코스모공장 (어음)"/>
      <sheetName val="교량별수량"/>
      <sheetName val="효성CB 1P기초"/>
      <sheetName val="3연box"/>
      <sheetName val="단 box"/>
      <sheetName val="관급_File"/>
      <sheetName val="기계경비목록"/>
      <sheetName val="노임단가"/>
      <sheetName val="일위대가"/>
      <sheetName val="기계경비(시간당)"/>
      <sheetName val="램머"/>
      <sheetName val="연결임시"/>
      <sheetName val="토사(PE)"/>
      <sheetName val="1차 내역서"/>
      <sheetName val="공사현황"/>
      <sheetName val="토사_PE_"/>
      <sheetName val="원가계산서"/>
      <sheetName val="APT"/>
      <sheetName val="CTEMCOST"/>
      <sheetName val="9811"/>
      <sheetName val="직재"/>
      <sheetName val="설치공사비"/>
    </sheetNames>
    <sheetDataSet>
      <sheetData sheetId="0" refreshError="1"/>
      <sheetData sheetId="1" refreshError="1">
        <row r="3">
          <cell r="A3" t="str">
            <v>명          칭</v>
          </cell>
          <cell r="B3" t="str">
            <v>규       격</v>
          </cell>
          <cell r="C3" t="str">
            <v>수   량</v>
          </cell>
          <cell r="D3" t="str">
            <v>단위</v>
          </cell>
          <cell r="E3" t="str">
            <v>단   가</v>
          </cell>
          <cell r="F3" t="str">
            <v>금   액</v>
          </cell>
          <cell r="G3" t="str">
            <v>비  고</v>
          </cell>
        </row>
        <row r="4">
          <cell r="A4" t="str">
            <v xml:space="preserve"> 장항선 천안-온양온천 복선전철 노반개량공사</v>
          </cell>
          <cell r="F4">
            <v>147167519994</v>
          </cell>
        </row>
        <row r="5">
          <cell r="A5" t="str">
            <v xml:space="preserve"> 공 사 비</v>
          </cell>
          <cell r="B5" t="str">
            <v>도 급 금 액</v>
          </cell>
          <cell r="F5">
            <v>147167519994</v>
          </cell>
        </row>
        <row r="6">
          <cell r="A6" t="str">
            <v>가  순 공 사 비</v>
          </cell>
          <cell r="F6">
            <v>119465439796</v>
          </cell>
        </row>
        <row r="7">
          <cell r="A7" t="str">
            <v xml:space="preserve">   2 교  량 </v>
          </cell>
          <cell r="F7">
            <v>71199774150</v>
          </cell>
        </row>
        <row r="8">
          <cell r="A8" t="str">
            <v>터파기</v>
          </cell>
          <cell r="B8" t="str">
            <v>토사, 육상</v>
          </cell>
          <cell r="C8">
            <v>384178</v>
          </cell>
          <cell r="D8" t="str">
            <v>㎥</v>
          </cell>
          <cell r="E8">
            <v>440</v>
          </cell>
          <cell r="F8">
            <v>169038320</v>
          </cell>
          <cell r="G8" t="str">
            <v>#.26</v>
          </cell>
        </row>
        <row r="9">
          <cell r="A9" t="str">
            <v>터파기</v>
          </cell>
          <cell r="B9" t="str">
            <v>토사,수중</v>
          </cell>
          <cell r="C9">
            <v>537</v>
          </cell>
          <cell r="D9" t="str">
            <v>㎥</v>
          </cell>
          <cell r="E9">
            <v>42400</v>
          </cell>
          <cell r="F9">
            <v>22768800</v>
          </cell>
          <cell r="G9" t="str">
            <v>#.27</v>
          </cell>
        </row>
        <row r="10">
          <cell r="A10" t="str">
            <v>터파기</v>
          </cell>
          <cell r="B10" t="str">
            <v>풍화암,육상</v>
          </cell>
          <cell r="C10">
            <v>5208</v>
          </cell>
          <cell r="D10" t="str">
            <v>㎥</v>
          </cell>
          <cell r="E10">
            <v>10200</v>
          </cell>
          <cell r="F10">
            <v>53121600</v>
          </cell>
          <cell r="G10" t="str">
            <v>No.50</v>
          </cell>
        </row>
        <row r="11">
          <cell r="A11" t="str">
            <v>되메우기</v>
          </cell>
          <cell r="C11">
            <v>284625</v>
          </cell>
          <cell r="D11" t="str">
            <v>㎥</v>
          </cell>
          <cell r="E11">
            <v>960</v>
          </cell>
          <cell r="F11">
            <v>273240000</v>
          </cell>
          <cell r="G11" t="str">
            <v>No.6</v>
          </cell>
        </row>
        <row r="12">
          <cell r="A12" t="str">
            <v>물푸기공</v>
          </cell>
          <cell r="C12">
            <v>107</v>
          </cell>
          <cell r="D12" t="str">
            <v>HR</v>
          </cell>
          <cell r="E12">
            <v>2500</v>
          </cell>
          <cell r="F12">
            <v>267500</v>
          </cell>
          <cell r="G12" t="str">
            <v>#.28</v>
          </cell>
        </row>
        <row r="13">
          <cell r="A13" t="str">
            <v>구조물 뒷채움</v>
          </cell>
          <cell r="C13">
            <v>40148</v>
          </cell>
          <cell r="D13" t="str">
            <v>㎥</v>
          </cell>
          <cell r="E13">
            <v>13090</v>
          </cell>
          <cell r="F13">
            <v>525537320</v>
          </cell>
          <cell r="G13" t="str">
            <v>#.29</v>
          </cell>
        </row>
        <row r="14">
          <cell r="A14" t="str">
            <v>강화노반</v>
          </cell>
          <cell r="C14">
            <v>2069</v>
          </cell>
          <cell r="D14" t="str">
            <v>㎥</v>
          </cell>
          <cell r="E14">
            <v>13090</v>
          </cell>
          <cell r="F14">
            <v>27083210</v>
          </cell>
          <cell r="G14" t="str">
            <v>#.30</v>
          </cell>
        </row>
        <row r="15">
          <cell r="A15" t="str">
            <v>기초막돌다짐</v>
          </cell>
          <cell r="C15">
            <v>2015</v>
          </cell>
          <cell r="D15" t="str">
            <v>㎥</v>
          </cell>
          <cell r="E15">
            <v>26000</v>
          </cell>
          <cell r="F15">
            <v>52390000</v>
          </cell>
          <cell r="G15" t="str">
            <v>No.13</v>
          </cell>
        </row>
        <row r="16">
          <cell r="A16" t="str">
            <v>사석채우기</v>
          </cell>
          <cell r="C16">
            <v>1530</v>
          </cell>
          <cell r="D16" t="str">
            <v>㎥</v>
          </cell>
          <cell r="E16">
            <v>24300</v>
          </cell>
          <cell r="F16">
            <v>37179000</v>
          </cell>
          <cell r="G16" t="str">
            <v>No.51</v>
          </cell>
        </row>
        <row r="17">
          <cell r="A17" t="str">
            <v>돌붙임</v>
          </cell>
          <cell r="B17" t="str">
            <v>비탈보호</v>
          </cell>
          <cell r="C17">
            <v>2326</v>
          </cell>
          <cell r="D17" t="str">
            <v>㎡</v>
          </cell>
          <cell r="E17">
            <v>25300</v>
          </cell>
          <cell r="F17">
            <v>58847800</v>
          </cell>
          <cell r="G17" t="str">
            <v>No.52</v>
          </cell>
        </row>
        <row r="18">
          <cell r="A18" t="str">
            <v>면고르기</v>
          </cell>
          <cell r="B18" t="str">
            <v>연암적용</v>
          </cell>
          <cell r="C18">
            <v>7984</v>
          </cell>
          <cell r="D18" t="str">
            <v>㎡</v>
          </cell>
          <cell r="E18">
            <v>2550</v>
          </cell>
          <cell r="F18">
            <v>20359200</v>
          </cell>
          <cell r="G18" t="str">
            <v>No.5</v>
          </cell>
        </row>
        <row r="19">
          <cell r="A19" t="str">
            <v>P.H.C 파일박기(D500)</v>
          </cell>
          <cell r="B19" t="str">
            <v>L=5.0M(TYPE-A)</v>
          </cell>
          <cell r="C19">
            <v>160</v>
          </cell>
          <cell r="D19" t="str">
            <v>본</v>
          </cell>
          <cell r="E19">
            <v>180000</v>
          </cell>
          <cell r="F19">
            <v>28800000</v>
          </cell>
          <cell r="G19" t="str">
            <v>#.31</v>
          </cell>
        </row>
        <row r="20">
          <cell r="A20" t="str">
            <v>P.H.C 파일박기(D500)</v>
          </cell>
          <cell r="B20" t="str">
            <v>L=6.0M(TYPE-A)</v>
          </cell>
          <cell r="C20">
            <v>352</v>
          </cell>
          <cell r="D20" t="str">
            <v>본</v>
          </cell>
          <cell r="E20">
            <v>203000</v>
          </cell>
          <cell r="F20">
            <v>71456000</v>
          </cell>
          <cell r="G20" t="str">
            <v>#.32</v>
          </cell>
        </row>
        <row r="21">
          <cell r="A21" t="str">
            <v>P.H.C 파일박기(D500)</v>
          </cell>
          <cell r="B21" t="str">
            <v>L=7.0M(TYPE-A)</v>
          </cell>
          <cell r="C21">
            <v>636</v>
          </cell>
          <cell r="D21" t="str">
            <v>본</v>
          </cell>
          <cell r="E21">
            <v>235000</v>
          </cell>
          <cell r="F21">
            <v>149460000</v>
          </cell>
          <cell r="G21" t="str">
            <v>#.33</v>
          </cell>
        </row>
        <row r="22">
          <cell r="A22" t="str">
            <v>P.H.C 파일박기(D500)</v>
          </cell>
          <cell r="B22" t="str">
            <v>L=8.0M(TYPE-A)</v>
          </cell>
          <cell r="C22">
            <v>360</v>
          </cell>
          <cell r="D22" t="str">
            <v>본</v>
          </cell>
          <cell r="E22">
            <v>258000</v>
          </cell>
          <cell r="F22">
            <v>92880000</v>
          </cell>
          <cell r="G22" t="str">
            <v>#.34</v>
          </cell>
        </row>
        <row r="23">
          <cell r="A23" t="str">
            <v>P.H.C 파일박기(D500)</v>
          </cell>
          <cell r="B23" t="str">
            <v>L=9.0M(TYPE-A)</v>
          </cell>
          <cell r="C23">
            <v>176</v>
          </cell>
          <cell r="D23" t="str">
            <v>본</v>
          </cell>
          <cell r="E23">
            <v>290000</v>
          </cell>
          <cell r="F23">
            <v>51040000</v>
          </cell>
          <cell r="G23" t="str">
            <v>#.35</v>
          </cell>
        </row>
        <row r="24">
          <cell r="A24" t="str">
            <v>P.H.C 파일박기(D500)</v>
          </cell>
          <cell r="B24" t="str">
            <v>L=10.0M(TYPE-A)</v>
          </cell>
          <cell r="C24">
            <v>200</v>
          </cell>
          <cell r="D24" t="str">
            <v>본</v>
          </cell>
          <cell r="E24">
            <v>254000</v>
          </cell>
          <cell r="F24">
            <v>50800000</v>
          </cell>
          <cell r="G24" t="str">
            <v>#.36</v>
          </cell>
        </row>
        <row r="25">
          <cell r="A25" t="str">
            <v>P.H.C 파일박기(D500)</v>
          </cell>
          <cell r="B25" t="str">
            <v>L=6.0M(TYPE-B)</v>
          </cell>
          <cell r="C25">
            <v>580</v>
          </cell>
          <cell r="D25" t="str">
            <v>본</v>
          </cell>
          <cell r="E25">
            <v>162000</v>
          </cell>
          <cell r="F25">
            <v>93960000</v>
          </cell>
          <cell r="G25" t="str">
            <v>#.37</v>
          </cell>
        </row>
        <row r="26">
          <cell r="A26" t="str">
            <v>P.H.C 파일박기(D500)</v>
          </cell>
          <cell r="B26" t="str">
            <v>L=7.0M(TYPE-B)</v>
          </cell>
          <cell r="C26">
            <v>1209</v>
          </cell>
          <cell r="D26" t="str">
            <v>본</v>
          </cell>
          <cell r="E26">
            <v>284000</v>
          </cell>
          <cell r="F26">
            <v>343356000</v>
          </cell>
          <cell r="G26" t="str">
            <v>#.38</v>
          </cell>
        </row>
        <row r="27">
          <cell r="A27" t="str">
            <v>P.H.C 파일박기(D500)</v>
          </cell>
          <cell r="B27" t="str">
            <v>L=8.0M(TYPE-B)</v>
          </cell>
          <cell r="C27">
            <v>757</v>
          </cell>
          <cell r="D27" t="str">
            <v>본</v>
          </cell>
          <cell r="E27">
            <v>318000</v>
          </cell>
          <cell r="F27">
            <v>240726000</v>
          </cell>
          <cell r="G27" t="str">
            <v>#.39</v>
          </cell>
        </row>
        <row r="28">
          <cell r="A28" t="str">
            <v>P.H.C 파일박기(D500)</v>
          </cell>
          <cell r="B28" t="str">
            <v>L=10.0M(TYPE-B)</v>
          </cell>
          <cell r="C28">
            <v>36</v>
          </cell>
          <cell r="D28" t="str">
            <v>본</v>
          </cell>
          <cell r="E28">
            <v>392000</v>
          </cell>
          <cell r="F28">
            <v>14112000</v>
          </cell>
          <cell r="G28" t="str">
            <v>#.40</v>
          </cell>
        </row>
        <row r="29">
          <cell r="A29" t="str">
            <v>P.H.C파일박기(천공후항타)(D500)</v>
          </cell>
          <cell r="B29" t="str">
            <v>L=5.0M(TYPE-A)</v>
          </cell>
          <cell r="C29">
            <v>734</v>
          </cell>
          <cell r="D29" t="str">
            <v>본</v>
          </cell>
          <cell r="E29">
            <v>458000</v>
          </cell>
          <cell r="F29">
            <v>336172000</v>
          </cell>
          <cell r="G29" t="str">
            <v>#.41</v>
          </cell>
        </row>
        <row r="30">
          <cell r="A30" t="str">
            <v>P.H.C파일박기(천공후항타)(D500)</v>
          </cell>
          <cell r="B30" t="str">
            <v>L=6.0M(TYPE-A)</v>
          </cell>
          <cell r="C30">
            <v>1372</v>
          </cell>
          <cell r="D30" t="str">
            <v>본</v>
          </cell>
          <cell r="E30">
            <v>536000</v>
          </cell>
          <cell r="F30">
            <v>735392000</v>
          </cell>
          <cell r="G30" t="str">
            <v>#.42</v>
          </cell>
        </row>
        <row r="31">
          <cell r="A31" t="str">
            <v>P.H.C파일박기(천공후항타)(D500)</v>
          </cell>
          <cell r="B31" t="str">
            <v>L=7.0M(TYPE-A)</v>
          </cell>
          <cell r="C31">
            <v>1601</v>
          </cell>
          <cell r="D31" t="str">
            <v>본</v>
          </cell>
          <cell r="E31">
            <v>624000</v>
          </cell>
          <cell r="F31">
            <v>999024000</v>
          </cell>
          <cell r="G31" t="str">
            <v>#.43</v>
          </cell>
        </row>
        <row r="32">
          <cell r="A32" t="str">
            <v>P.H.C파일박기(천공후항타)(D500)</v>
          </cell>
          <cell r="B32" t="str">
            <v>L=8.0M(TYPE-A)</v>
          </cell>
          <cell r="C32">
            <v>1164</v>
          </cell>
          <cell r="D32" t="str">
            <v>본</v>
          </cell>
          <cell r="E32">
            <v>702000</v>
          </cell>
          <cell r="F32">
            <v>817128000</v>
          </cell>
          <cell r="G32" t="str">
            <v>#.44</v>
          </cell>
        </row>
        <row r="33">
          <cell r="A33" t="str">
            <v>P.H.C파일박기(천공후항타)(D500)</v>
          </cell>
          <cell r="B33" t="str">
            <v>L=9.0M(TYPE-A)</v>
          </cell>
          <cell r="C33">
            <v>823</v>
          </cell>
          <cell r="D33" t="str">
            <v>본</v>
          </cell>
          <cell r="E33">
            <v>780000</v>
          </cell>
          <cell r="F33">
            <v>641940000</v>
          </cell>
          <cell r="G33" t="str">
            <v>#.45</v>
          </cell>
        </row>
        <row r="34">
          <cell r="A34" t="str">
            <v>P.H.C파일박기(천공후항타)(D500)</v>
          </cell>
          <cell r="B34" t="str">
            <v>L=10.0M(TYPE-A)</v>
          </cell>
          <cell r="C34">
            <v>788</v>
          </cell>
          <cell r="D34" t="str">
            <v>본</v>
          </cell>
          <cell r="E34">
            <v>850000</v>
          </cell>
          <cell r="F34">
            <v>669800000</v>
          </cell>
          <cell r="G34" t="str">
            <v>#.46</v>
          </cell>
        </row>
        <row r="35">
          <cell r="A35" t="str">
            <v>P.H.C파일박기(천공후항타)(D500)</v>
          </cell>
          <cell r="B35" t="str">
            <v>L=11.0M(TYPE-A)</v>
          </cell>
          <cell r="C35">
            <v>442</v>
          </cell>
          <cell r="D35" t="str">
            <v>본</v>
          </cell>
          <cell r="E35">
            <v>930000</v>
          </cell>
          <cell r="F35">
            <v>411060000</v>
          </cell>
          <cell r="G35" t="str">
            <v>#.47</v>
          </cell>
        </row>
        <row r="36">
          <cell r="A36" t="str">
            <v>P.H.C파일박기(천공후항타)(D500)</v>
          </cell>
          <cell r="B36" t="str">
            <v>L=12.0M(TYPE-A)</v>
          </cell>
          <cell r="C36">
            <v>144</v>
          </cell>
          <cell r="D36" t="str">
            <v>본</v>
          </cell>
          <cell r="E36">
            <v>1010000</v>
          </cell>
          <cell r="F36">
            <v>145440000</v>
          </cell>
          <cell r="G36" t="str">
            <v>#.48</v>
          </cell>
        </row>
        <row r="37">
          <cell r="A37" t="str">
            <v>P.H.C파일박기(천공후항타)(D500)</v>
          </cell>
          <cell r="B37" t="str">
            <v>L=13.0M(TYPE-A)</v>
          </cell>
          <cell r="C37">
            <v>120</v>
          </cell>
          <cell r="D37" t="str">
            <v>본</v>
          </cell>
          <cell r="E37">
            <v>1030000</v>
          </cell>
          <cell r="F37">
            <v>123600000</v>
          </cell>
          <cell r="G37" t="str">
            <v>#.49</v>
          </cell>
        </row>
        <row r="38">
          <cell r="A38" t="str">
            <v>P.H.C파일박기(천공후항타)(D500)</v>
          </cell>
          <cell r="B38" t="str">
            <v>L=14.0M(TYPE-A)</v>
          </cell>
          <cell r="C38">
            <v>120</v>
          </cell>
          <cell r="D38" t="str">
            <v>본</v>
          </cell>
          <cell r="E38">
            <v>1160000</v>
          </cell>
          <cell r="F38">
            <v>139200000</v>
          </cell>
          <cell r="G38" t="str">
            <v>#.50</v>
          </cell>
        </row>
        <row r="39">
          <cell r="A39" t="str">
            <v>P.H.C파일박기(천공후항타)(D500)</v>
          </cell>
          <cell r="B39" t="str">
            <v>L=16.0M(TYPE-A)</v>
          </cell>
          <cell r="C39">
            <v>72</v>
          </cell>
          <cell r="D39" t="str">
            <v>본</v>
          </cell>
          <cell r="E39">
            <v>1330000</v>
          </cell>
          <cell r="F39">
            <v>95760000</v>
          </cell>
          <cell r="G39" t="str">
            <v>#.51</v>
          </cell>
        </row>
        <row r="40">
          <cell r="A40" t="str">
            <v>P.H.C파일박기(천공후항타)(D500)</v>
          </cell>
          <cell r="B40" t="str">
            <v>L=5.0M(TYPE-B)</v>
          </cell>
          <cell r="C40">
            <v>96</v>
          </cell>
          <cell r="D40" t="str">
            <v>본</v>
          </cell>
          <cell r="E40">
            <v>498000</v>
          </cell>
          <cell r="F40">
            <v>47808000</v>
          </cell>
          <cell r="G40" t="str">
            <v>#.52</v>
          </cell>
        </row>
        <row r="41">
          <cell r="A41" t="str">
            <v>P.H.C파일박기(천공후항타)(D500)</v>
          </cell>
          <cell r="B41" t="str">
            <v>L=6.0M(TYPE-B)</v>
          </cell>
          <cell r="C41">
            <v>357</v>
          </cell>
          <cell r="D41" t="str">
            <v>본</v>
          </cell>
          <cell r="E41">
            <v>616000</v>
          </cell>
          <cell r="F41">
            <v>219912000</v>
          </cell>
          <cell r="G41" t="str">
            <v>#.53</v>
          </cell>
        </row>
        <row r="42">
          <cell r="A42" t="str">
            <v>P.H.C파일박기(천공후항타)(D500)</v>
          </cell>
          <cell r="B42" t="str">
            <v>L=7.0M(TYPE-B)</v>
          </cell>
          <cell r="C42">
            <v>468</v>
          </cell>
          <cell r="D42" t="str">
            <v>본</v>
          </cell>
          <cell r="E42">
            <v>674000</v>
          </cell>
          <cell r="F42">
            <v>315432000</v>
          </cell>
          <cell r="G42" t="str">
            <v>#.54</v>
          </cell>
        </row>
        <row r="43">
          <cell r="A43" t="str">
            <v>P.H.C파일박기(천공후항타)(D500)</v>
          </cell>
          <cell r="B43" t="str">
            <v>L=8.0M(TYPE-B)</v>
          </cell>
          <cell r="C43">
            <v>1037</v>
          </cell>
          <cell r="D43" t="str">
            <v>본</v>
          </cell>
          <cell r="E43">
            <v>762000</v>
          </cell>
          <cell r="F43">
            <v>790194000</v>
          </cell>
          <cell r="G43" t="str">
            <v>#.55</v>
          </cell>
        </row>
        <row r="44">
          <cell r="A44" t="str">
            <v>P.H.C파일박기(천공후항타)(D500)</v>
          </cell>
          <cell r="B44" t="str">
            <v>L=9.0M(TYPE-B)</v>
          </cell>
          <cell r="C44">
            <v>708</v>
          </cell>
          <cell r="D44" t="str">
            <v>본</v>
          </cell>
          <cell r="E44">
            <v>850000</v>
          </cell>
          <cell r="F44">
            <v>601800000</v>
          </cell>
          <cell r="G44" t="str">
            <v>#.56</v>
          </cell>
        </row>
        <row r="45">
          <cell r="A45" t="str">
            <v>P.H.C파일박기(천공후항타)(D500)</v>
          </cell>
          <cell r="B45" t="str">
            <v>L=10.0M(TYPE-B)</v>
          </cell>
          <cell r="C45">
            <v>128</v>
          </cell>
          <cell r="D45" t="str">
            <v>본</v>
          </cell>
          <cell r="E45">
            <v>930000</v>
          </cell>
          <cell r="F45">
            <v>119040000</v>
          </cell>
          <cell r="G45" t="str">
            <v>#.57</v>
          </cell>
        </row>
        <row r="46">
          <cell r="A46" t="str">
            <v>P.H.C파일박기(천공후항타)(D500)</v>
          </cell>
          <cell r="B46" t="str">
            <v>L=11.0M(TYPE-B)</v>
          </cell>
          <cell r="C46">
            <v>131</v>
          </cell>
          <cell r="D46" t="str">
            <v>본</v>
          </cell>
          <cell r="E46">
            <v>1010000</v>
          </cell>
          <cell r="F46">
            <v>132310000</v>
          </cell>
          <cell r="G46" t="str">
            <v>#.58</v>
          </cell>
        </row>
        <row r="47">
          <cell r="A47" t="str">
            <v>P.H.C파일박기(천공후항타)(D500)</v>
          </cell>
          <cell r="B47" t="str">
            <v>L=12.0M(TYPE-B)</v>
          </cell>
          <cell r="C47">
            <v>96</v>
          </cell>
          <cell r="D47" t="str">
            <v>본</v>
          </cell>
          <cell r="E47">
            <v>1100000</v>
          </cell>
          <cell r="F47">
            <v>105600000</v>
          </cell>
          <cell r="G47" t="str">
            <v>#.59</v>
          </cell>
        </row>
        <row r="48">
          <cell r="A48" t="str">
            <v>P.H.C파일박기(천공후항타)(D500)</v>
          </cell>
          <cell r="B48" t="str">
            <v>L=13.0M(TYPE-B)</v>
          </cell>
          <cell r="C48">
            <v>192</v>
          </cell>
          <cell r="D48" t="str">
            <v>본</v>
          </cell>
          <cell r="E48">
            <v>1190000</v>
          </cell>
          <cell r="F48">
            <v>228480000</v>
          </cell>
          <cell r="G48" t="str">
            <v>#.60</v>
          </cell>
        </row>
        <row r="49">
          <cell r="A49" t="str">
            <v>P.H.C파일박기(천공후항타)(D500)</v>
          </cell>
          <cell r="B49" t="str">
            <v>L=14.0M(TYPE-B)</v>
          </cell>
          <cell r="C49">
            <v>192</v>
          </cell>
          <cell r="D49" t="str">
            <v>본</v>
          </cell>
          <cell r="E49">
            <v>1270000</v>
          </cell>
          <cell r="F49">
            <v>243840000</v>
          </cell>
          <cell r="G49" t="str">
            <v>#.61</v>
          </cell>
        </row>
        <row r="50">
          <cell r="A50" t="str">
            <v>P.H.C파일박기(천공후항타)(D500)</v>
          </cell>
          <cell r="B50" t="str">
            <v>L=16.0M(TYPE-B)</v>
          </cell>
          <cell r="C50">
            <v>96</v>
          </cell>
          <cell r="D50" t="str">
            <v>본</v>
          </cell>
          <cell r="E50">
            <v>1450000</v>
          </cell>
          <cell r="F50">
            <v>139200000</v>
          </cell>
          <cell r="G50" t="str">
            <v>#.62</v>
          </cell>
        </row>
        <row r="51">
          <cell r="A51" t="str">
            <v>P.H.C파일박기(천공후항타)(D500)</v>
          </cell>
          <cell r="B51" t="str">
            <v>L=17.0M(TYPE-B)</v>
          </cell>
          <cell r="C51">
            <v>192</v>
          </cell>
          <cell r="D51" t="str">
            <v>본</v>
          </cell>
          <cell r="E51">
            <v>1540000</v>
          </cell>
          <cell r="F51">
            <v>295680000</v>
          </cell>
          <cell r="G51" t="str">
            <v>#.63</v>
          </cell>
        </row>
        <row r="52">
          <cell r="A52" t="str">
            <v>P.H.C파일박기(천공후항타)(D500)</v>
          </cell>
          <cell r="B52" t="str">
            <v>L=19.0M(TYPE-B)</v>
          </cell>
          <cell r="C52">
            <v>192</v>
          </cell>
          <cell r="D52" t="str">
            <v>본</v>
          </cell>
          <cell r="E52">
            <v>1670000</v>
          </cell>
          <cell r="F52">
            <v>320640000</v>
          </cell>
          <cell r="G52" t="str">
            <v>#.64</v>
          </cell>
        </row>
        <row r="53">
          <cell r="A53" t="str">
            <v>P.H.C파일박기(천공후항타)(D400)</v>
          </cell>
          <cell r="B53" t="str">
            <v>L=7.0M(TYPE-A)</v>
          </cell>
          <cell r="C53">
            <v>126</v>
          </cell>
          <cell r="D53" t="str">
            <v>본</v>
          </cell>
          <cell r="E53">
            <v>524000</v>
          </cell>
          <cell r="F53">
            <v>66024000</v>
          </cell>
          <cell r="G53" t="str">
            <v>#.65</v>
          </cell>
        </row>
        <row r="54">
          <cell r="A54" t="str">
            <v>P.H.C파일박기(천공후항타)(D400)</v>
          </cell>
          <cell r="B54" t="str">
            <v>L=8.0M(TYPE-A)</v>
          </cell>
          <cell r="C54">
            <v>278</v>
          </cell>
          <cell r="D54" t="str">
            <v>본</v>
          </cell>
          <cell r="E54">
            <v>592000</v>
          </cell>
          <cell r="F54">
            <v>164576000</v>
          </cell>
          <cell r="G54" t="str">
            <v>#.66</v>
          </cell>
        </row>
        <row r="55">
          <cell r="A55" t="str">
            <v>P.H.C파일박기(천공후항타)(D400)</v>
          </cell>
          <cell r="B55" t="str">
            <v>L=9.0M(TYPE-A)</v>
          </cell>
          <cell r="C55">
            <v>72</v>
          </cell>
          <cell r="D55" t="str">
            <v>본</v>
          </cell>
          <cell r="E55">
            <v>660000</v>
          </cell>
          <cell r="F55">
            <v>47520000</v>
          </cell>
          <cell r="G55" t="str">
            <v>#.67</v>
          </cell>
        </row>
        <row r="56">
          <cell r="A56" t="str">
            <v>P.H.C파일박기(천공후항타)(D400)</v>
          </cell>
          <cell r="B56" t="str">
            <v>L=10.0M(TYPE-A)</v>
          </cell>
          <cell r="C56">
            <v>11</v>
          </cell>
          <cell r="D56" t="str">
            <v>본</v>
          </cell>
          <cell r="E56">
            <v>720000</v>
          </cell>
          <cell r="F56">
            <v>7920000</v>
          </cell>
          <cell r="G56" t="str">
            <v>#.68</v>
          </cell>
        </row>
        <row r="57">
          <cell r="A57" t="str">
            <v>바닥콘크리트</v>
          </cell>
          <cell r="B57" t="str">
            <v>σck=150kg/㎠</v>
          </cell>
          <cell r="C57">
            <v>4680</v>
          </cell>
          <cell r="D57" t="str">
            <v>㎥</v>
          </cell>
          <cell r="E57">
            <v>13600</v>
          </cell>
          <cell r="F57">
            <v>63648000</v>
          </cell>
          <cell r="G57" t="str">
            <v>No.53</v>
          </cell>
        </row>
        <row r="58">
          <cell r="A58" t="str">
            <v>교대기초철근콘크리트</v>
          </cell>
          <cell r="B58" t="str">
            <v>σck=240kg/㎠</v>
          </cell>
          <cell r="C58">
            <v>5647</v>
          </cell>
          <cell r="D58" t="str">
            <v>㎥</v>
          </cell>
          <cell r="E58">
            <v>25200</v>
          </cell>
          <cell r="F58">
            <v>142304400</v>
          </cell>
          <cell r="G58" t="str">
            <v>No.54</v>
          </cell>
        </row>
        <row r="59">
          <cell r="A59" t="str">
            <v>교대구체철근콘크리트</v>
          </cell>
          <cell r="B59" t="str">
            <v>σck=240kg/㎠</v>
          </cell>
          <cell r="C59">
            <v>6299</v>
          </cell>
          <cell r="D59" t="str">
            <v>㎥</v>
          </cell>
          <cell r="E59">
            <v>58600</v>
          </cell>
          <cell r="F59">
            <v>369121400</v>
          </cell>
          <cell r="G59" t="str">
            <v>No.55</v>
          </cell>
        </row>
        <row r="60">
          <cell r="A60" t="str">
            <v>교각기초철근콘크리트</v>
          </cell>
          <cell r="B60" t="str">
            <v>σck=240kg/㎠</v>
          </cell>
          <cell r="C60">
            <v>48092</v>
          </cell>
          <cell r="D60" t="str">
            <v>㎥</v>
          </cell>
          <cell r="E60">
            <v>42200</v>
          </cell>
          <cell r="F60">
            <v>2029482400</v>
          </cell>
          <cell r="G60" t="str">
            <v>No.56</v>
          </cell>
        </row>
        <row r="61">
          <cell r="A61" t="str">
            <v>교각구체철근콘크리트</v>
          </cell>
          <cell r="B61" t="str">
            <v>σck=240kg/㎠</v>
          </cell>
          <cell r="C61">
            <v>30984</v>
          </cell>
          <cell r="D61" t="str">
            <v>㎥</v>
          </cell>
          <cell r="E61">
            <v>137100</v>
          </cell>
          <cell r="F61">
            <v>4247906400</v>
          </cell>
          <cell r="G61" t="str">
            <v>No.57</v>
          </cell>
        </row>
        <row r="62">
          <cell r="A62" t="str">
            <v>옹벽구체철근콘크리트</v>
          </cell>
          <cell r="B62" t="str">
            <v>σck=240kg/㎠</v>
          </cell>
          <cell r="C62">
            <v>1016</v>
          </cell>
          <cell r="D62" t="str">
            <v>㎥</v>
          </cell>
          <cell r="E62">
            <v>84900</v>
          </cell>
          <cell r="F62">
            <v>86258400</v>
          </cell>
          <cell r="G62" t="str">
            <v>No.58</v>
          </cell>
        </row>
        <row r="63">
          <cell r="A63" t="str">
            <v>합성슬래브철근콘크리트</v>
          </cell>
          <cell r="B63" t="str">
            <v>σck=270kg/㎠</v>
          </cell>
          <cell r="C63">
            <v>46295</v>
          </cell>
          <cell r="D63" t="str">
            <v>㎥</v>
          </cell>
          <cell r="E63">
            <v>119900</v>
          </cell>
          <cell r="F63">
            <v>5550770500</v>
          </cell>
          <cell r="G63" t="str">
            <v>No.59</v>
          </cell>
        </row>
        <row r="64">
          <cell r="A64" t="str">
            <v>라멘철근콘크리트</v>
          </cell>
          <cell r="B64" t="str">
            <v>σck=270kg/㎠</v>
          </cell>
          <cell r="C64">
            <v>77748</v>
          </cell>
          <cell r="D64" t="str">
            <v>㎥</v>
          </cell>
          <cell r="E64">
            <v>97100</v>
          </cell>
          <cell r="F64">
            <v>7549330800</v>
          </cell>
          <cell r="G64" t="str">
            <v>No.60</v>
          </cell>
        </row>
        <row r="65">
          <cell r="A65" t="str">
            <v>교좌장치(고정+가동)</v>
          </cell>
          <cell r="B65" t="str">
            <v>150t(PSC용)</v>
          </cell>
          <cell r="C65">
            <v>378</v>
          </cell>
          <cell r="D65" t="str">
            <v>개</v>
          </cell>
          <cell r="E65">
            <v>1001500</v>
          </cell>
          <cell r="F65">
            <v>378567000</v>
          </cell>
          <cell r="G65" t="str">
            <v>No.61</v>
          </cell>
        </row>
        <row r="66">
          <cell r="A66" t="str">
            <v>교좌장치(고정+가동)</v>
          </cell>
          <cell r="B66" t="str">
            <v>175t(PSC용)</v>
          </cell>
          <cell r="C66">
            <v>3156</v>
          </cell>
          <cell r="D66" t="str">
            <v>개</v>
          </cell>
          <cell r="E66">
            <v>1326000</v>
          </cell>
          <cell r="F66">
            <v>4184856000</v>
          </cell>
          <cell r="G66" t="str">
            <v>No.62</v>
          </cell>
        </row>
        <row r="67">
          <cell r="A67" t="str">
            <v>교좌장치(고정+가동)</v>
          </cell>
          <cell r="B67" t="str">
            <v>175t(강교용)</v>
          </cell>
          <cell r="C67">
            <v>224</v>
          </cell>
          <cell r="D67" t="str">
            <v>개</v>
          </cell>
          <cell r="E67">
            <v>1199000</v>
          </cell>
          <cell r="F67">
            <v>268576000</v>
          </cell>
          <cell r="G67" t="str">
            <v>No.63</v>
          </cell>
        </row>
        <row r="68">
          <cell r="A68" t="str">
            <v>교좌장치(고정+가동)</v>
          </cell>
          <cell r="B68" t="str">
            <v>200t(강교용)</v>
          </cell>
          <cell r="C68">
            <v>16</v>
          </cell>
          <cell r="D68" t="str">
            <v>개</v>
          </cell>
          <cell r="E68">
            <v>1520000</v>
          </cell>
          <cell r="F68">
            <v>24320000</v>
          </cell>
          <cell r="G68" t="str">
            <v>No.64</v>
          </cell>
        </row>
        <row r="69">
          <cell r="A69" t="str">
            <v>교좌장치(고정+가동)</v>
          </cell>
          <cell r="B69" t="str">
            <v>225t(강교용)</v>
          </cell>
          <cell r="C69">
            <v>60</v>
          </cell>
          <cell r="D69" t="str">
            <v>개</v>
          </cell>
          <cell r="E69">
            <v>1658000</v>
          </cell>
          <cell r="F69">
            <v>99480000</v>
          </cell>
          <cell r="G69" t="str">
            <v>No.65</v>
          </cell>
        </row>
        <row r="70">
          <cell r="A70" t="str">
            <v>교좌장치(고정+가동)</v>
          </cell>
          <cell r="B70" t="str">
            <v>275t(강교용)</v>
          </cell>
          <cell r="C70">
            <v>78</v>
          </cell>
          <cell r="D70" t="str">
            <v>개</v>
          </cell>
          <cell r="E70">
            <v>1858000</v>
          </cell>
          <cell r="F70">
            <v>144924000</v>
          </cell>
          <cell r="G70" t="str">
            <v>No.66</v>
          </cell>
        </row>
        <row r="71">
          <cell r="A71" t="str">
            <v>교좌장치(고정+가동)</v>
          </cell>
          <cell r="B71" t="str">
            <v>300t(강교용)</v>
          </cell>
          <cell r="C71">
            <v>317</v>
          </cell>
          <cell r="D71" t="str">
            <v>개</v>
          </cell>
          <cell r="E71">
            <v>1995000</v>
          </cell>
          <cell r="F71">
            <v>632415000</v>
          </cell>
          <cell r="G71" t="str">
            <v>No.67</v>
          </cell>
        </row>
        <row r="72">
          <cell r="A72" t="str">
            <v>교량 점검로</v>
          </cell>
          <cell r="B72" t="str">
            <v>스테인레스</v>
          </cell>
          <cell r="C72">
            <v>670</v>
          </cell>
          <cell r="D72" t="str">
            <v>M</v>
          </cell>
          <cell r="E72">
            <v>383000</v>
          </cell>
          <cell r="F72">
            <v>256610000</v>
          </cell>
          <cell r="G72" t="str">
            <v>No.68</v>
          </cell>
        </row>
        <row r="73">
          <cell r="A73" t="str">
            <v>PSC빔 제작</v>
          </cell>
          <cell r="B73" t="str">
            <v>L=24.90M</v>
          </cell>
          <cell r="C73">
            <v>1462</v>
          </cell>
          <cell r="D73" t="str">
            <v>본</v>
          </cell>
          <cell r="E73">
            <v>4720000</v>
          </cell>
          <cell r="F73">
            <v>6900640000</v>
          </cell>
          <cell r="G73" t="str">
            <v>No.69</v>
          </cell>
        </row>
        <row r="74">
          <cell r="A74" t="str">
            <v>PSC빔 제작</v>
          </cell>
          <cell r="B74" t="str">
            <v>L=24.50M</v>
          </cell>
          <cell r="C74">
            <v>20</v>
          </cell>
          <cell r="D74" t="str">
            <v>본</v>
          </cell>
          <cell r="E74">
            <v>4570000</v>
          </cell>
          <cell r="F74">
            <v>91400000</v>
          </cell>
          <cell r="G74" t="str">
            <v>No.70</v>
          </cell>
        </row>
        <row r="75">
          <cell r="A75" t="str">
            <v>PSC빔 제작</v>
          </cell>
          <cell r="B75" t="str">
            <v>L=25.30M</v>
          </cell>
          <cell r="C75">
            <v>23</v>
          </cell>
          <cell r="D75" t="str">
            <v>본</v>
          </cell>
          <cell r="E75">
            <v>4890000</v>
          </cell>
          <cell r="F75">
            <v>112470000</v>
          </cell>
          <cell r="G75" t="str">
            <v>No.71</v>
          </cell>
        </row>
        <row r="76">
          <cell r="A76" t="str">
            <v>PSC빔 제작</v>
          </cell>
          <cell r="B76" t="str">
            <v>L=19.90M</v>
          </cell>
          <cell r="C76">
            <v>212</v>
          </cell>
          <cell r="D76" t="str">
            <v>본</v>
          </cell>
          <cell r="E76">
            <v>3590000</v>
          </cell>
          <cell r="F76">
            <v>761080000</v>
          </cell>
          <cell r="G76" t="str">
            <v>No.72</v>
          </cell>
        </row>
        <row r="77">
          <cell r="A77" t="str">
            <v>PSC빔 설치</v>
          </cell>
          <cell r="B77" t="str">
            <v>L=24.90M</v>
          </cell>
          <cell r="C77">
            <v>1462</v>
          </cell>
          <cell r="D77" t="str">
            <v>본</v>
          </cell>
          <cell r="E77">
            <v>970000</v>
          </cell>
          <cell r="F77">
            <v>1418140000</v>
          </cell>
          <cell r="G77" t="str">
            <v>No.73</v>
          </cell>
        </row>
        <row r="78">
          <cell r="A78" t="str">
            <v>PSC빔 설치</v>
          </cell>
          <cell r="B78" t="str">
            <v>L=24.50M</v>
          </cell>
          <cell r="C78">
            <v>20</v>
          </cell>
          <cell r="D78" t="str">
            <v>본</v>
          </cell>
          <cell r="E78">
            <v>970000</v>
          </cell>
          <cell r="F78">
            <v>19400000</v>
          </cell>
          <cell r="G78" t="str">
            <v>No.74</v>
          </cell>
        </row>
        <row r="79">
          <cell r="A79" t="str">
            <v>PSC빔 설치</v>
          </cell>
          <cell r="B79" t="str">
            <v>L=25.30M</v>
          </cell>
          <cell r="C79">
            <v>23</v>
          </cell>
          <cell r="D79" t="str">
            <v>본</v>
          </cell>
          <cell r="E79">
            <v>970000</v>
          </cell>
          <cell r="F79">
            <v>22310000</v>
          </cell>
          <cell r="G79" t="str">
            <v>No.75</v>
          </cell>
        </row>
        <row r="80">
          <cell r="A80" t="str">
            <v>PSC빔 설치</v>
          </cell>
          <cell r="B80" t="str">
            <v>L=19.90M</v>
          </cell>
          <cell r="C80">
            <v>212</v>
          </cell>
          <cell r="D80" t="str">
            <v>본</v>
          </cell>
          <cell r="E80">
            <v>770000</v>
          </cell>
          <cell r="F80">
            <v>163240000</v>
          </cell>
          <cell r="G80" t="str">
            <v>No.76</v>
          </cell>
        </row>
        <row r="81">
          <cell r="A81" t="str">
            <v>PF 빔 제작</v>
          </cell>
          <cell r="B81" t="str">
            <v>L=28.30-29.90m</v>
          </cell>
          <cell r="C81">
            <v>24</v>
          </cell>
          <cell r="D81" t="str">
            <v>본</v>
          </cell>
          <cell r="E81">
            <v>38000000</v>
          </cell>
          <cell r="F81">
            <v>912000000</v>
          </cell>
          <cell r="G81" t="str">
            <v>No.77</v>
          </cell>
        </row>
        <row r="82">
          <cell r="A82" t="str">
            <v>PF 빔 제작</v>
          </cell>
          <cell r="B82" t="str">
            <v>L=23.90-25.20m</v>
          </cell>
          <cell r="C82">
            <v>124</v>
          </cell>
          <cell r="D82" t="str">
            <v>본</v>
          </cell>
          <cell r="E82">
            <v>31000000</v>
          </cell>
          <cell r="F82">
            <v>3844000000</v>
          </cell>
          <cell r="G82" t="str">
            <v>No.78</v>
          </cell>
        </row>
        <row r="83">
          <cell r="A83" t="str">
            <v>PF 빔 제작</v>
          </cell>
          <cell r="B83" t="str">
            <v>L=34.90m(H=2.54m)</v>
          </cell>
          <cell r="C83">
            <v>115</v>
          </cell>
          <cell r="D83" t="str">
            <v>본</v>
          </cell>
          <cell r="E83">
            <v>53000000</v>
          </cell>
          <cell r="F83">
            <v>6095000000</v>
          </cell>
          <cell r="G83" t="str">
            <v>No.79</v>
          </cell>
        </row>
        <row r="84">
          <cell r="A84" t="str">
            <v>PF 빔 제작</v>
          </cell>
          <cell r="B84" t="str">
            <v>L=34.90m(H=2.19m)</v>
          </cell>
          <cell r="C84">
            <v>6</v>
          </cell>
          <cell r="D84" t="str">
            <v>본</v>
          </cell>
          <cell r="E84">
            <v>53000000</v>
          </cell>
          <cell r="F84">
            <v>318000000</v>
          </cell>
          <cell r="G84" t="str">
            <v>No.80</v>
          </cell>
        </row>
        <row r="85">
          <cell r="A85" t="str">
            <v>PF 빔 제작</v>
          </cell>
          <cell r="B85" t="str">
            <v>L=34.40-37.13m</v>
          </cell>
          <cell r="C85">
            <v>96</v>
          </cell>
          <cell r="D85" t="str">
            <v>본</v>
          </cell>
          <cell r="E85">
            <v>55000000</v>
          </cell>
          <cell r="F85">
            <v>5280000000</v>
          </cell>
          <cell r="G85" t="str">
            <v>No.81</v>
          </cell>
        </row>
        <row r="86">
          <cell r="A86" t="str">
            <v>PF 빔 설치</v>
          </cell>
          <cell r="B86" t="str">
            <v>L=28.3-29.9m</v>
          </cell>
          <cell r="C86">
            <v>24</v>
          </cell>
          <cell r="D86" t="str">
            <v>본</v>
          </cell>
          <cell r="E86">
            <v>1200000</v>
          </cell>
          <cell r="F86">
            <v>28800000</v>
          </cell>
          <cell r="G86" t="str">
            <v>No.82</v>
          </cell>
        </row>
        <row r="87">
          <cell r="A87" t="str">
            <v>PF 빔 설치</v>
          </cell>
          <cell r="B87" t="str">
            <v>L=23.9-25.2m</v>
          </cell>
          <cell r="C87">
            <v>124</v>
          </cell>
          <cell r="D87" t="str">
            <v>본</v>
          </cell>
          <cell r="E87">
            <v>1100000</v>
          </cell>
          <cell r="F87">
            <v>136400000</v>
          </cell>
          <cell r="G87" t="str">
            <v>No.83</v>
          </cell>
        </row>
        <row r="88">
          <cell r="A88" t="str">
            <v>PF 빔 설치</v>
          </cell>
          <cell r="B88" t="str">
            <v>L=34.9m(H=2.54m)</v>
          </cell>
          <cell r="C88">
            <v>115</v>
          </cell>
          <cell r="D88" t="str">
            <v>본</v>
          </cell>
          <cell r="E88">
            <v>1500000</v>
          </cell>
          <cell r="F88">
            <v>172500000</v>
          </cell>
          <cell r="G88" t="str">
            <v>No.84</v>
          </cell>
        </row>
        <row r="89">
          <cell r="A89" t="str">
            <v>PF 빔 설치</v>
          </cell>
          <cell r="B89" t="str">
            <v>L=34.9m(H=2.19m)</v>
          </cell>
          <cell r="C89">
            <v>6</v>
          </cell>
          <cell r="D89" t="str">
            <v>본</v>
          </cell>
          <cell r="E89">
            <v>1500000</v>
          </cell>
          <cell r="F89">
            <v>9000000</v>
          </cell>
          <cell r="G89" t="str">
            <v>No.85</v>
          </cell>
        </row>
        <row r="90">
          <cell r="A90" t="str">
            <v>PF 빔 설치</v>
          </cell>
          <cell r="B90" t="str">
            <v>L=34.4-37.13m</v>
          </cell>
          <cell r="C90">
            <v>96</v>
          </cell>
          <cell r="D90" t="str">
            <v>본</v>
          </cell>
          <cell r="E90">
            <v>1500000</v>
          </cell>
          <cell r="F90">
            <v>144000000</v>
          </cell>
          <cell r="G90" t="str">
            <v>No.86</v>
          </cell>
        </row>
        <row r="91">
          <cell r="A91" t="str">
            <v>강BOX거더 제작</v>
          </cell>
          <cell r="C91">
            <v>16</v>
          </cell>
          <cell r="D91" t="str">
            <v>본</v>
          </cell>
          <cell r="E91">
            <v>42330000</v>
          </cell>
          <cell r="F91">
            <v>677280000</v>
          </cell>
          <cell r="G91" t="str">
            <v>No.87</v>
          </cell>
        </row>
        <row r="92">
          <cell r="A92" t="str">
            <v>강BOX 설치</v>
          </cell>
          <cell r="C92">
            <v>16</v>
          </cell>
          <cell r="D92" t="str">
            <v>본</v>
          </cell>
          <cell r="E92">
            <v>1940000</v>
          </cell>
          <cell r="F92">
            <v>31040000</v>
          </cell>
          <cell r="G92" t="str">
            <v>No.88</v>
          </cell>
        </row>
        <row r="93">
          <cell r="A93" t="str">
            <v>강교 도장</v>
          </cell>
          <cell r="B93" t="str">
            <v>중방식</v>
          </cell>
          <cell r="C93">
            <v>19761</v>
          </cell>
          <cell r="D93" t="str">
            <v>㎡</v>
          </cell>
          <cell r="E93">
            <v>10400</v>
          </cell>
          <cell r="F93">
            <v>205514400</v>
          </cell>
          <cell r="G93" t="str">
            <v>No.89</v>
          </cell>
        </row>
        <row r="94">
          <cell r="A94" t="str">
            <v>관로 뚜껑제작 설치</v>
          </cell>
          <cell r="B94" t="str">
            <v>49x30x8Cm</v>
          </cell>
          <cell r="C94">
            <v>36660</v>
          </cell>
          <cell r="D94" t="str">
            <v>개</v>
          </cell>
          <cell r="E94">
            <v>5900</v>
          </cell>
          <cell r="F94">
            <v>216294000</v>
          </cell>
          <cell r="G94" t="str">
            <v>#.69</v>
          </cell>
        </row>
        <row r="95">
          <cell r="A95" t="str">
            <v>B(함)철근콘크리트</v>
          </cell>
          <cell r="B95" t="str">
            <v>σck=270kg/㎠</v>
          </cell>
          <cell r="C95">
            <v>5495</v>
          </cell>
          <cell r="D95" t="str">
            <v>㎥</v>
          </cell>
          <cell r="E95">
            <v>93900</v>
          </cell>
          <cell r="F95">
            <v>515980500</v>
          </cell>
          <cell r="G95" t="str">
            <v>No.90</v>
          </cell>
        </row>
        <row r="96">
          <cell r="A96" t="str">
            <v>신축 이음</v>
          </cell>
          <cell r="B96" t="str">
            <v>T=20MM</v>
          </cell>
          <cell r="C96">
            <v>1394</v>
          </cell>
          <cell r="D96" t="str">
            <v>m</v>
          </cell>
          <cell r="E96">
            <v>86300</v>
          </cell>
          <cell r="F96">
            <v>120302200</v>
          </cell>
          <cell r="G96" t="str">
            <v>No.91</v>
          </cell>
        </row>
        <row r="97">
          <cell r="A97" t="str">
            <v>신축 이음</v>
          </cell>
          <cell r="B97" t="str">
            <v>T=40MM</v>
          </cell>
          <cell r="C97">
            <v>6297</v>
          </cell>
          <cell r="D97" t="str">
            <v>m</v>
          </cell>
          <cell r="E97">
            <v>105500</v>
          </cell>
          <cell r="F97">
            <v>664333500</v>
          </cell>
          <cell r="G97" t="str">
            <v>No.92</v>
          </cell>
        </row>
        <row r="98">
          <cell r="A98" t="str">
            <v>신축 이음</v>
          </cell>
          <cell r="B98" t="str">
            <v>T=45MM</v>
          </cell>
          <cell r="C98">
            <v>71</v>
          </cell>
          <cell r="D98" t="str">
            <v>m</v>
          </cell>
          <cell r="E98">
            <v>112500</v>
          </cell>
          <cell r="F98">
            <v>7987500</v>
          </cell>
          <cell r="G98" t="str">
            <v>No.93</v>
          </cell>
        </row>
        <row r="99">
          <cell r="A99" t="str">
            <v>신축 이음</v>
          </cell>
          <cell r="B99" t="str">
            <v>T=50MM</v>
          </cell>
          <cell r="C99">
            <v>164</v>
          </cell>
          <cell r="D99" t="str">
            <v>m</v>
          </cell>
          <cell r="E99">
            <v>116600</v>
          </cell>
          <cell r="F99">
            <v>19122400</v>
          </cell>
          <cell r="G99" t="str">
            <v>No.94</v>
          </cell>
        </row>
        <row r="100">
          <cell r="A100" t="str">
            <v>신축 이음</v>
          </cell>
          <cell r="B100" t="str">
            <v>T=60MM</v>
          </cell>
          <cell r="C100">
            <v>80</v>
          </cell>
          <cell r="D100" t="str">
            <v>m</v>
          </cell>
          <cell r="E100">
            <v>125600</v>
          </cell>
          <cell r="F100">
            <v>10048000</v>
          </cell>
          <cell r="G100" t="str">
            <v>No.95</v>
          </cell>
        </row>
        <row r="101">
          <cell r="A101" t="str">
            <v>신축 이음</v>
          </cell>
          <cell r="B101" t="str">
            <v>T=70MM</v>
          </cell>
          <cell r="C101">
            <v>264</v>
          </cell>
          <cell r="D101" t="str">
            <v>m</v>
          </cell>
          <cell r="E101">
            <v>125600</v>
          </cell>
          <cell r="F101">
            <v>33158400</v>
          </cell>
          <cell r="G101" t="str">
            <v>No.96</v>
          </cell>
        </row>
        <row r="102">
          <cell r="A102" t="str">
            <v>신축 이음</v>
          </cell>
          <cell r="B102" t="str">
            <v>T=100MM</v>
          </cell>
          <cell r="C102">
            <v>136</v>
          </cell>
          <cell r="D102" t="str">
            <v>m</v>
          </cell>
          <cell r="E102">
            <v>145600</v>
          </cell>
          <cell r="F102">
            <v>19801600</v>
          </cell>
          <cell r="G102" t="str">
            <v>No.97</v>
          </cell>
        </row>
        <row r="103">
          <cell r="A103" t="str">
            <v>방음벽설치(흡음+반사)</v>
          </cell>
          <cell r="B103" t="str">
            <v>H=2.0M</v>
          </cell>
          <cell r="C103">
            <v>1009</v>
          </cell>
          <cell r="D103" t="str">
            <v>m</v>
          </cell>
          <cell r="E103">
            <v>218000</v>
          </cell>
          <cell r="F103">
            <v>219962000</v>
          </cell>
          <cell r="G103" t="str">
            <v>No.24</v>
          </cell>
        </row>
        <row r="104">
          <cell r="A104" t="str">
            <v>방음벽설치(흡음+반사)</v>
          </cell>
          <cell r="B104" t="str">
            <v>H=2.5M</v>
          </cell>
          <cell r="C104">
            <v>3795</v>
          </cell>
          <cell r="D104" t="str">
            <v>m</v>
          </cell>
          <cell r="E104">
            <v>280000</v>
          </cell>
          <cell r="F104">
            <v>1062600000</v>
          </cell>
          <cell r="G104" t="str">
            <v>No.25</v>
          </cell>
        </row>
        <row r="105">
          <cell r="A105" t="str">
            <v>방음벽설치(흡음+반사)</v>
          </cell>
          <cell r="B105" t="str">
            <v>H=3.0M</v>
          </cell>
          <cell r="C105">
            <v>657</v>
          </cell>
          <cell r="D105" t="str">
            <v>m</v>
          </cell>
          <cell r="E105">
            <v>374000</v>
          </cell>
          <cell r="F105">
            <v>245718000</v>
          </cell>
          <cell r="G105" t="str">
            <v>No.26</v>
          </cell>
        </row>
        <row r="106">
          <cell r="A106" t="str">
            <v>방음벽설치(흡음+반사)</v>
          </cell>
          <cell r="B106" t="str">
            <v>H=3.5M</v>
          </cell>
          <cell r="C106">
            <v>100</v>
          </cell>
          <cell r="D106" t="str">
            <v>m</v>
          </cell>
          <cell r="E106">
            <v>480000</v>
          </cell>
          <cell r="F106">
            <v>48000000</v>
          </cell>
          <cell r="G106" t="str">
            <v>No.27</v>
          </cell>
        </row>
        <row r="107">
          <cell r="A107" t="str">
            <v>방음벽설치(흡음형)</v>
          </cell>
          <cell r="B107" t="str">
            <v>H=2.0M</v>
          </cell>
          <cell r="C107">
            <v>231</v>
          </cell>
          <cell r="D107" t="str">
            <v>m</v>
          </cell>
          <cell r="E107">
            <v>182000</v>
          </cell>
          <cell r="F107">
            <v>42042000</v>
          </cell>
          <cell r="G107" t="str">
            <v>No.21</v>
          </cell>
        </row>
        <row r="108">
          <cell r="A108" t="str">
            <v>방음벽설치(흡음형)</v>
          </cell>
          <cell r="B108" t="str">
            <v>H=3.0M</v>
          </cell>
          <cell r="C108">
            <v>115</v>
          </cell>
          <cell r="D108" t="str">
            <v>m</v>
          </cell>
          <cell r="E108">
            <v>286000</v>
          </cell>
          <cell r="F108">
            <v>32890000</v>
          </cell>
          <cell r="G108" t="str">
            <v>No.22</v>
          </cell>
        </row>
        <row r="109">
          <cell r="A109" t="str">
            <v>방음벽설치(흡음형)</v>
          </cell>
          <cell r="B109" t="str">
            <v>H=3.5M</v>
          </cell>
          <cell r="C109">
            <v>420</v>
          </cell>
          <cell r="D109" t="str">
            <v>m</v>
          </cell>
          <cell r="E109">
            <v>338000</v>
          </cell>
          <cell r="F109">
            <v>141960000</v>
          </cell>
          <cell r="G109" t="str">
            <v>No.23</v>
          </cell>
        </row>
        <row r="110">
          <cell r="A110" t="str">
            <v>방음벽설치(반사)</v>
          </cell>
          <cell r="B110" t="str">
            <v>H=3.0M</v>
          </cell>
          <cell r="C110">
            <v>141</v>
          </cell>
          <cell r="D110" t="str">
            <v>m</v>
          </cell>
          <cell r="E110">
            <v>202000</v>
          </cell>
          <cell r="F110">
            <v>28482000</v>
          </cell>
          <cell r="G110" t="str">
            <v>No.28</v>
          </cell>
        </row>
        <row r="111">
          <cell r="A111" t="str">
            <v>배수설비</v>
          </cell>
          <cell r="B111" t="str">
            <v>스테인레스φ100MM</v>
          </cell>
          <cell r="C111">
            <v>1608</v>
          </cell>
          <cell r="D111" t="str">
            <v>개소</v>
          </cell>
          <cell r="E111">
            <v>798400</v>
          </cell>
          <cell r="F111">
            <v>1283827200</v>
          </cell>
          <cell r="G111" t="str">
            <v>No.98</v>
          </cell>
        </row>
        <row r="112">
          <cell r="A112" t="str">
            <v>낙하물 방지공</v>
          </cell>
          <cell r="C112">
            <v>6761</v>
          </cell>
          <cell r="D112" t="str">
            <v>㎡</v>
          </cell>
          <cell r="E112">
            <v>1900</v>
          </cell>
          <cell r="F112">
            <v>12845900</v>
          </cell>
          <cell r="G112" t="str">
            <v>#.70</v>
          </cell>
        </row>
        <row r="113">
          <cell r="A113" t="str">
            <v>난간설치</v>
          </cell>
          <cell r="B113" t="str">
            <v>H=1.10M,STS PIPE</v>
          </cell>
          <cell r="C113">
            <v>8432</v>
          </cell>
          <cell r="D113" t="str">
            <v>m</v>
          </cell>
          <cell r="E113">
            <v>87000</v>
          </cell>
          <cell r="F113">
            <v>733584000</v>
          </cell>
          <cell r="G113" t="str">
            <v>No.99</v>
          </cell>
        </row>
        <row r="114">
          <cell r="A114" t="str">
            <v>방진매트 설치</v>
          </cell>
          <cell r="C114">
            <v>5355</v>
          </cell>
          <cell r="D114" t="str">
            <v>㎡</v>
          </cell>
          <cell r="E114">
            <v>126500</v>
          </cell>
          <cell r="F114">
            <v>677407500</v>
          </cell>
          <cell r="G114" t="str">
            <v>No.100</v>
          </cell>
        </row>
        <row r="115">
          <cell r="A115" t="str">
            <v>아스팔트 방수</v>
          </cell>
          <cell r="C115">
            <v>1377</v>
          </cell>
          <cell r="D115" t="str">
            <v>㎡</v>
          </cell>
          <cell r="E115">
            <v>1560</v>
          </cell>
          <cell r="F115">
            <v>2148120</v>
          </cell>
          <cell r="G115" t="str">
            <v>No.101</v>
          </cell>
        </row>
        <row r="116">
          <cell r="A116" t="str">
            <v>교면방수</v>
          </cell>
          <cell r="B116" t="str">
            <v>침투식액체</v>
          </cell>
          <cell r="C116">
            <v>82888</v>
          </cell>
          <cell r="D116" t="str">
            <v>㎡</v>
          </cell>
          <cell r="E116">
            <v>1560</v>
          </cell>
          <cell r="F116">
            <v>129305280</v>
          </cell>
          <cell r="G116" t="str">
            <v>No.102</v>
          </cell>
        </row>
        <row r="117">
          <cell r="A117" t="str">
            <v>교량유지관리표지판</v>
          </cell>
          <cell r="B117" t="str">
            <v>번호판설치</v>
          </cell>
          <cell r="C117">
            <v>675</v>
          </cell>
          <cell r="D117" t="str">
            <v>개</v>
          </cell>
          <cell r="E117">
            <v>32660</v>
          </cell>
          <cell r="F117">
            <v>22045500</v>
          </cell>
          <cell r="G117" t="str">
            <v>#.71</v>
          </cell>
        </row>
        <row r="118">
          <cell r="A118" t="str">
            <v>콘크리트도장</v>
          </cell>
          <cell r="B118" t="str">
            <v>열화방지표면처리</v>
          </cell>
          <cell r="C118">
            <v>5555</v>
          </cell>
          <cell r="D118" t="str">
            <v>㎡</v>
          </cell>
          <cell r="E118">
            <v>19700</v>
          </cell>
          <cell r="F118">
            <v>109433500</v>
          </cell>
          <cell r="G118" t="str">
            <v>No.103</v>
          </cell>
        </row>
        <row r="119">
          <cell r="A119" t="str">
            <v>전 도 방지공</v>
          </cell>
          <cell r="B119" t="str">
            <v>와이어식</v>
          </cell>
          <cell r="C119">
            <v>4106</v>
          </cell>
          <cell r="D119" t="str">
            <v>본</v>
          </cell>
          <cell r="E119">
            <v>22600</v>
          </cell>
          <cell r="F119">
            <v>92795600</v>
          </cell>
          <cell r="G119" t="str">
            <v>No.104</v>
          </cell>
        </row>
        <row r="120">
          <cell r="A120" t="str">
            <v xml:space="preserve">   8 가 시 설</v>
          </cell>
          <cell r="F120">
            <v>6886707786</v>
          </cell>
        </row>
        <row r="121">
          <cell r="A121" t="str">
            <v xml:space="preserve">    나)교 량 부</v>
          </cell>
          <cell r="F121">
            <v>6886707786</v>
          </cell>
        </row>
        <row r="122">
          <cell r="A122" t="str">
            <v>STRUT 설치 (6∼8m)</v>
          </cell>
          <cell r="B122" t="str">
            <v>H=300x300</v>
          </cell>
          <cell r="C122">
            <v>426</v>
          </cell>
          <cell r="D122" t="str">
            <v>본</v>
          </cell>
          <cell r="E122">
            <v>50600</v>
          </cell>
          <cell r="F122">
            <v>21555600</v>
          </cell>
          <cell r="G122" t="str">
            <v>#.99</v>
          </cell>
        </row>
        <row r="123">
          <cell r="A123" t="str">
            <v>CHANNEL 설치 철거</v>
          </cell>
          <cell r="B123" t="str">
            <v>C-380x100x10.5x16</v>
          </cell>
          <cell r="C123">
            <v>1007</v>
          </cell>
          <cell r="D123" t="str">
            <v>m</v>
          </cell>
          <cell r="E123">
            <v>5430</v>
          </cell>
          <cell r="F123">
            <v>5468010</v>
          </cell>
          <cell r="G123" t="str">
            <v>No.193</v>
          </cell>
        </row>
        <row r="124">
          <cell r="A124" t="str">
            <v>CORNER STRUT 제작 B형</v>
          </cell>
          <cell r="B124" t="str">
            <v>W-300,S-300</v>
          </cell>
          <cell r="C124">
            <v>604</v>
          </cell>
          <cell r="D124" t="str">
            <v>본</v>
          </cell>
          <cell r="E124">
            <v>214600</v>
          </cell>
          <cell r="F124">
            <v>129618400</v>
          </cell>
          <cell r="G124" t="str">
            <v>#.100</v>
          </cell>
        </row>
        <row r="125">
          <cell r="A125" t="str">
            <v>CORNER STRUT 설치 철거(3-5m)</v>
          </cell>
          <cell r="B125" t="str">
            <v>H=300x300</v>
          </cell>
          <cell r="C125">
            <v>2104</v>
          </cell>
          <cell r="D125" t="str">
            <v>본</v>
          </cell>
          <cell r="E125">
            <v>78000</v>
          </cell>
          <cell r="F125">
            <v>164112000</v>
          </cell>
          <cell r="G125" t="str">
            <v>No.194</v>
          </cell>
        </row>
        <row r="126">
          <cell r="A126" t="str">
            <v>우각부 보강</v>
          </cell>
          <cell r="B126" t="str">
            <v>W-300,S-300</v>
          </cell>
          <cell r="C126">
            <v>1052</v>
          </cell>
          <cell r="D126" t="str">
            <v>개소</v>
          </cell>
          <cell r="E126">
            <v>164900</v>
          </cell>
          <cell r="F126">
            <v>173474800</v>
          </cell>
          <cell r="G126" t="str">
            <v>#.101</v>
          </cell>
        </row>
        <row r="127">
          <cell r="A127" t="str">
            <v>WALE 설치 철거</v>
          </cell>
          <cell r="B127" t="str">
            <v>H-300x300</v>
          </cell>
          <cell r="C127">
            <v>10861</v>
          </cell>
          <cell r="D127" t="str">
            <v>m</v>
          </cell>
          <cell r="E127">
            <v>9600</v>
          </cell>
          <cell r="F127">
            <v>104265600</v>
          </cell>
          <cell r="G127" t="str">
            <v>No.195</v>
          </cell>
        </row>
        <row r="128">
          <cell r="A128" t="str">
            <v>WALE 연결 해체</v>
          </cell>
          <cell r="B128" t="str">
            <v>H-300x300</v>
          </cell>
          <cell r="C128">
            <v>456</v>
          </cell>
          <cell r="D128" t="str">
            <v>개소</v>
          </cell>
          <cell r="E128">
            <v>159200</v>
          </cell>
          <cell r="F128">
            <v>72595200</v>
          </cell>
          <cell r="G128" t="str">
            <v>No.196</v>
          </cell>
        </row>
        <row r="129">
          <cell r="A129" t="str">
            <v>보걸이 설치 철거</v>
          </cell>
          <cell r="B129" t="str">
            <v>L-90x90x10</v>
          </cell>
          <cell r="C129">
            <v>487</v>
          </cell>
          <cell r="D129" t="str">
            <v>개소</v>
          </cell>
          <cell r="E129">
            <v>21900</v>
          </cell>
          <cell r="F129">
            <v>10665300</v>
          </cell>
          <cell r="G129" t="str">
            <v>No.197</v>
          </cell>
        </row>
        <row r="130">
          <cell r="A130" t="str">
            <v>ANGLE 설치 철거</v>
          </cell>
          <cell r="B130" t="str">
            <v>L-90x90x10</v>
          </cell>
          <cell r="C130">
            <v>4674</v>
          </cell>
          <cell r="D130" t="str">
            <v>m</v>
          </cell>
          <cell r="E130">
            <v>1530</v>
          </cell>
          <cell r="F130">
            <v>7151220</v>
          </cell>
          <cell r="G130" t="str">
            <v>No.198</v>
          </cell>
        </row>
        <row r="131">
          <cell r="A131" t="str">
            <v>STIFFNER 설치 (WALE:H-300x300)</v>
          </cell>
          <cell r="B131" t="str">
            <v>WALE 보강용</v>
          </cell>
          <cell r="C131">
            <v>3612</v>
          </cell>
          <cell r="D131" t="str">
            <v>개소</v>
          </cell>
          <cell r="E131">
            <v>8400</v>
          </cell>
          <cell r="F131">
            <v>30340800</v>
          </cell>
          <cell r="G131" t="str">
            <v>#.102</v>
          </cell>
        </row>
        <row r="132">
          <cell r="A132" t="str">
            <v>홈메우기</v>
          </cell>
          <cell r="C132">
            <v>11095</v>
          </cell>
          <cell r="D132" t="str">
            <v>개소</v>
          </cell>
          <cell r="E132">
            <v>11000</v>
          </cell>
          <cell r="F132">
            <v>122045000</v>
          </cell>
          <cell r="G132" t="str">
            <v>#.103</v>
          </cell>
        </row>
        <row r="133">
          <cell r="A133" t="str">
            <v>천공</v>
          </cell>
          <cell r="B133" t="str">
            <v>토사(Φ457mm)</v>
          </cell>
          <cell r="C133">
            <v>1343</v>
          </cell>
          <cell r="D133" t="str">
            <v>m</v>
          </cell>
          <cell r="E133">
            <v>16300</v>
          </cell>
          <cell r="F133">
            <v>21890900</v>
          </cell>
          <cell r="G133" t="str">
            <v>#.92</v>
          </cell>
        </row>
        <row r="134">
          <cell r="A134" t="str">
            <v>천공</v>
          </cell>
          <cell r="B134" t="str">
            <v>풍화암(Φ457mm)</v>
          </cell>
          <cell r="C134">
            <v>227</v>
          </cell>
          <cell r="D134" t="str">
            <v>m</v>
          </cell>
          <cell r="E134">
            <v>68000</v>
          </cell>
          <cell r="F134">
            <v>15436000</v>
          </cell>
          <cell r="G134" t="str">
            <v>#.104</v>
          </cell>
        </row>
        <row r="135">
          <cell r="A135" t="str">
            <v>케이싱설치철거</v>
          </cell>
          <cell r="B135" t="str">
            <v>강관Ø457mm</v>
          </cell>
          <cell r="C135">
            <v>1343</v>
          </cell>
          <cell r="D135" t="str">
            <v>m</v>
          </cell>
          <cell r="E135">
            <v>9000</v>
          </cell>
          <cell r="F135">
            <v>12087000</v>
          </cell>
          <cell r="G135" t="str">
            <v>#.93</v>
          </cell>
        </row>
        <row r="136">
          <cell r="A136" t="str">
            <v>H-PILE박기</v>
          </cell>
          <cell r="B136" t="str">
            <v>300x300x10x15</v>
          </cell>
          <cell r="C136">
            <v>1423</v>
          </cell>
          <cell r="D136" t="str">
            <v>m</v>
          </cell>
          <cell r="E136">
            <v>23900</v>
          </cell>
          <cell r="F136">
            <v>34009700</v>
          </cell>
          <cell r="G136" t="str">
            <v>No.176</v>
          </cell>
        </row>
        <row r="137">
          <cell r="A137" t="str">
            <v>H-PILE 빼기</v>
          </cell>
          <cell r="B137" t="str">
            <v>300x300x10x15</v>
          </cell>
          <cell r="C137">
            <v>289</v>
          </cell>
          <cell r="D137" t="str">
            <v>본</v>
          </cell>
          <cell r="E137">
            <v>47600</v>
          </cell>
          <cell r="F137">
            <v>13756400</v>
          </cell>
          <cell r="G137" t="str">
            <v>#.94</v>
          </cell>
        </row>
        <row r="138">
          <cell r="A138" t="str">
            <v>토류판설치</v>
          </cell>
          <cell r="B138" t="str">
            <v>목재,T=10cm</v>
          </cell>
          <cell r="C138">
            <v>1843</v>
          </cell>
          <cell r="D138" t="str">
            <v>㎡</v>
          </cell>
          <cell r="E138">
            <v>19900</v>
          </cell>
          <cell r="F138">
            <v>36675700</v>
          </cell>
          <cell r="G138" t="str">
            <v>No.179</v>
          </cell>
        </row>
        <row r="139">
          <cell r="A139" t="str">
            <v>토류판철거</v>
          </cell>
          <cell r="B139" t="str">
            <v>목재,T=10cm</v>
          </cell>
          <cell r="C139">
            <v>1843</v>
          </cell>
          <cell r="D139" t="str">
            <v>㎡</v>
          </cell>
          <cell r="E139">
            <v>11900</v>
          </cell>
          <cell r="F139">
            <v>21931700</v>
          </cell>
          <cell r="G139" t="str">
            <v>No.180</v>
          </cell>
        </row>
        <row r="140">
          <cell r="A140" t="str">
            <v>S/P 항타 (W/J)</v>
          </cell>
          <cell r="B140" t="str">
            <v>L=11.00 M</v>
          </cell>
          <cell r="C140">
            <v>23739</v>
          </cell>
          <cell r="D140" t="str">
            <v>본</v>
          </cell>
          <cell r="E140">
            <v>133000</v>
          </cell>
          <cell r="F140">
            <v>3157287000</v>
          </cell>
          <cell r="G140" t="str">
            <v>No.199</v>
          </cell>
        </row>
        <row r="141">
          <cell r="A141" t="str">
            <v>SHEET PILE 인발 (IIIA)</v>
          </cell>
          <cell r="B141" t="str">
            <v>L=11.00 M</v>
          </cell>
          <cell r="C141">
            <v>23739</v>
          </cell>
          <cell r="D141" t="str">
            <v>본</v>
          </cell>
          <cell r="E141">
            <v>34000</v>
          </cell>
          <cell r="F141">
            <v>807126000</v>
          </cell>
          <cell r="G141" t="str">
            <v>No.200</v>
          </cell>
        </row>
        <row r="142">
          <cell r="A142" t="str">
            <v>코너 SHEET PILE 제작(IIIA)</v>
          </cell>
          <cell r="B142" t="str">
            <v>L=11.00 M</v>
          </cell>
          <cell r="C142">
            <v>604</v>
          </cell>
          <cell r="D142" t="str">
            <v>본</v>
          </cell>
          <cell r="E142">
            <v>90800</v>
          </cell>
          <cell r="F142">
            <v>54843200</v>
          </cell>
          <cell r="G142" t="str">
            <v>#.105</v>
          </cell>
        </row>
        <row r="143">
          <cell r="A143" t="str">
            <v>SHEET PILE 지수제 도포</v>
          </cell>
          <cell r="C143">
            <v>152995</v>
          </cell>
          <cell r="D143" t="str">
            <v>m</v>
          </cell>
          <cell r="E143">
            <v>3310</v>
          </cell>
          <cell r="F143">
            <v>506413450</v>
          </cell>
          <cell r="G143" t="str">
            <v>No.201</v>
          </cell>
        </row>
        <row r="144">
          <cell r="A144" t="str">
            <v>SHEET PILE 손료 (3개월 미만)</v>
          </cell>
          <cell r="B144" t="str">
            <v>U-400x150x13</v>
          </cell>
          <cell r="C144">
            <v>11751.933000000001</v>
          </cell>
          <cell r="D144" t="str">
            <v>TON</v>
          </cell>
          <cell r="E144">
            <v>80000</v>
          </cell>
          <cell r="F144">
            <v>940154640.00000012</v>
          </cell>
          <cell r="G144" t="str">
            <v>No.202</v>
          </cell>
        </row>
        <row r="145">
          <cell r="A145" t="str">
            <v>H-BEAM 손료 (3개월 미만)</v>
          </cell>
          <cell r="B145" t="str">
            <v>H-300x300x10x15</v>
          </cell>
          <cell r="C145">
            <v>2402.23</v>
          </cell>
          <cell r="D145" t="str">
            <v>TON</v>
          </cell>
          <cell r="E145">
            <v>57000</v>
          </cell>
          <cell r="F145">
            <v>136927110</v>
          </cell>
          <cell r="G145" t="str">
            <v>No.203</v>
          </cell>
        </row>
        <row r="146">
          <cell r="A146" t="str">
            <v>JACK 손료 (3개월 미만)</v>
          </cell>
          <cell r="B146" t="str">
            <v>100 TON</v>
          </cell>
          <cell r="C146">
            <v>517</v>
          </cell>
          <cell r="D146" t="str">
            <v>EA</v>
          </cell>
          <cell r="E146">
            <v>9500</v>
          </cell>
          <cell r="F146">
            <v>4911500</v>
          </cell>
          <cell r="G146" t="str">
            <v>No.204</v>
          </cell>
        </row>
        <row r="147">
          <cell r="A147" t="str">
            <v>ANGLE 자재대</v>
          </cell>
          <cell r="B147" t="str">
            <v>L-90x90x10</v>
          </cell>
          <cell r="C147">
            <v>69.528999999999996</v>
          </cell>
          <cell r="D147" t="str">
            <v>TON</v>
          </cell>
          <cell r="E147">
            <v>300000</v>
          </cell>
          <cell r="F147">
            <v>20858700</v>
          </cell>
        </row>
        <row r="148">
          <cell r="A148" t="str">
            <v>고재대</v>
          </cell>
          <cell r="C148">
            <v>139.929</v>
          </cell>
          <cell r="D148" t="str">
            <v>TON</v>
          </cell>
          <cell r="E148">
            <v>-85000</v>
          </cell>
          <cell r="F148">
            <v>-11893965</v>
          </cell>
        </row>
        <row r="149">
          <cell r="A149" t="str">
            <v>SHEET PILE 운반</v>
          </cell>
          <cell r="B149" t="str">
            <v>포항→현장</v>
          </cell>
          <cell r="C149">
            <v>11751.933000000001</v>
          </cell>
          <cell r="D149" t="str">
            <v>TON</v>
          </cell>
          <cell r="E149">
            <v>20900</v>
          </cell>
          <cell r="F149">
            <v>245615399</v>
          </cell>
          <cell r="G149" t="str">
            <v>#.106</v>
          </cell>
        </row>
        <row r="150">
          <cell r="A150" t="str">
            <v>H-BEAM 운반</v>
          </cell>
          <cell r="B150" t="str">
            <v>인천→현장</v>
          </cell>
          <cell r="C150">
            <v>2402.23</v>
          </cell>
          <cell r="D150" t="str">
            <v>TON</v>
          </cell>
          <cell r="E150">
            <v>11400</v>
          </cell>
          <cell r="F150">
            <v>27385422</v>
          </cell>
          <cell r="G150" t="str">
            <v>#.107</v>
          </cell>
        </row>
        <row r="151">
          <cell r="A151" t="str">
            <v xml:space="preserve">   9 부 대 공</v>
          </cell>
          <cell r="F151">
            <v>798456090</v>
          </cell>
        </row>
        <row r="152">
          <cell r="A152" t="str">
            <v xml:space="preserve">    가)공사용 가도로</v>
          </cell>
          <cell r="F152">
            <v>798456090</v>
          </cell>
        </row>
        <row r="153">
          <cell r="A153" t="str">
            <v>땅  깍  기</v>
          </cell>
          <cell r="B153" t="str">
            <v>토사</v>
          </cell>
          <cell r="C153">
            <v>6315</v>
          </cell>
          <cell r="D153" t="str">
            <v>㎥</v>
          </cell>
          <cell r="E153">
            <v>550</v>
          </cell>
          <cell r="F153">
            <v>3473250</v>
          </cell>
          <cell r="G153" t="str">
            <v>#.1</v>
          </cell>
        </row>
        <row r="154">
          <cell r="A154" t="str">
            <v>자갈깔기</v>
          </cell>
          <cell r="B154" t="str">
            <v>T=30CM</v>
          </cell>
          <cell r="C154">
            <v>7422</v>
          </cell>
          <cell r="D154" t="str">
            <v>㎥</v>
          </cell>
          <cell r="E154">
            <v>16400</v>
          </cell>
          <cell r="F154">
            <v>121720800</v>
          </cell>
          <cell r="G154" t="str">
            <v>No.205</v>
          </cell>
        </row>
        <row r="155">
          <cell r="A155" t="str">
            <v>터파기</v>
          </cell>
          <cell r="B155" t="str">
            <v>토사,육상</v>
          </cell>
          <cell r="C155">
            <v>840</v>
          </cell>
          <cell r="D155" t="str">
            <v>㎥</v>
          </cell>
          <cell r="E155">
            <v>440</v>
          </cell>
          <cell r="F155">
            <v>369600</v>
          </cell>
          <cell r="G155" t="str">
            <v>#.11</v>
          </cell>
        </row>
        <row r="156">
          <cell r="A156" t="str">
            <v>되메우기</v>
          </cell>
          <cell r="C156">
            <v>138</v>
          </cell>
          <cell r="D156" t="str">
            <v>㎥</v>
          </cell>
          <cell r="E156">
            <v>960</v>
          </cell>
          <cell r="F156">
            <v>132480</v>
          </cell>
          <cell r="G156" t="str">
            <v>No.6</v>
          </cell>
        </row>
        <row r="157">
          <cell r="A157" t="str">
            <v>바닥콘크리트</v>
          </cell>
          <cell r="B157" t="str">
            <v>σck=150kg/㎠</v>
          </cell>
          <cell r="C157">
            <v>147</v>
          </cell>
          <cell r="D157" t="str">
            <v>㎥</v>
          </cell>
          <cell r="E157">
            <v>11600</v>
          </cell>
          <cell r="F157">
            <v>1705200</v>
          </cell>
          <cell r="G157" t="str">
            <v>No.206</v>
          </cell>
        </row>
        <row r="158">
          <cell r="A158" t="str">
            <v>흄관부설</v>
          </cell>
          <cell r="B158" t="str">
            <v>φ1200mm</v>
          </cell>
          <cell r="C158">
            <v>1015</v>
          </cell>
          <cell r="D158" t="str">
            <v>m</v>
          </cell>
          <cell r="E158">
            <v>164000</v>
          </cell>
          <cell r="F158">
            <v>166460000</v>
          </cell>
          <cell r="G158" t="str">
            <v>No.207</v>
          </cell>
        </row>
        <row r="159">
          <cell r="A159" t="str">
            <v>가도로 철거</v>
          </cell>
          <cell r="C159">
            <v>45594</v>
          </cell>
          <cell r="D159" t="str">
            <v>㎥</v>
          </cell>
          <cell r="E159">
            <v>440</v>
          </cell>
          <cell r="F159">
            <v>20061360</v>
          </cell>
          <cell r="G159" t="str">
            <v>No.208</v>
          </cell>
        </row>
        <row r="160">
          <cell r="A160" t="str">
            <v xml:space="preserve">    라) 부 대 공</v>
          </cell>
          <cell r="F160">
            <v>620735700</v>
          </cell>
        </row>
        <row r="161">
          <cell r="A161" t="str">
            <v>사 용 고 재 공 제</v>
          </cell>
          <cell r="B161" t="str">
            <v>철근,강연선</v>
          </cell>
          <cell r="C161">
            <v>1602.38</v>
          </cell>
          <cell r="D161" t="str">
            <v>톤</v>
          </cell>
          <cell r="E161">
            <v>-85000</v>
          </cell>
          <cell r="F161">
            <v>-136202300</v>
          </cell>
        </row>
        <row r="162">
          <cell r="A162" t="str">
            <v>철 근 운반비</v>
          </cell>
          <cell r="C162">
            <v>53150</v>
          </cell>
          <cell r="D162" t="str">
            <v>톤</v>
          </cell>
          <cell r="E162">
            <v>13000</v>
          </cell>
          <cell r="F162">
            <v>690950000</v>
          </cell>
          <cell r="G162" t="str">
            <v>#.112</v>
          </cell>
        </row>
        <row r="163">
          <cell r="A163" t="str">
            <v>PC강연선 운반비</v>
          </cell>
          <cell r="C163">
            <v>1692</v>
          </cell>
          <cell r="D163" t="str">
            <v>톤</v>
          </cell>
          <cell r="E163">
            <v>39000</v>
          </cell>
          <cell r="F163">
            <v>65988000</v>
          </cell>
          <cell r="G163" t="str">
            <v>#.113</v>
          </cell>
        </row>
        <row r="164">
          <cell r="A164" t="str">
            <v>부지임대료</v>
          </cell>
          <cell r="C164">
            <v>61049</v>
          </cell>
          <cell r="D164" t="str">
            <v>㎡</v>
          </cell>
          <cell r="E164">
            <v>3900</v>
          </cell>
          <cell r="F164">
            <v>238091100</v>
          </cell>
        </row>
        <row r="165">
          <cell r="A165" t="str">
            <v xml:space="preserve">   10 사급자재비</v>
          </cell>
          <cell r="F165">
            <v>40580501770</v>
          </cell>
        </row>
        <row r="166">
          <cell r="A166" t="str">
            <v>시멘트</v>
          </cell>
          <cell r="B166" t="str">
            <v>40kg 드리</v>
          </cell>
          <cell r="C166">
            <v>710798</v>
          </cell>
          <cell r="D166" t="str">
            <v>포</v>
          </cell>
          <cell r="E166">
            <v>1900</v>
          </cell>
          <cell r="F166">
            <v>1350516200</v>
          </cell>
        </row>
        <row r="167">
          <cell r="A167" t="str">
            <v>레미콘</v>
          </cell>
          <cell r="B167" t="str">
            <v>19-400-15</v>
          </cell>
          <cell r="C167">
            <v>5192</v>
          </cell>
          <cell r="D167" t="str">
            <v>㎥</v>
          </cell>
          <cell r="E167">
            <v>46000</v>
          </cell>
          <cell r="F167">
            <v>238832000</v>
          </cell>
        </row>
        <row r="168">
          <cell r="A168" t="str">
            <v>레미콘</v>
          </cell>
          <cell r="B168" t="str">
            <v>25-350-15</v>
          </cell>
          <cell r="C168">
            <v>49699</v>
          </cell>
          <cell r="D168" t="str">
            <v>㎥</v>
          </cell>
          <cell r="E168">
            <v>45000</v>
          </cell>
          <cell r="F168">
            <v>2236455000</v>
          </cell>
        </row>
        <row r="169">
          <cell r="A169" t="str">
            <v>레미콘</v>
          </cell>
          <cell r="B169" t="str">
            <v>25-270-15</v>
          </cell>
          <cell r="C169">
            <v>125283</v>
          </cell>
          <cell r="D169" t="str">
            <v>㎥</v>
          </cell>
          <cell r="E169">
            <v>45000</v>
          </cell>
          <cell r="F169">
            <v>5637735000</v>
          </cell>
        </row>
        <row r="170">
          <cell r="A170" t="str">
            <v>레미콘</v>
          </cell>
          <cell r="B170" t="str">
            <v>25-240-15</v>
          </cell>
          <cell r="C170">
            <v>139770</v>
          </cell>
          <cell r="D170" t="str">
            <v>㎥</v>
          </cell>
          <cell r="E170">
            <v>42000</v>
          </cell>
          <cell r="F170">
            <v>5870340000</v>
          </cell>
        </row>
        <row r="171">
          <cell r="A171" t="str">
            <v>레미콘</v>
          </cell>
          <cell r="B171" t="str">
            <v>25-210-15</v>
          </cell>
          <cell r="C171">
            <v>118946</v>
          </cell>
          <cell r="D171" t="str">
            <v>㎥</v>
          </cell>
          <cell r="E171">
            <v>40000</v>
          </cell>
          <cell r="F171">
            <v>4757840000</v>
          </cell>
        </row>
        <row r="172">
          <cell r="A172" t="str">
            <v>레미콘</v>
          </cell>
          <cell r="B172" t="str">
            <v>25-180-15</v>
          </cell>
          <cell r="C172">
            <v>7379</v>
          </cell>
          <cell r="D172" t="str">
            <v>㎥</v>
          </cell>
          <cell r="E172">
            <v>37000</v>
          </cell>
          <cell r="F172">
            <v>273023000</v>
          </cell>
        </row>
        <row r="173">
          <cell r="A173" t="str">
            <v>레미콘</v>
          </cell>
          <cell r="B173" t="str">
            <v>25-150-15</v>
          </cell>
          <cell r="C173">
            <v>8231</v>
          </cell>
          <cell r="D173" t="str">
            <v>㎥</v>
          </cell>
          <cell r="E173">
            <v>37000</v>
          </cell>
          <cell r="F173">
            <v>304547000</v>
          </cell>
        </row>
        <row r="174">
          <cell r="A174" t="str">
            <v>철근</v>
          </cell>
          <cell r="B174" t="str">
            <v>SD40,H16-H25mm</v>
          </cell>
          <cell r="C174">
            <v>19359468</v>
          </cell>
          <cell r="D174" t="str">
            <v>KG</v>
          </cell>
          <cell r="E174">
            <v>280</v>
          </cell>
          <cell r="F174">
            <v>5420651040</v>
          </cell>
        </row>
        <row r="175">
          <cell r="A175" t="str">
            <v>철근</v>
          </cell>
          <cell r="B175" t="str">
            <v>SD40,H13mm</v>
          </cell>
          <cell r="C175">
            <v>1355274</v>
          </cell>
          <cell r="D175" t="str">
            <v>KG</v>
          </cell>
          <cell r="E175">
            <v>285</v>
          </cell>
          <cell r="F175">
            <v>386253090</v>
          </cell>
        </row>
        <row r="176">
          <cell r="A176" t="str">
            <v>철근</v>
          </cell>
          <cell r="B176" t="str">
            <v>SD30,D16-D32mm</v>
          </cell>
          <cell r="C176">
            <v>26718391</v>
          </cell>
          <cell r="D176" t="str">
            <v>KG</v>
          </cell>
          <cell r="E176">
            <v>270</v>
          </cell>
          <cell r="F176">
            <v>7213965570</v>
          </cell>
        </row>
        <row r="177">
          <cell r="A177" t="str">
            <v>철근</v>
          </cell>
          <cell r="B177" t="str">
            <v>SD30,D13mm</v>
          </cell>
          <cell r="C177">
            <v>5717746</v>
          </cell>
          <cell r="D177" t="str">
            <v>KG</v>
          </cell>
          <cell r="E177">
            <v>275</v>
          </cell>
          <cell r="F177">
            <v>1572380150</v>
          </cell>
        </row>
        <row r="178">
          <cell r="A178" t="str">
            <v>PC강연선</v>
          </cell>
          <cell r="B178" t="str">
            <v>Ø12.7MM</v>
          </cell>
          <cell r="C178">
            <v>1692536</v>
          </cell>
          <cell r="D178" t="str">
            <v>KG</v>
          </cell>
          <cell r="E178">
            <v>800</v>
          </cell>
          <cell r="F178">
            <v>1354028800</v>
          </cell>
        </row>
        <row r="179">
          <cell r="A179" t="str">
            <v>강판</v>
          </cell>
          <cell r="B179" t="str">
            <v>SM520</v>
          </cell>
          <cell r="C179">
            <v>10622700</v>
          </cell>
          <cell r="D179" t="str">
            <v>KG</v>
          </cell>
          <cell r="E179">
            <v>330</v>
          </cell>
          <cell r="F179">
            <v>3505491000</v>
          </cell>
        </row>
        <row r="180">
          <cell r="A180" t="str">
            <v>강판</v>
          </cell>
          <cell r="B180" t="str">
            <v>SM490</v>
          </cell>
          <cell r="C180">
            <v>1087056</v>
          </cell>
          <cell r="D180" t="str">
            <v>KG</v>
          </cell>
          <cell r="E180">
            <v>330</v>
          </cell>
          <cell r="F180">
            <v>358728480</v>
          </cell>
        </row>
        <row r="181">
          <cell r="A181" t="str">
            <v>강판</v>
          </cell>
          <cell r="B181" t="str">
            <v>SM400</v>
          </cell>
          <cell r="C181">
            <v>302168</v>
          </cell>
          <cell r="D181" t="str">
            <v>KG</v>
          </cell>
          <cell r="E181">
            <v>330</v>
          </cell>
          <cell r="F181">
            <v>99715440</v>
          </cell>
        </row>
        <row r="182">
          <cell r="A182" t="str">
            <v>나. 간 접 노 무 비</v>
          </cell>
          <cell r="C182">
            <v>1</v>
          </cell>
          <cell r="D182" t="str">
            <v>식</v>
          </cell>
          <cell r="E182">
            <v>7694302397</v>
          </cell>
          <cell r="F182">
            <v>7694302397</v>
          </cell>
        </row>
        <row r="183">
          <cell r="A183" t="str">
            <v>다. 산 재 보 험 료</v>
          </cell>
          <cell r="C183">
            <v>1</v>
          </cell>
          <cell r="D183" t="str">
            <v>식</v>
          </cell>
          <cell r="E183">
            <v>2063996618</v>
          </cell>
          <cell r="F183">
            <v>2063996618</v>
          </cell>
        </row>
        <row r="184">
          <cell r="A184" t="str">
            <v>라. 고 용 보 험 료</v>
          </cell>
          <cell r="C184">
            <v>1</v>
          </cell>
          <cell r="D184" t="str">
            <v>식</v>
          </cell>
          <cell r="E184">
            <v>896150645</v>
          </cell>
          <cell r="F184">
            <v>896150645</v>
          </cell>
        </row>
        <row r="185">
          <cell r="A185" t="str">
            <v>마. 건설근로자퇴직공제부금비</v>
          </cell>
          <cell r="C185">
            <v>1</v>
          </cell>
          <cell r="D185" t="str">
            <v>식</v>
          </cell>
          <cell r="E185">
            <v>740499892</v>
          </cell>
          <cell r="F185">
            <v>740499892</v>
          </cell>
        </row>
        <row r="186">
          <cell r="A186" t="str">
            <v>바. 안 전 관 리 비</v>
          </cell>
          <cell r="C186">
            <v>1</v>
          </cell>
          <cell r="D186" t="str">
            <v>식</v>
          </cell>
          <cell r="E186">
            <v>1779030344</v>
          </cell>
          <cell r="F186">
            <v>1779030344</v>
          </cell>
        </row>
        <row r="187">
          <cell r="A187" t="str">
            <v>사. 기  타  경  비</v>
          </cell>
          <cell r="C187">
            <v>1</v>
          </cell>
          <cell r="D187" t="str">
            <v>식</v>
          </cell>
          <cell r="E187">
            <v>7736139539</v>
          </cell>
          <cell r="F187">
            <v>7736139539</v>
          </cell>
        </row>
        <row r="188">
          <cell r="A188" t="str">
            <v>일 반 관 리 비</v>
          </cell>
          <cell r="C188">
            <v>1</v>
          </cell>
          <cell r="D188" t="str">
            <v>식</v>
          </cell>
          <cell r="E188">
            <v>2482185588</v>
          </cell>
          <cell r="F188">
            <v>2482185588</v>
          </cell>
        </row>
        <row r="189">
          <cell r="A189" t="str">
            <v>이   윤</v>
          </cell>
          <cell r="C189">
            <v>1</v>
          </cell>
          <cell r="D189" t="str">
            <v>식</v>
          </cell>
          <cell r="E189">
            <v>2738213534</v>
          </cell>
          <cell r="F189">
            <v>2738213534</v>
          </cell>
        </row>
        <row r="190">
          <cell r="A190" t="str">
            <v>공 급 가 액</v>
          </cell>
          <cell r="C190">
            <v>1</v>
          </cell>
          <cell r="D190" t="str">
            <v>식</v>
          </cell>
          <cell r="F190">
            <v>145595958353</v>
          </cell>
        </row>
        <row r="191">
          <cell r="A191" t="str">
            <v>특허기술사용료</v>
          </cell>
          <cell r="B191" t="str">
            <v>다단식전기발파</v>
          </cell>
          <cell r="C191">
            <v>1</v>
          </cell>
          <cell r="D191" t="str">
            <v>식</v>
          </cell>
          <cell r="E191">
            <v>26318373</v>
          </cell>
          <cell r="F191">
            <v>26318373</v>
          </cell>
        </row>
        <row r="192">
          <cell r="A192" t="str">
            <v>공사 손해 보험료</v>
          </cell>
          <cell r="C192">
            <v>1</v>
          </cell>
          <cell r="D192" t="str">
            <v>식</v>
          </cell>
          <cell r="E192">
            <v>1545243268</v>
          </cell>
          <cell r="F192">
            <v>1545243268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내역서(교량)전체"/>
      <sheetName val="배수공"/>
      <sheetName val="측구공"/>
      <sheetName val="2호맨홀공제수량"/>
      <sheetName val="슬래브"/>
      <sheetName val="부대tu"/>
      <sheetName val="내역"/>
      <sheetName val="구간산출"/>
      <sheetName val="3-2P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분전함신설"/>
      <sheetName val="접지1종"/>
      <sheetName val="도근좌표"/>
      <sheetName val="내역서(교량)전체"/>
    </sheetNames>
    <sheetDataSet>
      <sheetData sheetId="0" refreshError="1"/>
      <sheetData sheetId="1" refreshError="1"/>
      <sheetData sheetId="2" refreshError="1"/>
      <sheetData sheetId="3" refreshError="1"/>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성내역"/>
      <sheetName val="토공"/>
    </sheetNames>
    <sheetDataSet>
      <sheetData sheetId="0" refreshError="1"/>
      <sheetData sheetId="1" refreshError="1"/>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Sheet1"/>
      <sheetName val="Sheet2"/>
      <sheetName val="Sheet3"/>
      <sheetName val="Sheet4"/>
      <sheetName val="VXXXXX"/>
      <sheetName val="간지"/>
      <sheetName val="구조물공수량집계"/>
      <sheetName val="BOX수량집계"/>
      <sheetName val="암거수량"/>
      <sheetName val="암거단위-1련"/>
      <sheetName val="터파기고(box)"/>
      <sheetName val="난간벽,차수벽"/>
      <sheetName val="BOX현황"/>
      <sheetName val="날개벽"/>
      <sheetName val="날개벽토공"/>
      <sheetName val="날개토"/>
      <sheetName val="날개뒷채움수산"/>
      <sheetName val="날개뒷채움"/>
      <sheetName val="날개수집"/>
      <sheetName val="날개토집"/>
      <sheetName val="날개토산"/>
      <sheetName val="날개참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수정깊이산출"/>
      <sheetName val="통나무계단"/>
      <sheetName val="좌대벽"/>
      <sheetName val="데크"/>
      <sheetName val="시설물"/>
      <sheetName val="우,오수"/>
      <sheetName val="포장"/>
      <sheetName val="기타시설"/>
      <sheetName val="날개벽"/>
      <sheetName val="설계조건"/>
      <sheetName val="안정계산"/>
      <sheetName val="단면검토"/>
      <sheetName val="집계표"/>
      <sheetName val="단위수량산출1(구갈출)"/>
      <sheetName val="연장및면적(좌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20관리비율"/>
      <sheetName val="설계조건"/>
      <sheetName val="암거단위-1련"/>
      <sheetName val="DATE"/>
      <sheetName val="000000"/>
      <sheetName val="암거단위"/>
      <sheetName val="A__WORK_______________________2"/>
      <sheetName val="A__WORK_______________________3"/>
      <sheetName val=""/>
      <sheetName val="A__WORK_______________________4"/>
    </sheetNames>
    <definedNames>
      <definedName name="수식입력매크로"/>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refreshError="1"/>
      <sheetData sheetId="1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입력부"/>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적용기준"/>
      <sheetName val="도면작업요령"/>
      <sheetName val="내역작업순서"/>
      <sheetName val="자료"/>
      <sheetName val="타이틀▶"/>
      <sheetName val="작성요령"/>
      <sheetName val="야장"/>
      <sheetName val="실시설계보고서"/>
      <sheetName val="사진첩1"/>
      <sheetName val="사진첩"/>
      <sheetName val="사진첩2"/>
      <sheetName val="설계서"/>
      <sheetName val="단가산출서"/>
      <sheetName val="수량산출서"/>
      <sheetName val="용지및지장물조서"/>
      <sheetName val="◀타이틀"/>
      <sheetName val="일반시방서"/>
      <sheetName val="특별시방서"/>
      <sheetName val="5.예정공정표"/>
      <sheetName val="6.동원인원계획표"/>
      <sheetName val="동원인원계획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old"/>
      <sheetName val="------"/>
      <sheetName val="laroux"/>
      <sheetName val="임산1교-교각1"/>
      <sheetName val="임산1교-교각2"/>
      <sheetName val="임산3교-교각1"/>
      <sheetName val="임산3교-교각2"/>
      <sheetName val="논남기교-교각1"/>
      <sheetName val="논남기교-교각2"/>
      <sheetName val="논남기교-교각3"/>
      <sheetName val="논남기교-교각4"/>
      <sheetName val="조종천교-교각1"/>
      <sheetName val="조종천교-교각2"/>
      <sheetName val="귀목1교-교각1"/>
      <sheetName val="귀목1교-교각2"/>
      <sheetName val="귀목2교-교각1"/>
      <sheetName val="귀목2교-교각2 "/>
      <sheetName val=" T형교각수량"/>
      <sheetName val="ⴭⴭⴭⴭⴭ"/>
      <sheetName val="토사(PE)"/>
      <sheetName val="용산1(해보)"/>
      <sheetName val="수목데이타 "/>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
      <sheetName val="1차내역"/>
      <sheetName val="지급자재"/>
      <sheetName val="일위대가"/>
      <sheetName val="수량집계표"/>
      <sheetName val="부대공사집계"/>
      <sheetName val="중기"/>
      <sheetName val="단가 "/>
      <sheetName val="1번교차로"/>
      <sheetName val="2번교차로"/>
      <sheetName val="3번교차로"/>
      <sheetName val="4번교차로"/>
      <sheetName val="5번교차로"/>
      <sheetName val="6번교차로"/>
      <sheetName val="7번교차로"/>
      <sheetName val="8번교차로"/>
      <sheetName val="9번교차로"/>
      <sheetName val="10번교차로"/>
      <sheetName val="11번교차로"/>
      <sheetName val="12번교차로"/>
      <sheetName val="13번교차로"/>
      <sheetName val="14번교차로"/>
      <sheetName val="15번교차로"/>
      <sheetName val="16번교차로"/>
      <sheetName val="17번교차로"/>
      <sheetName val="18번교차로"/>
      <sheetName val="철주기초(300A)"/>
      <sheetName val="철주기초(250A)"/>
      <sheetName val="철주기초(125A)"/>
      <sheetName val="관로터파기(보도)"/>
      <sheetName val="관로터파기(차도)"/>
      <sheetName val="제어기좌대"/>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설기계경비산출"/>
      <sheetName val="산출기준자료"/>
      <sheetName val="노임단가"/>
      <sheetName val="기계경비일위대가표1"/>
      <sheetName val="장비일위대가1(재노경)"/>
      <sheetName val="장비일위대가1(노재경)"/>
      <sheetName val="일위대가1(재노경)가나다"/>
      <sheetName val="일위대가1(노재경)가나다"/>
      <sheetName val="기계경비일위대가표2"/>
      <sheetName val="장비일위대가2(재노경)"/>
      <sheetName val="장비일위대가2(노재경)"/>
      <sheetName val="일위대가2(재노경)가나다"/>
      <sheetName val="일위대가2(노재경)가나다"/>
      <sheetName val="회사기초자료"/>
      <sheetName val="노무비"/>
      <sheetName val="단가 "/>
      <sheetName val="공조기"/>
      <sheetName val="구역화물"/>
      <sheetName val="단위목록"/>
      <sheetName val="시험비"/>
      <sheetName val="일위대가목록"/>
      <sheetName val="자재단가"/>
      <sheetName val="수목데이타 "/>
      <sheetName val="기계경비목록"/>
      <sheetName val="20관리비율"/>
      <sheetName val="직노"/>
      <sheetName val="N賃率-職"/>
      <sheetName val="을"/>
      <sheetName val="일위대가"/>
      <sheetName val="넉시~922"/>
      <sheetName val="대수산분기~LG918"/>
      <sheetName val="색달~중문"/>
      <sheetName val="중문~삼일"/>
      <sheetName val="신서귀~고근산"/>
      <sheetName val="미악분기~913"/>
      <sheetName val="종합"/>
      <sheetName val="전산망"/>
      <sheetName val="2.냉난방설비공사"/>
      <sheetName val="7.자동제어공사"/>
      <sheetName val="I一般比"/>
      <sheetName val="소비자가"/>
    </sheetNames>
    <sheetDataSet>
      <sheetData sheetId="0" refreshError="1"/>
      <sheetData sheetId="1" refreshError="1">
        <row r="4">
          <cell r="F4">
            <v>55214</v>
          </cell>
          <cell r="G4">
            <v>47653</v>
          </cell>
          <cell r="J4">
            <v>1056.81</v>
          </cell>
          <cell r="BF4">
            <v>257500</v>
          </cell>
        </row>
        <row r="8">
          <cell r="G8">
            <v>48859</v>
          </cell>
        </row>
        <row r="9">
          <cell r="G9">
            <v>47653</v>
          </cell>
        </row>
        <row r="10">
          <cell r="G10">
            <v>0</v>
          </cell>
        </row>
        <row r="11">
          <cell r="G11">
            <v>0</v>
          </cell>
        </row>
        <row r="12">
          <cell r="G12">
            <v>0</v>
          </cell>
        </row>
        <row r="13">
          <cell r="G13">
            <v>0</v>
          </cell>
        </row>
        <row r="14">
          <cell r="G14">
            <v>0</v>
          </cell>
        </row>
        <row r="15">
          <cell r="G15">
            <v>0</v>
          </cell>
        </row>
        <row r="16">
          <cell r="G16">
            <v>0</v>
          </cell>
        </row>
        <row r="17">
          <cell r="G17">
            <v>0</v>
          </cell>
        </row>
        <row r="18">
          <cell r="G18">
            <v>0</v>
          </cell>
        </row>
        <row r="19">
          <cell r="G19">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표"/>
      <sheetName val="산출기준자료"/>
      <sheetName val="노무비"/>
      <sheetName val="단가 "/>
    </sheetNames>
    <sheetDataSet>
      <sheetData sheetId="0" refreshError="1"/>
      <sheetData sheetId="1" refreshError="1"/>
      <sheetData sheetId="2"/>
      <sheetData sheetId="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표"/>
      <sheetName val="설계예산내역서(전체분)"/>
      <sheetName val="Sheet1"/>
      <sheetName val="본선"/>
      <sheetName val="교차로개선"/>
      <sheetName val="을지"/>
      <sheetName val="노견단위수량"/>
      <sheetName val="노임단가"/>
      <sheetName val="변화치수"/>
      <sheetName val="노무비"/>
      <sheetName val="자재단가"/>
      <sheetName val="단위수량"/>
      <sheetName val="Sheet15"/>
      <sheetName val="을"/>
      <sheetName val="노무비 "/>
      <sheetName val="총괄표"/>
      <sheetName val="6공구(당초)"/>
      <sheetName val="금액결정"/>
      <sheetName val="실행대비"/>
      <sheetName val="백호우계수"/>
      <sheetName val="비탈면보호공수량산출"/>
      <sheetName val="노무단가"/>
      <sheetName val="토사(PE)"/>
      <sheetName val="관급"/>
      <sheetName val="DONGA4"/>
      <sheetName val="수량산출"/>
      <sheetName val="노무비단가"/>
      <sheetName val="내역서(기계)"/>
      <sheetName val="내역서"/>
      <sheetName val="내역표지"/>
      <sheetName val="데리네이타현황"/>
      <sheetName val="ⴭⴭⴭⴭⴭ"/>
      <sheetName val="냉천부속동"/>
      <sheetName val="96노임기준"/>
      <sheetName val="소일위대가코드표"/>
      <sheetName val="시설물일위"/>
      <sheetName val="시설수량표"/>
      <sheetName val="터파기및재료"/>
      <sheetName val="몰탈재료산출"/>
      <sheetName val="일위대가표"/>
      <sheetName val="우,오수"/>
      <sheetName val="건축내역"/>
      <sheetName val="DAN"/>
      <sheetName val="충주"/>
      <sheetName val="9811"/>
      <sheetName val="점수계산1-2"/>
      <sheetName val="기계상세"/>
      <sheetName val="실행철강하도"/>
      <sheetName val="일위대가(가설)"/>
      <sheetName val="수목표준대가"/>
      <sheetName val="마산방향"/>
      <sheetName val="진주방향"/>
      <sheetName val="돈암사업"/>
      <sheetName val="실행내역 "/>
      <sheetName val="중기사용료산출근거"/>
      <sheetName val="단가 및 재료비"/>
      <sheetName val="대비"/>
      <sheetName val="관급자재대"/>
      <sheetName val="산출기준자료"/>
      <sheetName val="70%"/>
      <sheetName val="설비"/>
      <sheetName val="노임"/>
      <sheetName val="설계내역일위"/>
      <sheetName val="물집"/>
      <sheetName val="토목"/>
      <sheetName val="집계표"/>
      <sheetName val="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연box"/>
      <sheetName val="2연box"/>
      <sheetName val="2연box (2)"/>
      <sheetName val="1연 box"/>
      <sheetName val="1연 box (2)"/>
      <sheetName val="단 box"/>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산출내역집계표"/>
      <sheetName val="1차원가계산"/>
      <sheetName val="1차내역"/>
      <sheetName val="1차총괄기성"/>
      <sheetName val="내역서"/>
      <sheetName val="일위대가"/>
      <sheetName val="수량집계표"/>
      <sheetName val="중기"/>
      <sheetName val="단가 "/>
      <sheetName val="2번교차로"/>
      <sheetName val="3번교차로"/>
      <sheetName val="4번교차로"/>
      <sheetName val="5번교차로"/>
      <sheetName val="6번교차로"/>
      <sheetName val="7번교차로"/>
      <sheetName val="8번교차로"/>
      <sheetName val="9번교차로"/>
      <sheetName val="10번교차로"/>
      <sheetName val="11번교차로"/>
      <sheetName val="12번교차로"/>
      <sheetName val="13번교차로"/>
      <sheetName val="14번교차로"/>
      <sheetName val="15번교차로"/>
      <sheetName val="16번교차로"/>
      <sheetName val="17번교차로"/>
      <sheetName val="18번교차로"/>
      <sheetName val="철주기초(300A)"/>
      <sheetName val="철주기초(250A)"/>
      <sheetName val="철주기초(125A)"/>
      <sheetName val="관로터파기(보도)"/>
      <sheetName val="관로터파기(차도)"/>
      <sheetName val="제어기좌대"/>
      <sheetName val="노임"/>
      <sheetName val="Sheet1"/>
      <sheetName val="단 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문"/>
      <sheetName val="개요"/>
      <sheetName val="원가"/>
      <sheetName val="집"/>
      <sheetName val="간노"/>
      <sheetName val="경산"/>
      <sheetName val="경배"/>
      <sheetName val="기"/>
      <sheetName val="내표"/>
      <sheetName val="집 (2)"/>
      <sheetName val="내"/>
      <sheetName val="대표"/>
      <sheetName val="대"/>
      <sheetName val="산근표"/>
      <sheetName val="산근"/>
      <sheetName val="장비표"/>
      <sheetName val="적용기준"/>
      <sheetName val="기계"/>
      <sheetName val="단표"/>
      <sheetName val="단"/>
      <sheetName val="수량표"/>
      <sheetName val="물량"/>
      <sheetName val="철표"/>
      <sheetName val="일위대가(건축)"/>
      <sheetName val="이토변실(A3-LINE)"/>
      <sheetName val="강오대"/>
      <sheetName val="냉천부속동"/>
      <sheetName val="돈암사업"/>
      <sheetName val="내간"/>
      <sheetName val="건내"/>
      <sheetName val="인테리어내역서"/>
      <sheetName val="철골장식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5">
          <cell r="A5" t="str">
            <v>90˚ 엘보φ100ea</v>
          </cell>
          <cell r="B5" t="str">
            <v>90˚ 엘보</v>
          </cell>
          <cell r="C5" t="str">
            <v>φ100</v>
          </cell>
          <cell r="D5" t="str">
            <v>ea</v>
          </cell>
          <cell r="E5">
            <v>1600</v>
          </cell>
          <cell r="F5">
            <v>470</v>
          </cell>
          <cell r="G5">
            <v>1550</v>
          </cell>
          <cell r="H5">
            <v>530</v>
          </cell>
          <cell r="I5">
            <v>1550</v>
          </cell>
        </row>
        <row r="6">
          <cell r="A6" t="str">
            <v>90˚ YT관φ100ea</v>
          </cell>
          <cell r="B6" t="str">
            <v>90˚ YT관</v>
          </cell>
          <cell r="C6" t="str">
            <v>φ100</v>
          </cell>
          <cell r="D6" t="str">
            <v>ea</v>
          </cell>
          <cell r="E6">
            <v>3180</v>
          </cell>
          <cell r="F6">
            <v>470</v>
          </cell>
          <cell r="G6">
            <v>3100</v>
          </cell>
          <cell r="H6">
            <v>530</v>
          </cell>
          <cell r="I6">
            <v>3100</v>
          </cell>
        </row>
        <row r="7">
          <cell r="A7" t="str">
            <v>각재육송㎥</v>
          </cell>
          <cell r="B7" t="str">
            <v>각재</v>
          </cell>
          <cell r="C7" t="str">
            <v>육송</v>
          </cell>
          <cell r="D7" t="str">
            <v>㎥</v>
          </cell>
          <cell r="E7">
            <v>240000</v>
          </cell>
          <cell r="F7">
            <v>106</v>
          </cell>
          <cell r="G7">
            <v>195000</v>
          </cell>
          <cell r="H7">
            <v>139</v>
          </cell>
          <cell r="I7">
            <v>195000</v>
          </cell>
        </row>
        <row r="8">
          <cell r="A8" t="str">
            <v>강관48.6㎜×2.4㎜m</v>
          </cell>
          <cell r="B8" t="str">
            <v>강관</v>
          </cell>
          <cell r="C8" t="str">
            <v>48.6㎜×2.4㎜</v>
          </cell>
          <cell r="D8" t="str">
            <v>m</v>
          </cell>
          <cell r="E8">
            <v>1583</v>
          </cell>
          <cell r="F8">
            <v>108</v>
          </cell>
          <cell r="G8">
            <v>1550</v>
          </cell>
          <cell r="H8">
            <v>143</v>
          </cell>
          <cell r="I8">
            <v>1550</v>
          </cell>
        </row>
        <row r="9">
          <cell r="A9" t="str">
            <v>강관동바리48.6㎜×2.4㎜본</v>
          </cell>
          <cell r="B9" t="str">
            <v>강관동바리</v>
          </cell>
          <cell r="C9" t="str">
            <v>48.6㎜×2.4㎜</v>
          </cell>
          <cell r="D9" t="str">
            <v>본</v>
          </cell>
          <cell r="E9">
            <v>8500</v>
          </cell>
          <cell r="F9">
            <v>109</v>
          </cell>
          <cell r="G9">
            <v>8500</v>
          </cell>
          <cell r="H9">
            <v>143</v>
          </cell>
          <cell r="I9">
            <v>8500</v>
          </cell>
        </row>
        <row r="10">
          <cell r="A10" t="str">
            <v>경질스치로폴80㎜㎡</v>
          </cell>
          <cell r="B10" t="str">
            <v>경질스치로폴</v>
          </cell>
          <cell r="C10" t="str">
            <v>80㎜</v>
          </cell>
          <cell r="D10" t="str">
            <v>㎡</v>
          </cell>
          <cell r="E10">
            <v>5432</v>
          </cell>
          <cell r="F10">
            <v>376</v>
          </cell>
          <cell r="G10">
            <v>4888</v>
          </cell>
          <cell r="H10">
            <v>452</v>
          </cell>
          <cell r="I10">
            <v>4888</v>
          </cell>
        </row>
        <row r="11">
          <cell r="A11" t="str">
            <v>내수합판12㎜㎡</v>
          </cell>
          <cell r="B11" t="str">
            <v>내수합판</v>
          </cell>
          <cell r="C11" t="str">
            <v>12㎜</v>
          </cell>
          <cell r="D11" t="str">
            <v>㎡</v>
          </cell>
          <cell r="E11">
            <v>5442</v>
          </cell>
          <cell r="F11">
            <v>367</v>
          </cell>
          <cell r="G11">
            <v>5976</v>
          </cell>
          <cell r="H11">
            <v>464</v>
          </cell>
          <cell r="I11">
            <v>5442</v>
          </cell>
        </row>
        <row r="12">
          <cell r="A12" t="str">
            <v>레미콘25-210-12㎥</v>
          </cell>
          <cell r="B12" t="str">
            <v>레미콘</v>
          </cell>
          <cell r="C12" t="str">
            <v>25-210-12</v>
          </cell>
          <cell r="D12" t="str">
            <v>㎥</v>
          </cell>
          <cell r="E12">
            <v>45590</v>
          </cell>
          <cell r="F12">
            <v>99</v>
          </cell>
          <cell r="G12">
            <v>46180</v>
          </cell>
          <cell r="H12">
            <v>116</v>
          </cell>
          <cell r="I12">
            <v>45590</v>
          </cell>
        </row>
        <row r="13">
          <cell r="A13" t="str">
            <v>레미콘40-135-8㎥</v>
          </cell>
          <cell r="B13" t="str">
            <v>레미콘</v>
          </cell>
          <cell r="C13" t="str">
            <v>40-135-8</v>
          </cell>
          <cell r="D13" t="str">
            <v>㎥</v>
          </cell>
          <cell r="G13">
            <v>36690</v>
          </cell>
          <cell r="H13">
            <v>119</v>
          </cell>
          <cell r="I13">
            <v>36690</v>
          </cell>
        </row>
        <row r="14">
          <cell r="A14" t="str">
            <v>목재육송㎥</v>
          </cell>
          <cell r="B14" t="str">
            <v>목재</v>
          </cell>
          <cell r="C14" t="str">
            <v>육송</v>
          </cell>
          <cell r="D14" t="str">
            <v>㎥</v>
          </cell>
          <cell r="E14">
            <v>240000</v>
          </cell>
          <cell r="F14">
            <v>106</v>
          </cell>
          <cell r="G14">
            <v>195000</v>
          </cell>
          <cell r="H14">
            <v>139</v>
          </cell>
          <cell r="I14">
            <v>195000</v>
          </cell>
        </row>
        <row r="15">
          <cell r="A15" t="str">
            <v>못N75㎏</v>
          </cell>
          <cell r="B15" t="str">
            <v>못</v>
          </cell>
          <cell r="C15" t="str">
            <v>N75</v>
          </cell>
          <cell r="D15" t="str">
            <v>㎏</v>
          </cell>
          <cell r="E15">
            <v>536</v>
          </cell>
          <cell r="F15">
            <v>70</v>
          </cell>
          <cell r="G15">
            <v>660</v>
          </cell>
          <cell r="H15">
            <v>69</v>
          </cell>
          <cell r="I15">
            <v>536</v>
          </cell>
        </row>
        <row r="16">
          <cell r="A16" t="str">
            <v>받침철물개</v>
          </cell>
          <cell r="B16" t="str">
            <v>받침철물</v>
          </cell>
          <cell r="D16" t="str">
            <v>개</v>
          </cell>
          <cell r="E16">
            <v>1000</v>
          </cell>
          <cell r="F16">
            <v>108</v>
          </cell>
          <cell r="G16">
            <v>100</v>
          </cell>
          <cell r="H16">
            <v>143</v>
          </cell>
          <cell r="I16">
            <v>100</v>
          </cell>
        </row>
        <row r="17">
          <cell r="A17" t="str">
            <v>발판PSP폭42㎝ L=3.04m매</v>
          </cell>
          <cell r="B17" t="str">
            <v>발판</v>
          </cell>
          <cell r="C17" t="str">
            <v>PSP폭42㎝ L=3.04m</v>
          </cell>
          <cell r="D17" t="str">
            <v>매</v>
          </cell>
          <cell r="E17">
            <v>15000</v>
          </cell>
          <cell r="F17">
            <v>108</v>
          </cell>
          <cell r="G17">
            <v>24000</v>
          </cell>
          <cell r="H17">
            <v>146</v>
          </cell>
          <cell r="I17">
            <v>15000</v>
          </cell>
        </row>
        <row r="18">
          <cell r="A18" t="str">
            <v>스위치1로 1구ea</v>
          </cell>
          <cell r="B18" t="str">
            <v>스위치</v>
          </cell>
          <cell r="C18" t="str">
            <v>1로 1구</v>
          </cell>
          <cell r="D18" t="str">
            <v>ea</v>
          </cell>
          <cell r="E18">
            <v>1260</v>
          </cell>
          <cell r="F18">
            <v>950</v>
          </cell>
          <cell r="I18">
            <v>1260</v>
          </cell>
        </row>
        <row r="19">
          <cell r="A19" t="str">
            <v>아우트레트 Box4각 54ea</v>
          </cell>
          <cell r="B19" t="str">
            <v>아우트레트 Box</v>
          </cell>
          <cell r="C19" t="str">
            <v>4각 54</v>
          </cell>
          <cell r="D19" t="str">
            <v>ea</v>
          </cell>
          <cell r="E19">
            <v>1240</v>
          </cell>
          <cell r="F19">
            <v>897</v>
          </cell>
          <cell r="G19">
            <v>832</v>
          </cell>
          <cell r="H19">
            <v>843</v>
          </cell>
          <cell r="I19">
            <v>832</v>
          </cell>
        </row>
        <row r="20">
          <cell r="A20" t="str">
            <v>아우트레트 Box8각 54ea</v>
          </cell>
          <cell r="B20" t="str">
            <v>아우트레트 Box</v>
          </cell>
          <cell r="C20" t="str">
            <v>8각 54</v>
          </cell>
          <cell r="D20" t="str">
            <v>ea</v>
          </cell>
          <cell r="E20">
            <v>1240</v>
          </cell>
          <cell r="F20">
            <v>897</v>
          </cell>
          <cell r="G20">
            <v>714</v>
          </cell>
          <cell r="H20">
            <v>843</v>
          </cell>
          <cell r="I20">
            <v>714</v>
          </cell>
        </row>
        <row r="21">
          <cell r="A21" t="str">
            <v>아우트레트 BoxS/W 15ea</v>
          </cell>
          <cell r="B21" t="str">
            <v>아우트레트 Box</v>
          </cell>
          <cell r="C21" t="str">
            <v>S/W 15</v>
          </cell>
          <cell r="D21" t="str">
            <v>ea</v>
          </cell>
          <cell r="E21">
            <v>1280</v>
          </cell>
          <cell r="F21">
            <v>897</v>
          </cell>
          <cell r="G21">
            <v>654</v>
          </cell>
          <cell r="H21">
            <v>843</v>
          </cell>
          <cell r="I21">
            <v>654</v>
          </cell>
        </row>
        <row r="22">
          <cell r="A22" t="str">
            <v>이음철물개</v>
          </cell>
          <cell r="B22" t="str">
            <v>이음철물</v>
          </cell>
          <cell r="D22" t="str">
            <v>개</v>
          </cell>
          <cell r="E22">
            <v>500</v>
          </cell>
          <cell r="F22">
            <v>108</v>
          </cell>
          <cell r="G22">
            <v>450</v>
          </cell>
          <cell r="H22">
            <v>143</v>
          </cell>
          <cell r="I22">
            <v>450</v>
          </cell>
        </row>
        <row r="23">
          <cell r="A23" t="str">
            <v>자갈㎥</v>
          </cell>
          <cell r="B23" t="str">
            <v>자갈</v>
          </cell>
          <cell r="D23" t="str">
            <v>㎥</v>
          </cell>
          <cell r="E23">
            <v>19500</v>
          </cell>
          <cell r="F23">
            <v>96</v>
          </cell>
          <cell r="G23">
            <v>20000</v>
          </cell>
          <cell r="H23">
            <v>111</v>
          </cell>
          <cell r="I23">
            <v>19500</v>
          </cell>
        </row>
        <row r="24">
          <cell r="A24" t="str">
            <v>잡석㎥</v>
          </cell>
          <cell r="B24" t="str">
            <v>잡석</v>
          </cell>
          <cell r="D24" t="str">
            <v>㎥</v>
          </cell>
          <cell r="G24">
            <v>18000</v>
          </cell>
          <cell r="H24">
            <v>111</v>
          </cell>
          <cell r="I24">
            <v>18000</v>
          </cell>
        </row>
        <row r="25">
          <cell r="A25" t="str">
            <v>전선관HI VE 22㎜m</v>
          </cell>
          <cell r="B25" t="str">
            <v>전선관</v>
          </cell>
          <cell r="C25" t="str">
            <v>HI VE 22㎜</v>
          </cell>
          <cell r="D25" t="str">
            <v>m</v>
          </cell>
          <cell r="E25">
            <v>345</v>
          </cell>
          <cell r="F25">
            <v>882</v>
          </cell>
          <cell r="G25">
            <v>448</v>
          </cell>
          <cell r="H25">
            <v>839</v>
          </cell>
          <cell r="I25">
            <v>345</v>
          </cell>
        </row>
        <row r="26">
          <cell r="A26" t="str">
            <v>조임철물직교,자재개</v>
          </cell>
          <cell r="B26" t="str">
            <v>조임철물</v>
          </cell>
          <cell r="C26" t="str">
            <v>직교,자재</v>
          </cell>
          <cell r="D26" t="str">
            <v>개</v>
          </cell>
          <cell r="E26">
            <v>800</v>
          </cell>
          <cell r="F26">
            <v>108</v>
          </cell>
          <cell r="G26">
            <v>730</v>
          </cell>
          <cell r="H26">
            <v>143</v>
          </cell>
          <cell r="I26">
            <v>730</v>
          </cell>
        </row>
        <row r="27">
          <cell r="A27" t="str">
            <v>철근SD 10ton</v>
          </cell>
          <cell r="B27" t="str">
            <v>철근</v>
          </cell>
          <cell r="C27" t="str">
            <v>SD 10</v>
          </cell>
          <cell r="D27" t="str">
            <v>ton</v>
          </cell>
          <cell r="E27">
            <v>300000</v>
          </cell>
          <cell r="F27">
            <v>42</v>
          </cell>
          <cell r="G27">
            <v>305000</v>
          </cell>
          <cell r="H27">
            <v>43</v>
          </cell>
          <cell r="I27">
            <v>300000</v>
          </cell>
        </row>
        <row r="28">
          <cell r="A28" t="str">
            <v>철근SD 13ton</v>
          </cell>
          <cell r="B28" t="str">
            <v>철근</v>
          </cell>
          <cell r="C28" t="str">
            <v>SD 13</v>
          </cell>
          <cell r="D28" t="str">
            <v>ton</v>
          </cell>
          <cell r="E28">
            <v>295000</v>
          </cell>
          <cell r="F28">
            <v>42</v>
          </cell>
          <cell r="G28">
            <v>300000</v>
          </cell>
          <cell r="H28">
            <v>43</v>
          </cell>
          <cell r="I28">
            <v>295000</v>
          </cell>
        </row>
        <row r="29">
          <cell r="A29" t="str">
            <v>철근SD 16ton</v>
          </cell>
          <cell r="B29" t="str">
            <v>철근</v>
          </cell>
          <cell r="C29" t="str">
            <v>SD 16</v>
          </cell>
          <cell r="D29" t="str">
            <v>ton</v>
          </cell>
          <cell r="E29">
            <v>290000</v>
          </cell>
          <cell r="F29">
            <v>42</v>
          </cell>
          <cell r="G29">
            <v>295000</v>
          </cell>
          <cell r="H29">
            <v>43</v>
          </cell>
          <cell r="I29">
            <v>290000</v>
          </cell>
        </row>
        <row r="30">
          <cell r="A30" t="str">
            <v>철근SD 19ton</v>
          </cell>
          <cell r="B30" t="str">
            <v>철근</v>
          </cell>
          <cell r="C30" t="str">
            <v>SD 19</v>
          </cell>
          <cell r="D30" t="str">
            <v>ton</v>
          </cell>
          <cell r="E30">
            <v>290000</v>
          </cell>
          <cell r="F30">
            <v>42</v>
          </cell>
          <cell r="G30">
            <v>295000</v>
          </cell>
          <cell r="H30">
            <v>43</v>
          </cell>
          <cell r="I30">
            <v>290000</v>
          </cell>
        </row>
        <row r="31">
          <cell r="A31" t="str">
            <v>철물앵커용개</v>
          </cell>
          <cell r="B31" t="str">
            <v>철물</v>
          </cell>
          <cell r="C31" t="str">
            <v>앵커용</v>
          </cell>
          <cell r="D31" t="str">
            <v>개</v>
          </cell>
          <cell r="E31">
            <v>550</v>
          </cell>
          <cell r="F31">
            <v>77</v>
          </cell>
          <cell r="G31">
            <v>550</v>
          </cell>
          <cell r="H31">
            <v>95</v>
          </cell>
          <cell r="I31">
            <v>550</v>
          </cell>
        </row>
        <row r="32">
          <cell r="A32" t="str">
            <v>철선#8㎏</v>
          </cell>
          <cell r="B32" t="str">
            <v>철선</v>
          </cell>
          <cell r="C32" t="str">
            <v>#8</v>
          </cell>
          <cell r="D32" t="str">
            <v>㎏</v>
          </cell>
          <cell r="E32">
            <v>510</v>
          </cell>
          <cell r="F32">
            <v>70</v>
          </cell>
          <cell r="G32">
            <v>550</v>
          </cell>
          <cell r="H32">
            <v>66</v>
          </cell>
          <cell r="I32">
            <v>510</v>
          </cell>
        </row>
        <row r="33">
          <cell r="A33" t="str">
            <v>콘센트250W 2구 접지ea</v>
          </cell>
          <cell r="B33" t="str">
            <v>콘센트</v>
          </cell>
          <cell r="C33" t="str">
            <v>250W 2구 접지</v>
          </cell>
          <cell r="D33" t="str">
            <v>ea</v>
          </cell>
          <cell r="E33">
            <v>1140</v>
          </cell>
          <cell r="F33">
            <v>948</v>
          </cell>
          <cell r="I33">
            <v>1140</v>
          </cell>
        </row>
        <row r="34">
          <cell r="A34" t="str">
            <v>P.E필름0.08㎜,2겹㎡</v>
          </cell>
          <cell r="B34" t="str">
            <v>P.E필름</v>
          </cell>
          <cell r="C34" t="str">
            <v>0.08㎜,2겹</v>
          </cell>
          <cell r="D34" t="str">
            <v>㎡</v>
          </cell>
          <cell r="E34">
            <v>557</v>
          </cell>
          <cell r="F34">
            <v>111</v>
          </cell>
          <cell r="G34">
            <v>493</v>
          </cell>
          <cell r="H34">
            <v>1146</v>
          </cell>
          <cell r="I34">
            <v>493</v>
          </cell>
        </row>
        <row r="35">
          <cell r="A35" t="str">
            <v>PVC관(GV2)φ100m</v>
          </cell>
          <cell r="B35" t="str">
            <v>PVC관(GV2)</v>
          </cell>
          <cell r="C35" t="str">
            <v>φ100</v>
          </cell>
          <cell r="D35" t="str">
            <v>m</v>
          </cell>
          <cell r="E35">
            <v>2640</v>
          </cell>
          <cell r="F35">
            <v>469</v>
          </cell>
          <cell r="G35">
            <v>2517</v>
          </cell>
          <cell r="H35">
            <v>527</v>
          </cell>
          <cell r="I35">
            <v>2517</v>
          </cell>
        </row>
        <row r="36">
          <cell r="A36" t="str">
            <v>TV유니트ea</v>
          </cell>
          <cell r="B36" t="str">
            <v>TV유니트</v>
          </cell>
          <cell r="D36" t="str">
            <v>ea</v>
          </cell>
          <cell r="E36">
            <v>2450</v>
          </cell>
          <cell r="F36">
            <v>951</v>
          </cell>
          <cell r="I36">
            <v>2450</v>
          </cell>
        </row>
        <row r="37">
          <cell r="A37">
            <v>0</v>
          </cell>
        </row>
        <row r="39">
          <cell r="A39" t="str">
            <v>건설기계운전기사인</v>
          </cell>
          <cell r="B39" t="str">
            <v>건설기계운전기사</v>
          </cell>
          <cell r="D39" t="str">
            <v>인</v>
          </cell>
          <cell r="E39">
            <v>55024</v>
          </cell>
          <cell r="F39" t="str">
            <v>건설협회</v>
          </cell>
          <cell r="G39">
            <v>55024</v>
          </cell>
          <cell r="H39" t="str">
            <v>건설협회</v>
          </cell>
          <cell r="I39">
            <v>55024</v>
          </cell>
        </row>
        <row r="40">
          <cell r="A40" t="str">
            <v>건설기계운전조수인</v>
          </cell>
          <cell r="B40" t="str">
            <v>건설기계운전조수</v>
          </cell>
          <cell r="D40" t="str">
            <v>인</v>
          </cell>
          <cell r="E40">
            <v>40627</v>
          </cell>
          <cell r="F40" t="str">
            <v>건설협회</v>
          </cell>
          <cell r="G40">
            <v>40627</v>
          </cell>
          <cell r="H40" t="str">
            <v>건설협회</v>
          </cell>
          <cell r="I40">
            <v>40627</v>
          </cell>
        </row>
        <row r="41">
          <cell r="A41" t="str">
            <v>건설기계조장인</v>
          </cell>
          <cell r="B41" t="str">
            <v>건설기계조장</v>
          </cell>
          <cell r="D41" t="str">
            <v>인</v>
          </cell>
          <cell r="E41">
            <v>61773</v>
          </cell>
          <cell r="F41" t="str">
            <v>건설협회</v>
          </cell>
          <cell r="G41">
            <v>61773</v>
          </cell>
          <cell r="H41" t="str">
            <v>건설협회</v>
          </cell>
          <cell r="I41">
            <v>61773</v>
          </cell>
        </row>
        <row r="42">
          <cell r="A42" t="str">
            <v>건축목공인</v>
          </cell>
          <cell r="B42" t="str">
            <v>건축목공</v>
          </cell>
          <cell r="D42" t="str">
            <v>인</v>
          </cell>
          <cell r="E42">
            <v>63888</v>
          </cell>
          <cell r="F42" t="str">
            <v>건설협회</v>
          </cell>
          <cell r="G42">
            <v>63888</v>
          </cell>
          <cell r="H42" t="str">
            <v>건설협회</v>
          </cell>
          <cell r="I42">
            <v>63888</v>
          </cell>
        </row>
        <row r="43">
          <cell r="A43" t="str">
            <v>기계운전사인</v>
          </cell>
          <cell r="B43" t="str">
            <v>기계운전사</v>
          </cell>
          <cell r="D43" t="str">
            <v>인</v>
          </cell>
          <cell r="E43">
            <v>47548</v>
          </cell>
          <cell r="F43" t="str">
            <v>건설협회</v>
          </cell>
          <cell r="G43">
            <v>47548</v>
          </cell>
          <cell r="H43" t="str">
            <v>건설협회</v>
          </cell>
          <cell r="I43">
            <v>47548</v>
          </cell>
        </row>
        <row r="44">
          <cell r="A44" t="str">
            <v>내선전공인</v>
          </cell>
          <cell r="B44" t="str">
            <v>내선전공</v>
          </cell>
          <cell r="D44" t="str">
            <v>인</v>
          </cell>
          <cell r="E44">
            <v>48079</v>
          </cell>
          <cell r="F44" t="str">
            <v>건설협회</v>
          </cell>
          <cell r="G44">
            <v>48079</v>
          </cell>
          <cell r="H44" t="str">
            <v>건설협회</v>
          </cell>
          <cell r="I44">
            <v>48079</v>
          </cell>
        </row>
        <row r="45">
          <cell r="A45" t="str">
            <v>방수공인</v>
          </cell>
          <cell r="B45" t="str">
            <v>방수공</v>
          </cell>
          <cell r="D45" t="str">
            <v>인</v>
          </cell>
          <cell r="E45">
            <v>49182</v>
          </cell>
          <cell r="F45" t="str">
            <v>건설협회</v>
          </cell>
          <cell r="G45">
            <v>49182</v>
          </cell>
          <cell r="H45" t="str">
            <v>건설협회</v>
          </cell>
          <cell r="I45">
            <v>49182</v>
          </cell>
        </row>
        <row r="46">
          <cell r="A46" t="str">
            <v>배관공인</v>
          </cell>
          <cell r="B46" t="str">
            <v>배관공</v>
          </cell>
          <cell r="D46" t="str">
            <v>인</v>
          </cell>
          <cell r="E46">
            <v>47788</v>
          </cell>
          <cell r="F46" t="str">
            <v>건설협회</v>
          </cell>
          <cell r="G46">
            <v>47788</v>
          </cell>
          <cell r="H46" t="str">
            <v>건설협회</v>
          </cell>
          <cell r="I46">
            <v>47788</v>
          </cell>
        </row>
        <row r="47">
          <cell r="A47" t="str">
            <v>보통인부인</v>
          </cell>
          <cell r="B47" t="str">
            <v>보통인부</v>
          </cell>
          <cell r="D47" t="str">
            <v>인</v>
          </cell>
          <cell r="E47">
            <v>33323</v>
          </cell>
          <cell r="F47" t="str">
            <v>건설협회</v>
          </cell>
          <cell r="G47">
            <v>33323</v>
          </cell>
          <cell r="H47" t="str">
            <v>건설협회</v>
          </cell>
          <cell r="I47">
            <v>33323</v>
          </cell>
        </row>
        <row r="48">
          <cell r="A48" t="str">
            <v>비계공인</v>
          </cell>
          <cell r="B48" t="str">
            <v>비계공</v>
          </cell>
          <cell r="D48" t="str">
            <v>인</v>
          </cell>
          <cell r="E48">
            <v>66225</v>
          </cell>
          <cell r="F48" t="str">
            <v>건설협회</v>
          </cell>
          <cell r="G48">
            <v>66225</v>
          </cell>
          <cell r="H48" t="str">
            <v>건설협회</v>
          </cell>
          <cell r="I48">
            <v>66225</v>
          </cell>
        </row>
        <row r="49">
          <cell r="A49" t="str">
            <v>운반차운전사인</v>
          </cell>
          <cell r="B49" t="str">
            <v>운반차운전사</v>
          </cell>
          <cell r="D49" t="str">
            <v>인</v>
          </cell>
          <cell r="E49">
            <v>51326</v>
          </cell>
          <cell r="F49" t="str">
            <v>건설협회</v>
          </cell>
          <cell r="G49">
            <v>51326</v>
          </cell>
          <cell r="H49" t="str">
            <v>건설협회</v>
          </cell>
          <cell r="I49">
            <v>51326</v>
          </cell>
        </row>
        <row r="50">
          <cell r="A50" t="str">
            <v>형틀목공인</v>
          </cell>
          <cell r="B50" t="str">
            <v>형틀목공</v>
          </cell>
          <cell r="D50" t="str">
            <v>인</v>
          </cell>
          <cell r="E50">
            <v>62381</v>
          </cell>
          <cell r="F50" t="str">
            <v>건설협회</v>
          </cell>
          <cell r="G50">
            <v>62381</v>
          </cell>
          <cell r="H50" t="str">
            <v>건설협회</v>
          </cell>
          <cell r="I50">
            <v>62381</v>
          </cell>
        </row>
        <row r="51">
          <cell r="A51">
            <v>0</v>
          </cell>
        </row>
        <row r="52">
          <cell r="A5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세부내역"/>
      <sheetName val="일위집계"/>
      <sheetName val="일위대가"/>
      <sheetName val="단가산출"/>
      <sheetName val="노임단가"/>
      <sheetName val="집계표(밀)"/>
      <sheetName val="세부산출(밀)"/>
      <sheetName val="Sheet2"/>
      <sheetName val="Sheet1"/>
      <sheetName val=""/>
      <sheetName val="1.3 현장계측설비"/>
      <sheetName val="시중노임단가"/>
      <sheetName val="48단가"/>
      <sheetName val="손익분석"/>
      <sheetName val="대공종"/>
      <sheetName val="접지수량"/>
      <sheetName val="전기내역서(총계)"/>
      <sheetName val="총괄표"/>
      <sheetName val="단가(1)"/>
      <sheetName val="단가조사"/>
      <sheetName val="단가"/>
      <sheetName val="일위"/>
      <sheetName val="일집"/>
      <sheetName val="노임"/>
      <sheetName val="산#3-2"/>
      <sheetName val="산#3-1"/>
      <sheetName val="#REF"/>
      <sheetName val="산#3-2-2"/>
      <sheetName val="실행예산서"/>
      <sheetName val="한강운반비"/>
      <sheetName val="수량산출"/>
      <sheetName val="횡배수관재료-"/>
      <sheetName val="계산서(직선부)"/>
      <sheetName val="포장재료집계표"/>
      <sheetName val="콘크리트측구연장"/>
      <sheetName val="포장공"/>
      <sheetName val="-몰탈콘크리트"/>
      <sheetName val="-배수구조물공토공"/>
      <sheetName val="변압기 및 발전기 용량"/>
      <sheetName val="공내역"/>
      <sheetName val="JUCKEYK"/>
      <sheetName val="이토변실(A3-LINE)"/>
      <sheetName val="직노"/>
      <sheetName val="횡 연장"/>
      <sheetName val="6. 직접경비"/>
      <sheetName val="b_balju_cho"/>
      <sheetName val="단"/>
      <sheetName val="일위대가표"/>
    </sheetNames>
    <sheetDataSet>
      <sheetData sheetId="0" refreshError="1"/>
      <sheetData sheetId="1" refreshError="1"/>
      <sheetData sheetId="2" refreshError="1"/>
      <sheetData sheetId="3" refreshError="1"/>
      <sheetData sheetId="4" refreshError="1">
        <row r="1">
          <cell r="B1" t="str">
            <v>품   명</v>
          </cell>
          <cell r="C1" t="str">
            <v>규   격</v>
          </cell>
          <cell r="D1" t="str">
            <v>수량</v>
          </cell>
          <cell r="E1" t="str">
            <v>단위</v>
          </cell>
          <cell r="F1" t="str">
            <v>적 용 금 액</v>
          </cell>
        </row>
        <row r="4">
          <cell r="A4" t="str">
            <v>1. 배관/배선 자재</v>
          </cell>
          <cell r="B4" t="str">
            <v>1. 배관/배선 자재</v>
          </cell>
        </row>
        <row r="5">
          <cell r="A5" t="str">
            <v>전선HIV 2,0㎟</v>
          </cell>
          <cell r="B5" t="str">
            <v>전선</v>
          </cell>
          <cell r="C5" t="str">
            <v>HIV 2,0㎟</v>
          </cell>
          <cell r="D5">
            <v>1</v>
          </cell>
          <cell r="E5" t="str">
            <v>M</v>
          </cell>
          <cell r="G5">
            <v>90</v>
          </cell>
        </row>
        <row r="6">
          <cell r="A6" t="str">
            <v>전선HIV 5.5㎟</v>
          </cell>
          <cell r="B6" t="str">
            <v>전선</v>
          </cell>
          <cell r="C6" t="str">
            <v>HIV 5.5㎟</v>
          </cell>
          <cell r="D6">
            <v>1</v>
          </cell>
          <cell r="E6" t="str">
            <v>M</v>
          </cell>
          <cell r="G6">
            <v>220</v>
          </cell>
        </row>
        <row r="7">
          <cell r="A7" t="str">
            <v>비닐시스케이블CV 2.0㎟-2C</v>
          </cell>
          <cell r="B7" t="str">
            <v>비닐시스케이블</v>
          </cell>
          <cell r="C7" t="str">
            <v>CV 2.0㎟-2C</v>
          </cell>
          <cell r="D7">
            <v>1</v>
          </cell>
          <cell r="E7" t="str">
            <v>M</v>
          </cell>
          <cell r="G7">
            <v>416</v>
          </cell>
        </row>
        <row r="8">
          <cell r="A8" t="str">
            <v>제어케이블CVV 1.25㎟-3C</v>
          </cell>
          <cell r="B8" t="str">
            <v>제어케이블</v>
          </cell>
          <cell r="C8" t="str">
            <v>CVV 1.25㎟-3C</v>
          </cell>
          <cell r="D8">
            <v>1</v>
          </cell>
          <cell r="E8" t="str">
            <v>M</v>
          </cell>
          <cell r="G8">
            <v>374</v>
          </cell>
        </row>
        <row r="9">
          <cell r="A9" t="str">
            <v>쉴드부제어케이블CVVS 1.25㎟-2C</v>
          </cell>
          <cell r="B9" t="str">
            <v>쉴드부제어케이블</v>
          </cell>
          <cell r="C9" t="str">
            <v>CVVS 1.25㎟-2C</v>
          </cell>
          <cell r="D9">
            <v>1</v>
          </cell>
          <cell r="E9" t="str">
            <v>M</v>
          </cell>
          <cell r="G9">
            <v>519</v>
          </cell>
        </row>
        <row r="10">
          <cell r="A10" t="str">
            <v>쉴드부제어케이블CVVS 1.25㎟-4C</v>
          </cell>
          <cell r="B10" t="str">
            <v>쉴드부제어케이블</v>
          </cell>
          <cell r="C10" t="str">
            <v>CVVS 1.25㎟-4C</v>
          </cell>
          <cell r="D10">
            <v>1</v>
          </cell>
          <cell r="E10" t="str">
            <v>M</v>
          </cell>
          <cell r="G10">
            <v>582</v>
          </cell>
        </row>
        <row r="11">
          <cell r="A11" t="str">
            <v>쉴드부제어케이블CVVS 1.25㎟-9C</v>
          </cell>
          <cell r="B11" t="str">
            <v>쉴드부제어케이블</v>
          </cell>
          <cell r="C11" t="str">
            <v>CVVS 1.25㎟-9C</v>
          </cell>
          <cell r="D11">
            <v>1</v>
          </cell>
          <cell r="E11" t="str">
            <v>M</v>
          </cell>
          <cell r="G11">
            <v>982</v>
          </cell>
        </row>
        <row r="12">
          <cell r="A12" t="str">
            <v>마이크로폰케이블MVVS 0.9㎟-2C</v>
          </cell>
          <cell r="B12" t="str">
            <v>마이크로폰케이블</v>
          </cell>
          <cell r="C12" t="str">
            <v>MVVS 0.9㎟-2C</v>
          </cell>
          <cell r="D12">
            <v>1</v>
          </cell>
          <cell r="E12" t="str">
            <v>M</v>
          </cell>
          <cell r="G12">
            <v>235</v>
          </cell>
        </row>
        <row r="13">
          <cell r="A13" t="str">
            <v>BELDEN CABLE 94639463</v>
          </cell>
          <cell r="B13" t="str">
            <v>BELDEN CABLE 9463</v>
          </cell>
          <cell r="C13">
            <v>9463</v>
          </cell>
          <cell r="D13">
            <v>1</v>
          </cell>
          <cell r="E13" t="str">
            <v>M</v>
          </cell>
          <cell r="G13">
            <v>1640</v>
          </cell>
        </row>
        <row r="14">
          <cell r="A14" t="str">
            <v>STP 케이블LIREV 0.64㎟-2P</v>
          </cell>
          <cell r="B14" t="str">
            <v>STP 케이블</v>
          </cell>
          <cell r="C14" t="str">
            <v>LIREV 0.64㎟-2P</v>
          </cell>
          <cell r="D14">
            <v>1</v>
          </cell>
          <cell r="E14" t="str">
            <v>M</v>
          </cell>
          <cell r="G14">
            <v>700</v>
          </cell>
        </row>
        <row r="15">
          <cell r="A15" t="str">
            <v>UTP 케이블UTP-4P(AWG24)</v>
          </cell>
          <cell r="B15" t="str">
            <v>UTP 케이블</v>
          </cell>
          <cell r="C15" t="str">
            <v>UTP-4P(AWG24)</v>
          </cell>
          <cell r="D15">
            <v>1</v>
          </cell>
          <cell r="E15" t="str">
            <v>M</v>
          </cell>
          <cell r="G15">
            <v>263</v>
          </cell>
        </row>
        <row r="20">
          <cell r="A20" t="str">
            <v>2. 자재비</v>
          </cell>
          <cell r="B20" t="str">
            <v>2. 자재비</v>
          </cell>
        </row>
        <row r="21">
          <cell r="B21" t="str">
            <v>중앙감시반 H/W(Server)</v>
          </cell>
          <cell r="C21" t="str">
            <v>Pentium II, 128M</v>
          </cell>
          <cell r="D21">
            <v>1</v>
          </cell>
          <cell r="E21" t="str">
            <v>EA</v>
          </cell>
          <cell r="G21">
            <v>5400000</v>
          </cell>
        </row>
        <row r="22">
          <cell r="B22" t="str">
            <v>중앙감시반 S/W(Server)</v>
          </cell>
          <cell r="D22">
            <v>1</v>
          </cell>
          <cell r="E22" t="str">
            <v>EA</v>
          </cell>
          <cell r="G22">
            <v>62731000</v>
          </cell>
        </row>
        <row r="23">
          <cell r="B23" t="str">
            <v>중앙감시반 H/W(Station)</v>
          </cell>
          <cell r="C23" t="str">
            <v>Pentium II, 64M</v>
          </cell>
          <cell r="D23">
            <v>1</v>
          </cell>
          <cell r="E23" t="str">
            <v>EA</v>
          </cell>
          <cell r="G23">
            <v>2200000</v>
          </cell>
        </row>
        <row r="24">
          <cell r="A24" t="str">
            <v>중앙감시반 S/W(Station)</v>
          </cell>
          <cell r="B24" t="str">
            <v>중앙감시반 S/W(Station)</v>
          </cell>
          <cell r="D24">
            <v>1</v>
          </cell>
          <cell r="E24" t="str">
            <v>EA</v>
          </cell>
          <cell r="G24">
            <v>13858000</v>
          </cell>
        </row>
        <row r="25">
          <cell r="A25" t="str">
            <v>컬러모니터19"Monitor</v>
          </cell>
          <cell r="B25" t="str">
            <v>컬러모니터</v>
          </cell>
          <cell r="C25" t="str">
            <v>19"Monitor</v>
          </cell>
          <cell r="D25">
            <v>1</v>
          </cell>
          <cell r="E25" t="str">
            <v>EA</v>
          </cell>
          <cell r="G25">
            <v>1030000</v>
          </cell>
        </row>
        <row r="26">
          <cell r="A26" t="str">
            <v>프린터(메시지기록용)Dot-Matrix</v>
          </cell>
          <cell r="B26" t="str">
            <v>프린터(메시지기록용)</v>
          </cell>
          <cell r="C26" t="str">
            <v>Dot-Matrix</v>
          </cell>
          <cell r="D26">
            <v>1</v>
          </cell>
          <cell r="E26" t="str">
            <v>EA</v>
          </cell>
          <cell r="G26">
            <v>1100000</v>
          </cell>
        </row>
        <row r="27">
          <cell r="A27" t="str">
            <v>프린터(보고서용)Ink-Jet</v>
          </cell>
          <cell r="B27" t="str">
            <v>프린터(보고서용)</v>
          </cell>
          <cell r="C27" t="str">
            <v>Ink-Jet</v>
          </cell>
          <cell r="D27">
            <v>1</v>
          </cell>
          <cell r="E27" t="str">
            <v>EA</v>
          </cell>
          <cell r="G27">
            <v>1250000</v>
          </cell>
        </row>
        <row r="28">
          <cell r="A28" t="str">
            <v>시스템테이블</v>
          </cell>
          <cell r="B28" t="str">
            <v>시스템테이블</v>
          </cell>
          <cell r="D28">
            <v>1</v>
          </cell>
          <cell r="E28" t="str">
            <v>EA</v>
          </cell>
          <cell r="G28">
            <v>272000</v>
          </cell>
        </row>
        <row r="29">
          <cell r="A29" t="str">
            <v>시스템 의자</v>
          </cell>
          <cell r="B29" t="str">
            <v>시스템 의자</v>
          </cell>
          <cell r="D29">
            <v>1</v>
          </cell>
          <cell r="E29" t="str">
            <v>EA</v>
          </cell>
          <cell r="G29">
            <v>222000</v>
          </cell>
        </row>
        <row r="30">
          <cell r="A30" t="str">
            <v>인터콤 주장치</v>
          </cell>
          <cell r="B30" t="str">
            <v>인터콤 주장치</v>
          </cell>
          <cell r="D30">
            <v>1</v>
          </cell>
          <cell r="E30" t="str">
            <v>EA</v>
          </cell>
          <cell r="G30">
            <v>300000</v>
          </cell>
        </row>
        <row r="31">
          <cell r="A31" t="str">
            <v>휴대용프로그래밍터미널Pentium II, 64M</v>
          </cell>
          <cell r="B31" t="str">
            <v>휴대용프로그래밍터미널</v>
          </cell>
          <cell r="C31" t="str">
            <v>Pentium II, 64M</v>
          </cell>
          <cell r="D31">
            <v>1</v>
          </cell>
          <cell r="E31" t="str">
            <v>EA</v>
          </cell>
          <cell r="G31">
            <v>4500000</v>
          </cell>
        </row>
        <row r="32">
          <cell r="A32" t="str">
            <v xml:space="preserve">휴대용프로그래밍터미널S/W </v>
          </cell>
          <cell r="B32" t="str">
            <v>휴대용프로그래밍터미널S/W</v>
          </cell>
          <cell r="C32">
            <v>0</v>
          </cell>
          <cell r="D32">
            <v>1</v>
          </cell>
          <cell r="E32" t="str">
            <v>EA</v>
          </cell>
          <cell r="G32">
            <v>15935000</v>
          </cell>
        </row>
        <row r="33">
          <cell r="A33" t="str">
            <v>그래픽판넬구동장치</v>
          </cell>
          <cell r="B33" t="str">
            <v>그래픽판넬구동장치</v>
          </cell>
          <cell r="D33">
            <v>1</v>
          </cell>
          <cell r="E33" t="str">
            <v>EA</v>
          </cell>
          <cell r="G33">
            <v>45157000</v>
          </cell>
        </row>
        <row r="34">
          <cell r="A34" t="str">
            <v>그래픽판넬5600*2550*700</v>
          </cell>
          <cell r="B34" t="str">
            <v>그래픽판넬</v>
          </cell>
          <cell r="C34" t="str">
            <v>5600*2550*700</v>
          </cell>
          <cell r="D34">
            <v>1</v>
          </cell>
          <cell r="E34" t="str">
            <v>EA</v>
          </cell>
          <cell r="G34">
            <v>48500000</v>
          </cell>
        </row>
        <row r="35">
          <cell r="A35" t="str">
            <v>무정전전원장치30kVA</v>
          </cell>
          <cell r="B35" t="str">
            <v>무정전전원장치</v>
          </cell>
          <cell r="C35" t="str">
            <v>30kVA</v>
          </cell>
          <cell r="D35">
            <v>1</v>
          </cell>
          <cell r="E35" t="str">
            <v>EA</v>
          </cell>
          <cell r="G35">
            <v>29450000</v>
          </cell>
        </row>
        <row r="36">
          <cell r="B36" t="str">
            <v>Bus Inerface</v>
          </cell>
          <cell r="D36">
            <v>1</v>
          </cell>
          <cell r="E36" t="str">
            <v>EA</v>
          </cell>
          <cell r="G36">
            <v>6349000</v>
          </cell>
        </row>
        <row r="37">
          <cell r="B37" t="str">
            <v>HUB</v>
          </cell>
          <cell r="C37" t="str">
            <v>8 Port</v>
          </cell>
          <cell r="D37">
            <v>1</v>
          </cell>
          <cell r="E37" t="str">
            <v>EA</v>
          </cell>
          <cell r="G37">
            <v>571500</v>
          </cell>
        </row>
        <row r="38">
          <cell r="B38" t="str">
            <v>Multi-Port</v>
          </cell>
          <cell r="C38" t="str">
            <v>8 Port</v>
          </cell>
          <cell r="D38">
            <v>1</v>
          </cell>
          <cell r="E38" t="str">
            <v>EA</v>
          </cell>
          <cell r="G38">
            <v>4200000</v>
          </cell>
        </row>
        <row r="39">
          <cell r="B39" t="str">
            <v xml:space="preserve">기타 인터페이스 </v>
          </cell>
          <cell r="D39">
            <v>1</v>
          </cell>
          <cell r="E39" t="str">
            <v>SET</v>
          </cell>
          <cell r="G39">
            <v>80000000</v>
          </cell>
        </row>
        <row r="40">
          <cell r="B40" t="str">
            <v>부속품 및 예비품</v>
          </cell>
          <cell r="D40">
            <v>1</v>
          </cell>
          <cell r="E40" t="str">
            <v>SET</v>
          </cell>
          <cell r="G40">
            <v>3629000</v>
          </cell>
        </row>
        <row r="41">
          <cell r="B41" t="str">
            <v>교육비</v>
          </cell>
          <cell r="D41">
            <v>1</v>
          </cell>
          <cell r="E41" t="str">
            <v>SET</v>
          </cell>
          <cell r="G41">
            <v>2200000</v>
          </cell>
        </row>
        <row r="42">
          <cell r="B42" t="str">
            <v>RTU-E01</v>
          </cell>
          <cell r="D42">
            <v>1</v>
          </cell>
          <cell r="E42" t="str">
            <v>SET</v>
          </cell>
          <cell r="G42">
            <v>24808000</v>
          </cell>
        </row>
        <row r="43">
          <cell r="B43" t="str">
            <v>RTU-E02</v>
          </cell>
          <cell r="D43">
            <v>1</v>
          </cell>
          <cell r="E43" t="str">
            <v>SET</v>
          </cell>
          <cell r="G43">
            <v>20316000</v>
          </cell>
        </row>
        <row r="44">
          <cell r="A44" t="str">
            <v>전류변환기TD-1A</v>
          </cell>
          <cell r="B44" t="str">
            <v>전류변환기</v>
          </cell>
          <cell r="C44" t="str">
            <v>TD-1A</v>
          </cell>
          <cell r="D44">
            <v>1</v>
          </cell>
          <cell r="E44" t="str">
            <v>EA</v>
          </cell>
          <cell r="G44">
            <v>42000</v>
          </cell>
        </row>
        <row r="45">
          <cell r="A45" t="str">
            <v>전압변환기TD-1V</v>
          </cell>
          <cell r="B45" t="str">
            <v>전압변환기</v>
          </cell>
          <cell r="C45" t="str">
            <v>TD-1V</v>
          </cell>
          <cell r="D45">
            <v>1</v>
          </cell>
          <cell r="E45" t="str">
            <v>EA</v>
          </cell>
          <cell r="G45">
            <v>42000</v>
          </cell>
        </row>
        <row r="46">
          <cell r="A46" t="str">
            <v>전력,전력량변환기TD-34WWH</v>
          </cell>
          <cell r="B46" t="str">
            <v>전력,전력량변환기</v>
          </cell>
          <cell r="C46" t="str">
            <v>TD-34WWH</v>
          </cell>
          <cell r="D46">
            <v>1</v>
          </cell>
          <cell r="E46" t="str">
            <v>EA</v>
          </cell>
          <cell r="G46">
            <v>286000</v>
          </cell>
        </row>
        <row r="47">
          <cell r="A47" t="str">
            <v>역률변환기TD-34PF</v>
          </cell>
          <cell r="B47" t="str">
            <v>역률변환기</v>
          </cell>
          <cell r="C47" t="str">
            <v>TD-34PF</v>
          </cell>
          <cell r="D47">
            <v>1</v>
          </cell>
          <cell r="E47" t="str">
            <v>EA</v>
          </cell>
          <cell r="G47">
            <v>120000</v>
          </cell>
        </row>
        <row r="48">
          <cell r="A48" t="str">
            <v>주파수변환기TD-F</v>
          </cell>
          <cell r="B48" t="str">
            <v>주파수변환기</v>
          </cell>
          <cell r="C48" t="str">
            <v>TD-F</v>
          </cell>
          <cell r="D48">
            <v>1</v>
          </cell>
          <cell r="E48" t="str">
            <v>EA</v>
          </cell>
          <cell r="G48">
            <v>96000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토목-갑지)"/>
      <sheetName val="2-2(토목-집계표)"/>
      <sheetName val="2-2(토목-을지1)"/>
      <sheetName val="2-2(토목-을지2)"/>
      <sheetName val="일위대가표"/>
      <sheetName val="Macro1"/>
      <sheetName val="Macro2"/>
      <sheetName val="VXXXXXX"/>
      <sheetName val="Macro3"/>
    </sheetNames>
    <sheetDataSet>
      <sheetData sheetId="0" refreshError="1"/>
      <sheetData sheetId="1"/>
      <sheetData sheetId="2" refreshError="1"/>
      <sheetData sheetId="3" refreshError="1"/>
      <sheetData sheetId="4" refreshError="1"/>
      <sheetData sheetId="5"/>
      <sheetData sheetId="6"/>
      <sheetData sheetId="7" refreshError="1"/>
      <sheetData sheetId="8"/>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주박물관-표지"/>
      <sheetName val="공주박물관-시공테크갑지2안"/>
      <sheetName val="내역서2안"/>
      <sheetName val="춘천박물관일위대가"/>
      <sheetName val="일위대가 "/>
      <sheetName val="조습패널면적단가"/>
      <sheetName val="견적대비표"/>
      <sheetName val="조습패널견적대비표"/>
      <sheetName val="단가조사표1"/>
      <sheetName val="노임조사표"/>
      <sheetName val="일반수장고"/>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4층원격)"/>
      <sheetName val="설계내역"/>
    </sheetNames>
    <sheetDataSet>
      <sheetData sheetId="0" refreshError="1"/>
      <sheetData sheetId="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자재 내역서"/>
      <sheetName val="일위대가"/>
      <sheetName val="Sheet1"/>
      <sheetName val="일위대가(4층원격)"/>
      <sheetName val="단"/>
      <sheetName val="단가조사"/>
      <sheetName val="48단가"/>
      <sheetName val="내역서2안"/>
      <sheetName val="CATV"/>
      <sheetName val="일위_파일"/>
      <sheetName val="설직재-1"/>
      <sheetName val="단가산출"/>
      <sheetName val="대,유,램"/>
      <sheetName val="내역서"/>
      <sheetName val="일위대가_4층원격_"/>
      <sheetName val="단관데이터"/>
      <sheetName val="이형관데이터"/>
      <sheetName val="일위대가목록"/>
      <sheetName val="I一般比"/>
      <sheetName val="1안"/>
      <sheetName val="갑지"/>
      <sheetName val="집계표"/>
      <sheetName val="Macro1"/>
      <sheetName val="공종단가"/>
      <sheetName val="산출목록표"/>
      <sheetName val="C-직노1"/>
      <sheetName val="D-경비1"/>
      <sheetName val="2F 회의실견적(5_14 일대)"/>
      <sheetName val="단가"/>
      <sheetName val="4.산출근거(추락방지)"/>
      <sheetName val="백암비스타내역"/>
      <sheetName val="단가산출서"/>
      <sheetName val="단가표"/>
      <sheetName val="N賃率-職"/>
      <sheetName val="물가대비표"/>
      <sheetName val="요율"/>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노"/>
      <sheetName val="일명"/>
      <sheetName val="일명95"/>
      <sheetName val="일비"/>
      <sheetName val="일비95"/>
      <sheetName val="경명"/>
      <sheetName val="경명95"/>
      <sheetName val="경배"/>
      <sheetName val="경배95"/>
      <sheetName val="임율"/>
      <sheetName val="임율95"/>
      <sheetName val="간노비"/>
      <sheetName val="간노비95"/>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Baby일위대가"/>
      <sheetName val="철거산출근거"/>
      <sheetName val="일위대가목록"/>
      <sheetName val="내역서2안"/>
      <sheetName val="Sheet1"/>
      <sheetName val="일위_파일"/>
      <sheetName val="일위대가"/>
      <sheetName val="저"/>
      <sheetName val="표지"/>
      <sheetName val="견적서"/>
      <sheetName val="단가조사"/>
      <sheetName val="간접비"/>
      <sheetName val="내역서(삼호)"/>
      <sheetName val="KKK"/>
      <sheetName val="소비자가"/>
      <sheetName val="금액내역서"/>
      <sheetName val="출력은 금물"/>
      <sheetName val="Sheet3"/>
      <sheetName val="도급내역서"/>
      <sheetName val=" 냉각수펌프"/>
      <sheetName val="2공구산출내역"/>
      <sheetName val="데리네이타현황"/>
      <sheetName val="물가자료"/>
      <sheetName val="일위대가(건축)"/>
      <sheetName val="경산"/>
      <sheetName val="단가 "/>
      <sheetName val="COVER"/>
      <sheetName val="직재"/>
      <sheetName val="#REF"/>
      <sheetName val="연결관암거"/>
      <sheetName val="3BL공동구 수량"/>
      <sheetName val="차액보증"/>
      <sheetName val="부분별수량산출(조합기초)"/>
      <sheetName val="적용건축"/>
      <sheetName val="내역서"/>
      <sheetName val="기자재비"/>
      <sheetName val="사업부배부A"/>
      <sheetName val="현장관리비 산출내역"/>
      <sheetName val="수량산출"/>
      <sheetName val="단위중량"/>
      <sheetName val="Sheet2"/>
      <sheetName val="ilch"/>
      <sheetName val="터파기및재료"/>
      <sheetName val="식재일위대가"/>
      <sheetName val="공량(1월22일)"/>
      <sheetName val="도급내역"/>
      <sheetName val="국별인원"/>
      <sheetName val="일위대가(출입)"/>
      <sheetName val="EJ"/>
      <sheetName val="Y-WORK"/>
      <sheetName val="ITEM"/>
      <sheetName val="대,유,램"/>
      <sheetName val="J直材4"/>
      <sheetName val="일위대가(4층원격)"/>
      <sheetName val="기초일위대가"/>
      <sheetName val="단가대비표"/>
      <sheetName val="산출기초"/>
      <sheetName val="기계내역"/>
      <sheetName val="9GNG운반"/>
      <sheetName val="기계경비(시간당)"/>
      <sheetName val="램머"/>
      <sheetName val="소방"/>
      <sheetName val="건축부하"/>
      <sheetName val="약전닥트"/>
      <sheetName val="일지-H"/>
      <sheetName val="김포IO"/>
      <sheetName val="LD"/>
      <sheetName val="FA설치명세"/>
      <sheetName val="처리단락"/>
      <sheetName val="조건표"/>
      <sheetName val="Sheet1 (2)"/>
      <sheetName val="단가조사서"/>
      <sheetName val="Sheet38"/>
      <sheetName val="전담운영PM"/>
      <sheetName val="(포장)BOQ-실적공사"/>
      <sheetName val="쌍송교"/>
      <sheetName val="1안"/>
      <sheetName val="ABUT수량-A1"/>
      <sheetName val="원가계산서 "/>
      <sheetName val="Sheet5"/>
      <sheetName val="정부노임단가"/>
      <sheetName val="설계예시"/>
      <sheetName val="일반전기C"/>
      <sheetName val="일위대가표"/>
      <sheetName val="노(97_1,97_9,98_1)"/>
      <sheetName val="출력은_금물"/>
      <sheetName val="_냉각수펌프"/>
      <sheetName val="단가_"/>
      <sheetName val="중기사용료"/>
      <sheetName val="아파트건축"/>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sst,stl창호"/>
      <sheetName val="산출내역서"/>
      <sheetName val="토목내역서 (도급단가)"/>
      <sheetName val="기둥(원형)"/>
      <sheetName val="기초공"/>
      <sheetName val="수공기"/>
      <sheetName val="적용단위길이"/>
      <sheetName val="피벗테이블데이터분석"/>
      <sheetName val="특수기호강도거푸집"/>
      <sheetName val="종배수관면벽신"/>
      <sheetName val="종배수관(신)"/>
      <sheetName val="자료입력"/>
      <sheetName val="품셈"/>
      <sheetName val="단가산출"/>
      <sheetName val="공통(20-91)"/>
      <sheetName val="COL"/>
      <sheetName val="2F 회의실견적(5_14 일대)"/>
      <sheetName val="N賃率-職"/>
      <sheetName val="Macro1"/>
      <sheetName val="손익분석"/>
      <sheetName val="부속동"/>
      <sheetName val="일위목록"/>
      <sheetName val="설직재-1"/>
      <sheetName val="부대공"/>
      <sheetName val="포장공"/>
      <sheetName val="토공"/>
      <sheetName val="을"/>
      <sheetName val="DATA"/>
      <sheetName val="데이타"/>
      <sheetName val="골조시행"/>
      <sheetName val="대운반(철재)"/>
      <sheetName val="기계설비표선정수장"/>
      <sheetName val="을지"/>
      <sheetName val="기중"/>
      <sheetName val="일위2"/>
      <sheetName val="ELECTRIC"/>
      <sheetName val="공내역"/>
      <sheetName val="건축원가"/>
      <sheetName val="danga"/>
      <sheetName val="Base"/>
      <sheetName val="부대내역"/>
      <sheetName val="원내역"/>
      <sheetName val="전기일위대가"/>
      <sheetName val="시설물기초"/>
      <sheetName val="BOQ(전체)"/>
      <sheetName val="연결관단위"/>
      <sheetName val="tggwan(mac)"/>
      <sheetName val="공조기휀"/>
      <sheetName val="AHU집계"/>
      <sheetName val="1구간BOQ"/>
      <sheetName val="도로정위치부표"/>
      <sheetName val="도로조사부표"/>
      <sheetName val="설계기준"/>
      <sheetName val="내역1"/>
      <sheetName val="70%"/>
      <sheetName val="가로등내역서"/>
      <sheetName val="비교표"/>
      <sheetName val="샘플표지"/>
      <sheetName val="대보~세기"/>
      <sheetName val="수지예산"/>
      <sheetName val="일위"/>
      <sheetName val="산출-설비"/>
      <sheetName val="흥양2교토공집계표"/>
      <sheetName val="C3"/>
      <sheetName val="납부서"/>
      <sheetName val="대목"/>
      <sheetName val="일위대가내역"/>
      <sheetName val="목록"/>
      <sheetName val="ESCO개보수공사"/>
      <sheetName val="1차 내역서"/>
      <sheetName val="갑지(추정)"/>
      <sheetName val="WEIGHT LIST"/>
      <sheetName val="POL6차-PIPING"/>
      <sheetName val="물량"/>
      <sheetName val="산#2-1 (2)"/>
      <sheetName val="산#3-1"/>
      <sheetName val="외주비"/>
      <sheetName val="일반공사"/>
      <sheetName val="공사미수"/>
      <sheetName val="대공종"/>
      <sheetName val="말뚝지지력산정"/>
      <sheetName val="주소"/>
      <sheetName val="Mc1"/>
      <sheetName val="내역(100%)"/>
      <sheetName val="표지1"/>
      <sheetName val="단"/>
      <sheetName val="WORK"/>
      <sheetName val="산출근거(단청공사)"/>
      <sheetName val="사업수지"/>
      <sheetName val="인건비"/>
      <sheetName val="재집"/>
      <sheetName val="기본단가표"/>
      <sheetName val="식재인부"/>
      <sheetName val="재료"/>
      <sheetName val="영창26"/>
      <sheetName val="요율"/>
      <sheetName val="공사비총괄표"/>
      <sheetName val="본공사"/>
      <sheetName val="적용토목"/>
      <sheetName val="갑지"/>
      <sheetName val="기초내역서"/>
      <sheetName val="대가목록표"/>
      <sheetName val="내역서중"/>
      <sheetName val="일위(PANEL)"/>
      <sheetName val="대로근거"/>
      <sheetName val="관로토공"/>
      <sheetName val="우수관"/>
      <sheetName val="토사(PE)"/>
      <sheetName val="실행"/>
      <sheetName val="설계서"/>
      <sheetName val="골재산출"/>
      <sheetName val="산근"/>
      <sheetName val="AIR SHOWER(3인용)"/>
      <sheetName val="연부97-1"/>
      <sheetName val="자갈,시멘트,모래산출"/>
      <sheetName val="자료"/>
      <sheetName val="총괄표"/>
      <sheetName val="차수공개요"/>
      <sheetName val="조명율표"/>
      <sheetName val="본체"/>
      <sheetName val="5공철탑검토표"/>
      <sheetName val="4공철탑검토"/>
      <sheetName val="철탑공사"/>
      <sheetName val="예산"/>
      <sheetName val="Customer Databas"/>
      <sheetName val="위생설비"/>
      <sheetName val="스포회원매출"/>
      <sheetName val="원가 (2)"/>
      <sheetName val="#2_일위대가목록"/>
      <sheetName val="패널"/>
      <sheetName val="TANK견적대지"/>
      <sheetName val="DAN"/>
      <sheetName val="백호우계수"/>
      <sheetName val="일위목록-기"/>
      <sheetName val="BOX전기내역"/>
      <sheetName val="원가계산서"/>
      <sheetName val="CTEMCOST"/>
      <sheetName val="식재수량표"/>
      <sheetName val="길어깨(현황)"/>
      <sheetName val="MOTOR"/>
      <sheetName val="공종별내역서"/>
      <sheetName val="1공구내역"/>
      <sheetName val="별표"/>
      <sheetName val="건축공사실행"/>
      <sheetName val="공량산출서"/>
      <sheetName val="중기일위대가"/>
      <sheetName val="공사비"/>
      <sheetName val="실행철강하도"/>
      <sheetName val="인사자료총집계"/>
      <sheetName val="공사예산하조서(O.K)"/>
      <sheetName val="소운반"/>
      <sheetName val="집수정단면도 (2)"/>
      <sheetName val="예산총괄표"/>
      <sheetName val="공주-교대(A1)"/>
      <sheetName val="용산1(해보)"/>
      <sheetName val="60명당사(총괄)"/>
      <sheetName val="공통가설공사"/>
      <sheetName val="일위대가목차"/>
      <sheetName val="공통가설"/>
      <sheetName val="SG"/>
      <sheetName val="합천내역"/>
      <sheetName val="BID"/>
      <sheetName val="INPUT"/>
      <sheetName val="단위단가"/>
      <sheetName val="요약&amp;결과"/>
      <sheetName val="일위목록데이타"/>
      <sheetName val="(4-2)열관류값-2"/>
      <sheetName val="금융"/>
      <sheetName val="전기"/>
      <sheetName val="전기단가조사서"/>
      <sheetName val="화전내"/>
      <sheetName val="성곽내역서"/>
      <sheetName val="Sheet1_(2)"/>
      <sheetName val="2F_회의실견적(5_14_일대)"/>
      <sheetName val="냉천부속동"/>
      <sheetName val="TABLE"/>
      <sheetName val="RAHMEN"/>
      <sheetName val="6PILE  (돌출)"/>
      <sheetName val="asd"/>
      <sheetName val="산출근거"/>
      <sheetName val="지하"/>
      <sheetName val="당초"/>
      <sheetName val="교각별철근수량집계표"/>
      <sheetName val="지질조사"/>
      <sheetName val="NYS"/>
      <sheetName val="단중표"/>
      <sheetName val="코드표"/>
      <sheetName val="재료비노무비"/>
      <sheetName val="토공(우물통,기타) "/>
      <sheetName val="교수설계"/>
      <sheetName val="LF자재단가"/>
      <sheetName val="자재단가"/>
      <sheetName val="도급기성"/>
      <sheetName val="설비단가표"/>
      <sheetName val="LEGEND"/>
      <sheetName val="기술부대조건"/>
      <sheetName val="오수공수량집계표"/>
      <sheetName val="Sheet6"/>
      <sheetName val="48전력선로일위"/>
      <sheetName val="단가표"/>
      <sheetName val="식생블럭단위수량"/>
      <sheetName val="RE9604"/>
      <sheetName val="공사직종별노임"/>
      <sheetName val="당진1,2호기전선관설치및접지4차공사내역서-을지"/>
      <sheetName val="본체철근표"/>
      <sheetName val="입찰안"/>
      <sheetName val=" HIT-&gt;HMC 견적(3900)"/>
      <sheetName val="노임,재료비"/>
      <sheetName val="토공 total"/>
      <sheetName val="6호기"/>
      <sheetName val="역공종"/>
      <sheetName val="특외대"/>
      <sheetName val="제-노임"/>
      <sheetName val="제직재"/>
      <sheetName val="1.설계조건"/>
      <sheetName val="중기"/>
      <sheetName val="ELEC"/>
      <sheetName val="율촌법률사무소2내역"/>
      <sheetName val="내역서(중수)"/>
      <sheetName val="CAT_5"/>
      <sheetName val="단가비교표_공통1"/>
      <sheetName val="CIVIL4"/>
      <sheetName val="시멘트"/>
      <sheetName val="N賃率_職"/>
      <sheetName val="102역사"/>
      <sheetName val="금액집계"/>
      <sheetName val="96정변2"/>
      <sheetName val="전기일위목록"/>
      <sheetName val="노무,재료"/>
      <sheetName val="견적"/>
      <sheetName val="사다리"/>
      <sheetName val="내역(원안-대안)"/>
      <sheetName val="수주추정"/>
      <sheetName val="조명시설"/>
      <sheetName val="내역서 "/>
      <sheetName val="식재가격"/>
      <sheetName val="식재총괄"/>
      <sheetName val="AV시스템"/>
      <sheetName val="20관리비율"/>
      <sheetName val="민속촌메뉴"/>
      <sheetName val="2F 회의실견적_5_14 일대_"/>
      <sheetName val="97"/>
      <sheetName val="일위대가목록 "/>
      <sheetName val="001"/>
      <sheetName val="단위내역서"/>
      <sheetName val="공사개요"/>
      <sheetName val="노무비"/>
      <sheetName val="조경일람"/>
      <sheetName val="guard(mac)"/>
      <sheetName val="설_(3)"/>
      <sheetName val="설_(2)"/>
      <sheetName val="3BL공동구_수량"/>
      <sheetName val="대치판정"/>
      <sheetName val="원가서"/>
      <sheetName val="주beam"/>
      <sheetName val="도급견적가"/>
      <sheetName val="부대공Ⅱ"/>
      <sheetName val="간접1"/>
      <sheetName val="장비가동"/>
      <sheetName val="내역관리1"/>
      <sheetName val="총수량집계표"/>
      <sheetName val="제작비추산총괄표"/>
      <sheetName val="갑"/>
      <sheetName val="갑지1"/>
      <sheetName val="전선 및 전선관"/>
      <sheetName val="내역(설계)"/>
      <sheetName val="백룡교차로"/>
      <sheetName val="산정교차로"/>
      <sheetName val="신영교차로"/>
      <sheetName val="물량입력"/>
      <sheetName val="일위(철거)"/>
      <sheetName val="E총15"/>
      <sheetName val="약품공급2"/>
      <sheetName val="카메라"/>
      <sheetName val="내역서(기성청구)"/>
      <sheetName val="(1)본선수량집계"/>
      <sheetName val="3.2제조설비"/>
      <sheetName val="노 무 비"/>
      <sheetName val="01상노임"/>
      <sheetName val="DATE"/>
      <sheetName val="200"/>
      <sheetName val="기계공사비집계(원안)"/>
      <sheetName val="내역표지"/>
      <sheetName val="청주(철골발주의뢰서)"/>
      <sheetName val="유기공정"/>
      <sheetName val="원본"/>
      <sheetName val="Sheet7(ㅅ)"/>
      <sheetName val="물량표"/>
      <sheetName val="첨부1"/>
      <sheetName val="토공집계표"/>
      <sheetName val="국내"/>
      <sheetName val="내역서 제출"/>
      <sheetName val="부하자료"/>
      <sheetName val="일위대가1"/>
      <sheetName val="현장관리비"/>
      <sheetName val="터널조도"/>
      <sheetName val="교각1"/>
      <sheetName val="단1"/>
      <sheetName val="한전일위"/>
      <sheetName val="원형1호맨홀토공수량"/>
      <sheetName val="소각장스케줄"/>
      <sheetName val="파일의이용"/>
      <sheetName val="부하계산서"/>
      <sheetName val="우각부보강"/>
      <sheetName val="입력정보"/>
      <sheetName val="설계조건"/>
      <sheetName val="설계서을"/>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현장관리비데이타"/>
      <sheetName val="TEMP"/>
      <sheetName val="JA"/>
      <sheetName val="중기손료"/>
      <sheetName val="기초단가"/>
      <sheetName val="도시가스현황"/>
      <sheetName val="Inst."/>
      <sheetName val="원가계산 (2)"/>
      <sheetName val="배수공"/>
      <sheetName val="★도급내역"/>
      <sheetName val="예가표"/>
      <sheetName val="노무비 근거"/>
      <sheetName val="도급예산내역서봉투"/>
      <sheetName val="공사원가계산서"/>
      <sheetName val="설계산출표지"/>
      <sheetName val="도급예산내역서총괄표"/>
      <sheetName val="을부담운반비"/>
      <sheetName val="설계산출기초"/>
      <sheetName val="운반비산출"/>
      <sheetName val="계수시트"/>
      <sheetName val="AIR_SHOWER(3인용)"/>
      <sheetName val="Customer_Databas"/>
      <sheetName val="토공(우물통,기타)_"/>
      <sheetName val="원가_(2)"/>
      <sheetName val="_HIT-&gt;HMC_견적(3900)"/>
      <sheetName val="내역서1"/>
      <sheetName val="계약서"/>
      <sheetName val="배수내역"/>
      <sheetName val="기흥하도용"/>
      <sheetName val="민감도"/>
      <sheetName val="유림콘도"/>
      <sheetName val="공사착공계"/>
      <sheetName val="sub"/>
      <sheetName val="반포2차"/>
      <sheetName val="하도급원가계산총괄표(식재)"/>
      <sheetName val="찍기"/>
      <sheetName val="특별땅고르기"/>
      <sheetName val="효성CB 1P기초"/>
      <sheetName val="경영상태"/>
      <sheetName val="2000년 공정표"/>
      <sheetName val="세골재  T2 변경 현황"/>
      <sheetName val="상가분양"/>
      <sheetName val="직접공사비"/>
      <sheetName val="JUCKEYK"/>
      <sheetName val="1공구산출내역서"/>
      <sheetName val="토공_total"/>
      <sheetName val="6PILE__(돌출)"/>
      <sheetName val="간접(90)"/>
      <sheetName val="현장경비"/>
      <sheetName val="보증수수료산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인원계획-미화"/>
      <sheetName val="실행내역 "/>
      <sheetName val="계측기"/>
      <sheetName val="비교1"/>
      <sheetName val="공통단가"/>
      <sheetName val="운반비"/>
      <sheetName val="기준FACTOR"/>
      <sheetName val="BSD (2)"/>
      <sheetName val="단가 및 재료비"/>
      <sheetName val="중기사용료산출근거"/>
      <sheetName val="업체명"/>
      <sheetName val="관리"/>
      <sheetName val="도급자재"/>
      <sheetName val="별표 "/>
      <sheetName val="입력변수"/>
      <sheetName val="#3_일위대가목록"/>
      <sheetName val="기초일위"/>
      <sheetName val="부대"/>
      <sheetName val="일위CODE"/>
      <sheetName val="gyun"/>
      <sheetName val="노무비단가"/>
      <sheetName val="지점장"/>
      <sheetName val="암거단위"/>
      <sheetName val="단가대비표 (3)"/>
      <sheetName val="원가총괄"/>
      <sheetName val="수량산출(생반)"/>
      <sheetName val="청곡지선입력"/>
      <sheetName val="COST"/>
      <sheetName val="통합집계표"/>
      <sheetName val="3본사"/>
      <sheetName val="단가일람"/>
      <sheetName val="갑지.을지"/>
      <sheetName val="일위대가(1)"/>
      <sheetName val="기타 정보통신공사"/>
      <sheetName val="조명율"/>
      <sheetName val="1000 DB구축 부표"/>
      <sheetName val="CT "/>
      <sheetName val="발신정보"/>
      <sheetName val="기초대가"/>
      <sheetName val="조도계산서 (도서)"/>
      <sheetName val="명세서"/>
      <sheetName val="구리토평1전기"/>
      <sheetName val="C.전기공사"/>
      <sheetName val="J-EQ"/>
      <sheetName val="총괄내역"/>
      <sheetName val="하이테콤직원"/>
      <sheetName val="맨홀수량산출"/>
      <sheetName val="개요"/>
      <sheetName val="노임단가(08.0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봉방동근생"/>
      <sheetName val="유림골조"/>
      <sheetName val="세부내역서(전기)"/>
      <sheetName val="변경내역(전체)"/>
      <sheetName val="참조자료"/>
      <sheetName val="날개벽수량표"/>
      <sheetName val="신우"/>
      <sheetName val="전기내역"/>
      <sheetName val="자재표"/>
      <sheetName val="교각토공"/>
      <sheetName val="98지급계획"/>
      <sheetName val="연습"/>
      <sheetName val="교사기준면적(초등)"/>
      <sheetName val="WING3"/>
      <sheetName val="그림"/>
      <sheetName val="그림2"/>
      <sheetName val="청도공장"/>
      <sheetName val="PIPING"/>
      <sheetName val="수량총괄"/>
      <sheetName val="현장관리비참조"/>
      <sheetName val="산출0"/>
      <sheetName val="내역전기"/>
      <sheetName val="단재적표"/>
      <sheetName val="견적(100%)"/>
      <sheetName val="설계"/>
      <sheetName val="입상내역"/>
      <sheetName val="기초자료입력"/>
      <sheetName val="인적사항"/>
      <sheetName val="투찰가"/>
      <sheetName val="작성"/>
      <sheetName val="2000.05"/>
      <sheetName val="철근중량"/>
      <sheetName val="정거장 설계조건"/>
      <sheetName val="구성1"/>
      <sheetName val="구성2"/>
      <sheetName val="구성3"/>
      <sheetName val="구성4"/>
      <sheetName val="구의33고"/>
      <sheetName val="실행(1)"/>
      <sheetName val="가락화장을지"/>
      <sheetName val="접지수량"/>
      <sheetName val="제경비율"/>
      <sheetName val="기본가정"/>
      <sheetName val="내역서적용수량"/>
      <sheetName val="가도공"/>
      <sheetName val="공사입찰정보입력"/>
      <sheetName val="기초입력"/>
      <sheetName val="빌딩 안내"/>
      <sheetName val="설_(3)1"/>
      <sheetName val="설_(2)1"/>
      <sheetName val="3BL공동구_수량1"/>
      <sheetName val="1_설계조건"/>
      <sheetName val="2000년_공정표"/>
      <sheetName val="노무비_근거"/>
      <sheetName val="전선_및_전선관"/>
      <sheetName val="효성CB_1P기초"/>
      <sheetName val="내역서_제출"/>
      <sheetName val="입력"/>
      <sheetName val="&lt;--"/>
      <sheetName val="16-1"/>
      <sheetName val="단가비교"/>
      <sheetName val="수목표준대가"/>
      <sheetName val="Total"/>
      <sheetName val="예산총괄"/>
      <sheetName val="옥외계측"/>
      <sheetName val="CODE"/>
      <sheetName val="전체"/>
      <sheetName val="인공"/>
      <sheetName val="교각계산"/>
      <sheetName val="직접노무"/>
      <sheetName val="직접재료"/>
      <sheetName val="전기2005"/>
      <sheetName val="통신2005"/>
      <sheetName val="총괄집계표"/>
      <sheetName val="철콘"/>
      <sheetName val="표  지"/>
      <sheetName val="간접비계산"/>
      <sheetName val="분전반"/>
      <sheetName val="유림총괄"/>
      <sheetName val="품셈총괄"/>
      <sheetName val="표층포설및다짐"/>
      <sheetName val="공문"/>
      <sheetName val="0Title"/>
      <sheetName val="추가예산"/>
      <sheetName val="오동"/>
      <sheetName val="대조"/>
      <sheetName val="나한"/>
      <sheetName val="물가시세"/>
      <sheetName val="부하"/>
      <sheetName val="화재 탐지 설비"/>
      <sheetName val="DATA테이블1 (2)"/>
      <sheetName val="건축기계설비표선정수장"/>
      <sheetName val="DB"/>
      <sheetName val="공연,전시"/>
      <sheetName val="A 견적"/>
      <sheetName val="s.v"/>
      <sheetName val="국내조달(통합-1)"/>
      <sheetName val="도담구내 개소별 명세"/>
      <sheetName val="지급자재"/>
      <sheetName val="工관리비율"/>
      <sheetName val="工완성공사율"/>
      <sheetName val="금융비용"/>
      <sheetName val="콘크리트"/>
      <sheetName val="노무단가산정"/>
      <sheetName val="인공산출"/>
      <sheetName val="주요기준"/>
      <sheetName val="자재단가비교표"/>
      <sheetName val="b_balju"/>
      <sheetName val="건설기계사용료목록"/>
      <sheetName val="집"/>
      <sheetName val="간선계산"/>
      <sheetName val="계화배수"/>
      <sheetName val="99년하반기"/>
      <sheetName val="철근집계"/>
      <sheetName val="COPING"/>
      <sheetName val="포승중환경개선공사(변경)"/>
      <sheetName val="예비용"/>
      <sheetName val="기초목록"/>
      <sheetName val="단가(자재)"/>
      <sheetName val="공사추진현황"/>
      <sheetName val="도급내역서(재노경)"/>
      <sheetName val="와동수량"/>
      <sheetName val="직원현황"/>
      <sheetName val="품셈TABLE"/>
      <sheetName val="공정코드"/>
      <sheetName val="상행-교대(A1-A2)"/>
      <sheetName val="전기설계변경"/>
      <sheetName val="일위(시설)"/>
      <sheetName val="화의-현금흐름"/>
      <sheetName val="전체제잡비"/>
      <sheetName val="바닥판"/>
      <sheetName val="입력DATA"/>
      <sheetName val="부자재 적용비율"/>
      <sheetName val="인부노임"/>
      <sheetName val="원가계산서(변경)"/>
      <sheetName val="FAX"/>
      <sheetName val="견적업체"/>
      <sheetName val="일위대가 "/>
      <sheetName val="집수정토공"/>
      <sheetName val="설계명세서"/>
      <sheetName val="남양시작동자105노65기1.3화1.2"/>
      <sheetName val="조정율"/>
      <sheetName val="노임200103"/>
      <sheetName val="자재테이블"/>
      <sheetName val="구천"/>
      <sheetName val="양식_자재단가조사표"/>
      <sheetName val="하중계산"/>
      <sheetName val="안정성검토"/>
      <sheetName val="포장복구집계"/>
      <sheetName val="공기압축기실"/>
      <sheetName val="집수A"/>
      <sheetName val="참고"/>
      <sheetName val="SHEET PILE단가"/>
      <sheetName val="사유서제출현황-2"/>
      <sheetName val="수량산출서"/>
      <sheetName val="국도접속 차도부수량"/>
      <sheetName val="조명일위"/>
      <sheetName val="준공정산"/>
      <sheetName val="실행대비"/>
      <sheetName val="일위총괄표"/>
      <sheetName val="기초분물량표"/>
      <sheetName val="세부내역"/>
      <sheetName val="실행-집행"/>
      <sheetName val="특별교실"/>
      <sheetName val="5.동별횡주관경"/>
      <sheetName val="Uint보온"/>
      <sheetName val="가설공사"/>
      <sheetName val="직공비"/>
      <sheetName val="조건표 (2)"/>
      <sheetName val="퍼스트"/>
      <sheetName val="시운전연료비"/>
      <sheetName val="예산명세서"/>
      <sheetName val="합의경상"/>
      <sheetName val="B-data"/>
      <sheetName val="천방교접속"/>
      <sheetName val="대포2교접속"/>
      <sheetName val="진흥지역조서(구역밖)"/>
      <sheetName val="건축공사"/>
      <sheetName val="신규 수주분(사용자 정의)"/>
      <sheetName val="동해title"/>
      <sheetName val="설-원가"/>
      <sheetName val="설치자재"/>
      <sheetName val="단중"/>
      <sheetName val="문학간접"/>
      <sheetName val="자재일람"/>
      <sheetName val="제출내역 (3)"/>
      <sheetName val="기성내역서표지"/>
      <sheetName val="담장산출"/>
      <sheetName val="도로일위대가표"/>
      <sheetName val="지하시설물작성"/>
      <sheetName val="수량집계"/>
      <sheetName val="잡비계산"/>
      <sheetName val="단가표 (2)"/>
      <sheetName val="아파트"/>
      <sheetName val="공통비(전체)"/>
      <sheetName val="9509"/>
      <sheetName val="1"/>
      <sheetName val="환율"/>
      <sheetName val="기초데이타"/>
      <sheetName val="리스(CIF)산출"/>
      <sheetName val="설계내역서"/>
      <sheetName val="내역1공구"/>
      <sheetName val="건축기성"/>
      <sheetName val="공사비집계"/>
      <sheetName val="단가산출(T)"/>
      <sheetName val="Pier 3"/>
      <sheetName val="골막이(야매)"/>
      <sheetName val="코드"/>
      <sheetName val="단위수량산출"/>
      <sheetName val="지주토목내역서"/>
      <sheetName val="원가계산서(남측)"/>
      <sheetName val="예산변경사항"/>
      <sheetName val="총체보활공정표"/>
      <sheetName val="잡비"/>
      <sheetName val="일(4)"/>
      <sheetName val="수입"/>
      <sheetName val="횡배수관"/>
      <sheetName val="인건-측정"/>
      <sheetName val="QandAJunior"/>
      <sheetName val="9811"/>
      <sheetName val="제안서입력"/>
      <sheetName val="장비선정 "/>
      <sheetName val="45,46"/>
      <sheetName val="시설물일위"/>
      <sheetName val="5사남"/>
      <sheetName val="심사계산"/>
      <sheetName val="심사물량"/>
      <sheetName val="DATA 입력란"/>
      <sheetName val="전기변내역"/>
      <sheetName val="sw1"/>
      <sheetName val="NOMUBI"/>
      <sheetName val="예산서"/>
      <sheetName val="전계가"/>
      <sheetName val="작업일보"/>
      <sheetName val="산출금액내역"/>
      <sheetName val="내역서01"/>
      <sheetName val="수배전반"/>
      <sheetName val="사급자재(1단계)"/>
      <sheetName val="용역비내역-진짜"/>
      <sheetName val="01"/>
      <sheetName val="부대집계"/>
      <sheetName val="관급단가"/>
      <sheetName val="기초입력 DATA"/>
      <sheetName val="공사비산출서"/>
      <sheetName val="한강운반비"/>
      <sheetName val="계산표지"/>
      <sheetName val="미드수량"/>
      <sheetName val="폐토수익화 "/>
      <sheetName val="익산"/>
      <sheetName val="품셈총괄표"/>
      <sheetName val="12.일위대가"/>
      <sheetName val="견적내역서"/>
      <sheetName val="공사내역"/>
      <sheetName val="Sheet4"/>
      <sheetName val="간접"/>
      <sheetName val="산출내역서집계표"/>
      <sheetName val="급수 (LPM)"/>
      <sheetName val="견"/>
      <sheetName val="산출목록표"/>
      <sheetName val="급수"/>
      <sheetName val="I.설계조건"/>
      <sheetName val="hvac내역서(제어동)"/>
      <sheetName val="노임(1차)"/>
      <sheetName val="철근량"/>
      <sheetName val="본서하반기"/>
      <sheetName val="하반기(지구대)"/>
      <sheetName val="일위단가"/>
      <sheetName val="기계공사"/>
      <sheetName val="사전공사"/>
      <sheetName val="물집"/>
      <sheetName val="골조"/>
      <sheetName val="앉음벽 (2)"/>
      <sheetName val="2.대외공문"/>
      <sheetName val="주안3차A-A"/>
      <sheetName val="간접경상비"/>
      <sheetName val="Cost bd-&quot;A&quot;"/>
      <sheetName val="기안1"/>
      <sheetName val=" 토목 처리장도급내역서 "/>
      <sheetName val="BF12-R0"/>
      <sheetName val="Summary Sheets"/>
      <sheetName val="열린교실"/>
      <sheetName val="정산서 "/>
      <sheetName val="Tool"/>
      <sheetName val="구간산출"/>
      <sheetName val="토목공사"/>
      <sheetName val="옥외 전력간선공사"/>
      <sheetName val="전기공사일위대가"/>
      <sheetName val="변경내역"/>
      <sheetName val="파형강관및곡선부보강및날개벽"/>
      <sheetName val="5흙막이"/>
      <sheetName val="내부예산(5101~3)"/>
      <sheetName val="덤프트럭계수"/>
      <sheetName val="1. 설계조건 2.단면가정 3. 하중계산"/>
      <sheetName val="견적서1"/>
      <sheetName val="XL4Poppy"/>
      <sheetName val="단가및재료비"/>
      <sheetName val="A LINE"/>
      <sheetName val="CP-E2 (품셈표)"/>
      <sheetName val="터널대가"/>
      <sheetName val="기타자료"/>
      <sheetName val="내역5"/>
      <sheetName val="GI-LIST"/>
      <sheetName val="기기리스트"/>
      <sheetName val="OPT7"/>
      <sheetName val="과천MAIN"/>
      <sheetName val="재료비"/>
      <sheetName val="노임단가 (2)"/>
      <sheetName val="원가계산서구조조정"/>
      <sheetName val="장애코드"/>
      <sheetName val="기존단가 (2)"/>
      <sheetName val="노단"/>
      <sheetName val="관리비비계상"/>
      <sheetName val="봉양~조차장간고하개명(신설)"/>
      <sheetName val="재료비집계"/>
      <sheetName val="인테리어내역"/>
      <sheetName val="노(97_1,97_9,98_1)1"/>
      <sheetName val="출력은_금물1"/>
      <sheetName val="_냉각수펌프1"/>
      <sheetName val="단가_1"/>
      <sheetName val="Sheet1_(2)1"/>
      <sheetName val="2F_회의실견적(5_14_일대)1"/>
      <sheetName val="1차_내역서"/>
      <sheetName val="현장관리비_산출내역"/>
      <sheetName val="토목내역서_(도급단가)"/>
      <sheetName val="WEIGHT_LIST"/>
      <sheetName val="산#2-1_(2)"/>
      <sheetName val="일위대가(계측기설치)"/>
      <sheetName val="PSCbeam설계"/>
      <sheetName val="시중노임(공사)"/>
      <sheetName val="자재대"/>
      <sheetName val="간지"/>
      <sheetName val="견적단가"/>
      <sheetName val="P-1"/>
      <sheetName val="매입-계약"/>
      <sheetName val="분석"/>
      <sheetName val="A조"/>
      <sheetName val="콤보박스와 리스트박스의 연결"/>
      <sheetName val="우배수"/>
      <sheetName val="조도계산(가로등NEW)"/>
      <sheetName val="조명율데이타"/>
      <sheetName val="구조물공1"/>
      <sheetName val="배수및구조물공1"/>
      <sheetName val="날개벽"/>
      <sheetName val="덕전리"/>
      <sheetName val="도로경계블럭단위토공"/>
      <sheetName val="06 일위대가목록"/>
      <sheetName val="투입내역"/>
      <sheetName val="자금신청서"/>
      <sheetName val="하부철근수량"/>
      <sheetName val="일위(설)"/>
      <sheetName val="99총공사내역서"/>
      <sheetName val="직접수량"/>
      <sheetName val="D-3503"/>
      <sheetName val="b_balju-단가단가단가"/>
      <sheetName val="결재판"/>
      <sheetName val="1단계"/>
      <sheetName val="일집"/>
      <sheetName val="전기내역1"/>
      <sheetName val="3F"/>
      <sheetName val="수리결과"/>
      <sheetName val="토적표(1)"/>
      <sheetName val="wall"/>
      <sheetName val="내역 (2)"/>
      <sheetName val="일위대가(가설)"/>
      <sheetName val="산출"/>
      <sheetName val="토적표(광혁측량)"/>
      <sheetName val="4.주beam"/>
      <sheetName val="구분자"/>
      <sheetName val="도로단위당"/>
      <sheetName val="S1,3"/>
      <sheetName val="자재목록"/>
      <sheetName val="3집"/>
      <sheetName val="소총괄표1"/>
      <sheetName val="6공구(당초)"/>
      <sheetName val="제출내역 (2)"/>
      <sheetName val="상반기손익차2총괄"/>
      <sheetName val="진주방향"/>
      <sheetName val="마산방향"/>
      <sheetName val="마산방향철근집계"/>
      <sheetName val="시설일위"/>
      <sheetName val="소일위대가코드표"/>
      <sheetName val="일위_FILE"/>
      <sheetName val="선급비용"/>
      <sheetName val="발열량"/>
      <sheetName val="ATM기초철가"/>
      <sheetName val="간접재료비산출표-27-30"/>
      <sheetName val="가시설단위수량"/>
      <sheetName val="단위수량"/>
      <sheetName val="SORCE1"/>
      <sheetName val="배관BM(일반)"/>
      <sheetName val="상하차비용(기계상차)"/>
      <sheetName val="수간보호"/>
      <sheetName val="이토변실(A3-LINE)"/>
      <sheetName val="적용품셈"/>
      <sheetName val="DATA_입력란"/>
      <sheetName val="1__설계조건_2_단면가정_3__하중계산"/>
      <sheetName val="공사예산하조서(O_K)"/>
      <sheetName val="원가계산_(2)"/>
      <sheetName val="Inst_"/>
      <sheetName val="000000"/>
      <sheetName val="노무자명부"/>
      <sheetName val="설계명세"/>
      <sheetName val="기본자료입력"/>
      <sheetName val="단가(1)"/>
      <sheetName val="48단가"/>
      <sheetName val="일단의 주택지"/>
      <sheetName val="자  재"/>
      <sheetName val="건축외주"/>
      <sheetName val="정렬"/>
      <sheetName val="하조서"/>
      <sheetName val="배관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sheetData sheetId="1135"/>
      <sheetData sheetId="1136"/>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200000"/>
      <sheetName val="300000"/>
      <sheetName val="400000"/>
      <sheetName val="500000"/>
      <sheetName val="VXXXXX"/>
      <sheetName val="배수관공수량집계"/>
      <sheetName val="종배수관-간지"/>
      <sheetName val="횡배수관-간지"/>
      <sheetName val="종배수관수량집계"/>
      <sheetName val="면벽단위수량"/>
      <sheetName val="면벽"/>
      <sheetName val="종배수관몰탈"/>
      <sheetName val="종배수관기초"/>
      <sheetName val="종배수관연장조서"/>
      <sheetName val="횡배수관수량집계"/>
      <sheetName val="횡배수관면벽"/>
      <sheetName val="횡면벽단위수량 "/>
      <sheetName val="횡배수관기초"/>
      <sheetName val="횡배수관연장조서"/>
      <sheetName val="배수관 토공평균H"/>
      <sheetName val="날개벽1.5"/>
      <sheetName val="배수날개토공,공제수량"/>
      <sheetName val="날개벽단위수량"/>
      <sheetName val="날개치수및토공단위수량"/>
      <sheetName val="집수정수집"/>
      <sheetName val="집수정단위수량"/>
      <sheetName val="집수정공제수량"/>
      <sheetName val="집수정토공"/>
      <sheetName val="집수정평균터파기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
      <sheetName val="START"/>
      <sheetName val="시작"/>
      <sheetName val="시작2"/>
      <sheetName val="시작3"/>
      <sheetName val="시작4"/>
      <sheetName val="목차"/>
      <sheetName val="단가표"/>
      <sheetName val="콘테이너사무실"/>
      <sheetName val="콘-2"/>
      <sheetName val="콘-3"/>
      <sheetName val="콘-4"/>
      <sheetName val="단가산출서"/>
      <sheetName val="기계경비"/>
      <sheetName val="가설사무실"/>
      <sheetName val="가설창고"/>
      <sheetName val="가설공사"/>
      <sheetName val="토공사"/>
      <sheetName val="건설기계경비"/>
      <sheetName val="구조물공사"/>
      <sheetName val="포설공사(보통지)"/>
      <sheetName val="포설공사(주택가)"/>
      <sheetName val="부대공사"/>
      <sheetName val="복구공사"/>
      <sheetName val="골재운반"/>
      <sheetName val="플리머설치"/>
      <sheetName val="플리머소운반"/>
      <sheetName val="직노"/>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총괄"/>
      <sheetName val="Sheet1 (2)"/>
      <sheetName val="#REF"/>
      <sheetName val="골재"/>
      <sheetName val="상부"/>
      <sheetName val="11"/>
      <sheetName val="단가표"/>
      <sheetName val="시작4"/>
      <sheetName val="단가산출서"/>
      <sheetName val="환율"/>
      <sheetName val="노임단가"/>
      <sheetName val="직노"/>
      <sheetName val="SLAB"/>
      <sheetName val="2공구산출내역"/>
      <sheetName val="암거치수표"/>
      <sheetName val="재료집계표빽업"/>
      <sheetName val="암거수리계산서"/>
      <sheetName val="◀암거수리계산조서"/>
      <sheetName val="◀암거위치"/>
      <sheetName val="최종단면▶"/>
      <sheetName val="◀평균높이▶"/>
      <sheetName val="자료"/>
      <sheetName val="단위수량"/>
      <sheetName val="복주식단위수량"/>
      <sheetName val="제경비(전체)"/>
      <sheetName val="데리네이타현황"/>
      <sheetName val="출력은 금물"/>
      <sheetName val="70%"/>
      <sheetName val="설계개요"/>
      <sheetName val="견적서"/>
      <sheetName val="일위대가집계"/>
      <sheetName val="기자재비"/>
      <sheetName val="일용노임단가"/>
      <sheetName val="참조자료"/>
      <sheetName val="설계명세서"/>
      <sheetName val="예산명세서"/>
      <sheetName val="자료입력"/>
      <sheetName val="일위대가(출입)"/>
      <sheetName val="단가조사"/>
      <sheetName val="1000 DB구축 부표"/>
      <sheetName val="설계예산서"/>
      <sheetName val="TOTAL_BOQ"/>
      <sheetName val="설계예시"/>
      <sheetName val="ABUT수량-A1"/>
      <sheetName val="단가"/>
      <sheetName val="Y-WORK"/>
      <sheetName val="슬래브"/>
      <sheetName val="DATE"/>
      <sheetName val="일위대가"/>
      <sheetName val="기계경비"/>
      <sheetName val="제출내역 (2)"/>
      <sheetName val="도로단위당"/>
      <sheetName val="개거호형별수량"/>
      <sheetName val="토적표"/>
      <sheetName val="단가 및 재료비"/>
      <sheetName val="식재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착수보고서"/>
      <sheetName val="종합검측서"/>
      <sheetName val="개략도"/>
      <sheetName val="토목검측서"/>
      <sheetName val="검측A03"/>
      <sheetName val="기계검측서"/>
      <sheetName val="PRE-H"/>
      <sheetName val="Sheet1"/>
      <sheetName val="전기계장검측서"/>
      <sheetName val="토공정보"/>
      <sheetName val="방음벽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100000"/>
      <sheetName val="200000"/>
      <sheetName val="300000"/>
      <sheetName val="400000"/>
      <sheetName val="500000"/>
      <sheetName val="VXXXXX"/>
      <sheetName val="횡배수관수량집계"/>
      <sheetName val="횡배수관면벽"/>
      <sheetName val="횡면벽단위수량 "/>
      <sheetName val="횡배수관기초"/>
      <sheetName val="날개벽1.5"/>
      <sheetName val="배수날개토공,공제수량"/>
      <sheetName val="날개벽단위수량"/>
      <sheetName val="날개치수및토공단위수량"/>
      <sheetName val="TYPE-2"/>
      <sheetName val="TYPE-3"/>
      <sheetName val="평균H"/>
      <sheetName val="횡배수관연장조서"/>
      <sheetName val="집수정수량"/>
      <sheetName val="집수정토공300"/>
      <sheetName val="집수정토공 600"/>
      <sheetName val="집수정토공 800"/>
      <sheetName val="box-간지"/>
      <sheetName val="구조물집계표"/>
      <sheetName val="암거1수량"/>
      <sheetName val="Sheet1"/>
      <sheetName val="암거단위-2련"/>
      <sheetName val="터파기고(box)"/>
      <sheetName val="JUCKEYK"/>
      <sheetName val="노임단가"/>
      <sheetName val="자재단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s>
    <sheetDataSet>
      <sheetData sheetId="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산출"/>
      <sheetName val="수량산출"/>
      <sheetName val="Sheet1"/>
      <sheetName val="Sheet2"/>
      <sheetName val="Sheet3"/>
      <sheetName val="토목검측서"/>
      <sheetName val="2BOX본체"/>
      <sheetName val="상수D100토공"/>
      <sheetName val="도장수량(하1)"/>
      <sheetName val="주형"/>
      <sheetName val="자재단가"/>
      <sheetName val="안정검토(온1)"/>
      <sheetName val="DATA 입력란"/>
      <sheetName val="1. 설계조건 2.단면가정 3. 하중계산"/>
      <sheetName val="Total"/>
      <sheetName val="6PILE  (돌출)"/>
      <sheetName val="단면 (2)"/>
      <sheetName val=" 상부공통집계(총괄)"/>
      <sheetName val="상부공통일반"/>
      <sheetName val="터파기및재료"/>
      <sheetName val="ABUT수량-A1"/>
      <sheetName val="밸브설치"/>
      <sheetName val="부안일위"/>
      <sheetName val="토공정보"/>
      <sheetName val="데이타"/>
      <sheetName val="식재인부"/>
      <sheetName val="#REF"/>
      <sheetName val="단위수량"/>
      <sheetName val="중기비"/>
      <sheetName val="원형1호맨홀토공수량"/>
      <sheetName val="용산1(해보)"/>
      <sheetName val="약품공급2"/>
      <sheetName val="단위집계표"/>
      <sheetName val="2000전체분"/>
      <sheetName val="도로경계블럭연장조서"/>
      <sheetName val="구조물철거타공정이월"/>
      <sheetName val="TYPE-1"/>
      <sheetName val="조명시설"/>
      <sheetName val="입찰안"/>
      <sheetName val="산출근거"/>
      <sheetName val="교각계산"/>
      <sheetName val="실행철강하도"/>
      <sheetName val="기기 진행현황(7월17)"/>
      <sheetName val="수안보-MBR1"/>
      <sheetName val="3.하중산정4.지지력"/>
      <sheetName val="약품설비"/>
      <sheetName val="사급자재"/>
      <sheetName val="예가표"/>
      <sheetName val="낙석방지망현황"/>
      <sheetName val="1단계"/>
      <sheetName val="용수량(생활용수)"/>
      <sheetName val="집수정"/>
      <sheetName val="000000"/>
      <sheetName val="01"/>
      <sheetName val="견적대비표"/>
      <sheetName val="집계표"/>
      <sheetName val="바닥판"/>
      <sheetName val="공구"/>
      <sheetName val="일위대가"/>
      <sheetName val="단가대비표"/>
      <sheetName val="일위대가(가설)"/>
      <sheetName val="노임단가"/>
      <sheetName val="갱문및옹벽집계"/>
      <sheetName val="진주방향"/>
      <sheetName val="진입부 단위수량"/>
      <sheetName val="DATE"/>
      <sheetName val="I一般比"/>
      <sheetName val="버스운행안내"/>
      <sheetName val="근태계획서"/>
      <sheetName val="예방접종계획"/>
      <sheetName val="교각1"/>
      <sheetName val="가도공"/>
      <sheetName val="설계"/>
      <sheetName val="TOTAL3"/>
      <sheetName val="일위대가-1"/>
      <sheetName val="이토변실(A3-LINE)"/>
      <sheetName val="당초내역서"/>
      <sheetName val="BLOCK(1)"/>
      <sheetName val="간접비"/>
      <sheetName val="전선 및 전선관"/>
      <sheetName val="원형1호"/>
      <sheetName val="원형2호"/>
      <sheetName val="특수2호"/>
      <sheetName val="특수3호"/>
      <sheetName val="특수4호"/>
      <sheetName val="암거맨홀(차도측)"/>
      <sheetName val="가시설수량"/>
      <sheetName val="금액내역서"/>
      <sheetName val="철집"/>
      <sheetName val="도로경계단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받이,연결관집계"/>
      <sheetName val="우수받이노선별집계"/>
      <sheetName val="원본(2)"/>
      <sheetName val="받이연결(관)조서"/>
      <sheetName val="연결관원형"/>
      <sheetName val="연결관암거"/>
      <sheetName val="접속흄관이음몰탈단위수량(2차)"/>
      <sheetName val="우수받이단위수량(2차)"/>
      <sheetName val="집수정연결관집계"/>
      <sheetName val="집수정연결관조서"/>
      <sheetName val="플륨연장조서"/>
      <sheetName val="콘크리트벤치플륨2"/>
      <sheetName val="유공관연장"/>
      <sheetName val="터파기및재료"/>
      <sheetName val="이토변실(A3-LINE)"/>
      <sheetName val="수목표준대가"/>
      <sheetName val="철거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목록"/>
      <sheetName val="일위"/>
      <sheetName val="단가"/>
      <sheetName val="연결관암거"/>
      <sheetName val="경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노"/>
      <sheetName val="일명"/>
      <sheetName val="일명95"/>
      <sheetName val="일비"/>
      <sheetName val="일비95"/>
      <sheetName val="경명"/>
      <sheetName val="경명95"/>
      <sheetName val="경배"/>
      <sheetName val="경배95"/>
      <sheetName val="임율"/>
      <sheetName val="임율95"/>
      <sheetName val="간노비"/>
      <sheetName val="간노비95"/>
      <sheetName val="공정율"/>
      <sheetName val="pldt"/>
      <sheetName val="건집"/>
      <sheetName val="건축"/>
      <sheetName val="기설집"/>
      <sheetName val="설집"/>
      <sheetName val="목록"/>
      <sheetName val="연결관암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반총괄집계"/>
      <sheetName val="단면"/>
      <sheetName val="라멘본체"/>
      <sheetName val="날개벽(시점좌측)"/>
      <sheetName val="날개벽(시점우측)"/>
      <sheetName val="날개벽(종점좌측)"/>
      <sheetName val="날개벽(종점우측)"/>
      <sheetName val="AP-시점"/>
      <sheetName val="AP-종점"/>
      <sheetName val="토공총괄집계"/>
      <sheetName val="토공소집계-시점"/>
      <sheetName val="토공소집계-종점"/>
      <sheetName val="토공(시점)"/>
      <sheetName val="토공(종점)"/>
      <sheetName val="#REF"/>
      <sheetName val="단면 (2)"/>
      <sheetName val="교대(A1-A2)"/>
      <sheetName val="웅진1(교대+교각)"/>
      <sheetName val="철근총집계"/>
      <sheetName val="공리IC교"/>
      <sheetName val="교각1"/>
      <sheetName val="일반소집계-ABUT"/>
      <sheetName val="일반소집계-PIER"/>
      <sheetName val="직노"/>
      <sheetName val="목록"/>
      <sheetName val="Baby일위대가"/>
      <sheetName val="Sheet1"/>
      <sheetName val="건축공사실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
      <sheetName val="[SP.XLS][SP.XLS]E__SAP90_CYG__2"/>
      <sheetName val="[SP.XLS][SP.XLS]E__SAP90_CYG__5"/>
      <sheetName val="[SP.XLS][SP.XLS]E__SAP90_CYG__6"/>
      <sheetName val=""/>
      <sheetName val="[SP.XLS][SP.XLS]E__SAP90_CYG__3"/>
      <sheetName val="[SP.XLS][SP.XLS]E__SAP90_CYG__4"/>
      <sheetName val="[SP.XLS][SP.XLS]E__SAP90_CYG__7"/>
      <sheetName val="[SP.XLS][SP.XLS]E__SAP90_CYG__8"/>
      <sheetName val="[SP.XLS][SP.XLS]E__SAP90_CYG__9"/>
    </sheetNames>
    <definedNames>
      <definedName name="매크로2"/>
    </definedNames>
    <sheetDataSet>
      <sheetData sheetId="0" refreshError="1"/>
      <sheetData sheetId="1"/>
      <sheetData sheetId="2"/>
      <sheetData sheetId="3"/>
      <sheetData sheetId="4" refreshError="1"/>
      <sheetData sheetId="5"/>
      <sheetData sheetId="6"/>
      <sheetData sheetId="7"/>
      <sheetData sheetId="8"/>
      <sheetData sheetId="9"/>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LTI"/>
      <sheetName val="[MULTI.XLS][MULTI.XLS]E__arbi_2"/>
      <sheetName val="[MULTI.XLS][MULTI.XLS]E__arbi_5"/>
      <sheetName val="[MULTI.XLS][MULTI.XLS]E__arbi_6"/>
      <sheetName val=""/>
      <sheetName val="[MULTI.XLS][MULTI.XLS]E__arbi_3"/>
      <sheetName val="[MULTI.XLS][MULTI.XLS]E__arbi_4"/>
      <sheetName val="[MULTI.XLS][MULTI.XLS]E__arbi_7"/>
      <sheetName val="[MULTI.XLS][MULTI.XLS]E__arbi_8"/>
      <sheetName val="[MULTI.XLS][MULTI.XLS]E__arbi_9"/>
    </sheetNames>
    <definedNames>
      <definedName name="매크로3"/>
    </definedNames>
    <sheetDataSet>
      <sheetData sheetId="0" refreshError="1"/>
      <sheetData sheetId="1"/>
      <sheetData sheetId="2"/>
      <sheetData sheetId="3"/>
      <sheetData sheetId="4" refreshError="1"/>
      <sheetData sheetId="5"/>
      <sheetData sheetId="6"/>
      <sheetData sheetId="7"/>
      <sheetData sheetId="8"/>
      <sheetData sheetId="9"/>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집계"/>
      <sheetName val="내역"/>
      <sheetName val="산출갑지"/>
      <sheetName val="산출근거"/>
      <sheetName val="단가대비표"/>
      <sheetName val="일위대가집계표"/>
      <sheetName val="일위대가 "/>
      <sheetName val="노임단가"/>
    </sheetNames>
    <sheetDataSet>
      <sheetData sheetId="0"/>
      <sheetData sheetId="1"/>
      <sheetData sheetId="2"/>
      <sheetData sheetId="3"/>
      <sheetData sheetId="4"/>
      <sheetData sheetId="5"/>
      <sheetData sheetId="6"/>
      <sheetData sheetId="7"/>
      <sheetData sheetId="8"/>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문"/>
      <sheetName val="개요"/>
      <sheetName val="기준"/>
      <sheetName val="재료"/>
      <sheetName val="단가"/>
      <sheetName val="구성1"/>
      <sheetName val="구성2"/>
      <sheetName val="구성3"/>
      <sheetName val="총괄"/>
      <sheetName val="집계"/>
      <sheetName val="원가"/>
      <sheetName val="재집"/>
      <sheetName val="재-틀"/>
      <sheetName val="재-창"/>
      <sheetName val="원-틀"/>
      <sheetName val="원-창"/>
      <sheetName val="짝목록"/>
      <sheetName val="간재-틀"/>
      <sheetName val="간재-창"/>
      <sheetName val="간원-틀"/>
      <sheetName val="간원-창"/>
      <sheetName val="노집"/>
      <sheetName val="노산-틀"/>
      <sheetName val="노산-틀2"/>
      <sheetName val="노산-창"/>
      <sheetName val="간노"/>
      <sheetName val="공수-틀"/>
      <sheetName val="공수-창"/>
      <sheetName val="공수-창2"/>
      <sheetName val="공수-틀2"/>
      <sheetName val="임률"/>
      <sheetName val="경집"/>
      <sheetName val="경산-틀"/>
      <sheetName val="경산-창"/>
      <sheetName val="경배"/>
      <sheetName val="경조"/>
      <sheetName val="경비적용"/>
      <sheetName val="운반"/>
      <sheetName val="운반2"/>
      <sheetName val="운반1"/>
      <sheetName val="일반"/>
      <sheetName val="간노비"/>
      <sheetName val="작업시간"/>
      <sheetName val="근태적용"/>
      <sheetName val="자료1-1"/>
      <sheetName val="자료1-2"/>
      <sheetName val="자료3-1"/>
      <sheetName val="자료3-2"/>
      <sheetName val="설-원가"/>
      <sheetName val="설재-틀"/>
      <sheetName val="설원-틀"/>
      <sheetName val="설치자재"/>
      <sheetName val="일위"/>
      <sheetName val="근태집계"/>
      <sheetName val="직접인원"/>
      <sheetName val="근태"/>
      <sheetName val="절단"/>
      <sheetName val="목절단"/>
      <sheetName val="직노"/>
      <sheetName val="그림"/>
      <sheetName val="구성4"/>
      <sheetName val="그림2"/>
      <sheetName val="구분자"/>
      <sheetName val="대가목록"/>
      <sheetName val="노임"/>
      <sheetName val="명세서"/>
      <sheetName val="주공-한양2000(수정2)"/>
      <sheetName val="J直材4"/>
      <sheetName val="#REF"/>
      <sheetName val="계획금액"/>
      <sheetName val="분석대장"/>
      <sheetName val="base"/>
      <sheetName val="전신환매도율"/>
      <sheetName val="세부"/>
      <sheetName val="골조시행"/>
      <sheetName val="Sheet1"/>
      <sheetName val="99년신청"/>
      <sheetName val="토목착공이월"/>
      <sheetName val="내역"/>
      <sheetName val="현장별계약현황('98.10.31)"/>
      <sheetName val="단위수량"/>
      <sheetName val="경영계획1월"/>
      <sheetName val="전기변내역"/>
      <sheetName val="일위대가표"/>
      <sheetName val="맨홀수량산출"/>
      <sheetName val="교대(A1-A2)"/>
      <sheetName val="기본사항"/>
      <sheetName val="대로근거"/>
      <sheetName val="대구-교대(A1)"/>
      <sheetName val="시중노임단가"/>
      <sheetName val="수량산출"/>
      <sheetName val="환산"/>
      <sheetName val="총괄갑 "/>
      <sheetName val="유림골조"/>
      <sheetName val="단위단가"/>
      <sheetName val="증감대비"/>
      <sheetName val="설직재-1"/>
      <sheetName val="CABLE"/>
      <sheetName val="도근좌표"/>
      <sheetName val="추천서"/>
      <sheetName val="단가표"/>
      <sheetName val="일위대가"/>
      <sheetName val="Macro1"/>
      <sheetName val="간접"/>
      <sheetName val="경로당내역건축"/>
      <sheetName val="Sheet4"/>
      <sheetName val="건축공사실행"/>
      <sheetName val="공조기"/>
      <sheetName val="입찰안"/>
      <sheetName val="부대내역"/>
      <sheetName val="총괄집계표"/>
      <sheetName val="Summary"/>
      <sheetName val="48평단가"/>
      <sheetName val="57단가"/>
      <sheetName val="54평단가"/>
      <sheetName val="66평단가"/>
      <sheetName val="61단가"/>
      <sheetName val="89평단가"/>
      <sheetName val="84평단가"/>
      <sheetName val="성서방향-교대(A2)"/>
      <sheetName val="Sheet1 (2)"/>
      <sheetName val="자재"/>
      <sheetName val="실행내역 "/>
      <sheetName val="4.전기"/>
      <sheetName val="Sheet2"/>
      <sheetName val="Baby일위대가"/>
      <sheetName val="전도품의"/>
      <sheetName val="노임단가"/>
      <sheetName val="시험비단가"/>
      <sheetName val="수량산출(변경전)"/>
      <sheetName val="수량산출(변경후) "/>
      <sheetName val="수랑집계표"/>
      <sheetName val="토목내역서 (도급단가)"/>
      <sheetName val="카렌스센터계량기설치공사"/>
      <sheetName val="Mc1"/>
      <sheetName val="일반공사"/>
      <sheetName val="집계표"/>
      <sheetName val="기본단가표"/>
      <sheetName val="안양1공구_건축"/>
      <sheetName val="화설내"/>
    </sheetNames>
    <sheetDataSet>
      <sheetData sheetId="0" refreshError="1"/>
      <sheetData sheetId="1" refreshError="1"/>
      <sheetData sheetId="2" refreshError="1"/>
      <sheetData sheetId="3" refreshError="1">
        <row r="7">
          <cell r="K7" t="str">
            <v>F-081R</v>
          </cell>
          <cell r="L7" t="str">
            <v>F-091R</v>
          </cell>
          <cell r="M7" t="str">
            <v>F-041R</v>
          </cell>
          <cell r="N7" t="str">
            <v>DF-082RW</v>
          </cell>
          <cell r="O7" t="str">
            <v>DF-092RW</v>
          </cell>
          <cell r="P7" t="str">
            <v>DF-041RW</v>
          </cell>
        </row>
        <row r="8">
          <cell r="K8" t="str">
            <v>CRS-700</v>
          </cell>
          <cell r="L8" t="str">
            <v>CRS-700</v>
          </cell>
          <cell r="M8" t="str">
            <v>CRS-700</v>
          </cell>
          <cell r="N8" t="str">
            <v>CRS-700</v>
          </cell>
          <cell r="O8" t="str">
            <v>CRS-700</v>
          </cell>
          <cell r="P8" t="str">
            <v>CRS-700</v>
          </cell>
        </row>
        <row r="9">
          <cell r="K9" t="str">
            <v>R/F-0800(1.2t)</v>
          </cell>
          <cell r="L9" t="str">
            <v>R/F-091R(1.2t)</v>
          </cell>
          <cell r="M9" t="str">
            <v>R/F-141R(1.2t)</v>
          </cell>
          <cell r="P9" t="str">
            <v>R/F-141R(1.2t)</v>
          </cell>
        </row>
        <row r="10">
          <cell r="K10" t="str">
            <v>F/S-081</v>
          </cell>
          <cell r="L10" t="str">
            <v>F/S-091</v>
          </cell>
          <cell r="M10" t="str">
            <v>F/S-041</v>
          </cell>
          <cell r="N10" t="str">
            <v>F/S-081</v>
          </cell>
          <cell r="O10" t="str">
            <v>F/S-091</v>
          </cell>
          <cell r="P10" t="str">
            <v>F/S-041</v>
          </cell>
        </row>
        <row r="11">
          <cell r="M11" t="str">
            <v>FILLER 45</v>
          </cell>
          <cell r="P11" t="str">
            <v>FILLER 45</v>
          </cell>
        </row>
        <row r="12">
          <cell r="K12" t="str">
            <v>F/P-080</v>
          </cell>
          <cell r="L12" t="str">
            <v>F/P-090</v>
          </cell>
          <cell r="M12" t="str">
            <v>F/P-040</v>
          </cell>
          <cell r="N12" t="str">
            <v>F/P-080</v>
          </cell>
          <cell r="O12" t="str">
            <v>F/P-090</v>
          </cell>
          <cell r="P12" t="str">
            <v>F/P-040</v>
          </cell>
        </row>
        <row r="15">
          <cell r="K15" t="str">
            <v>370mm</v>
          </cell>
          <cell r="L15" t="str">
            <v>370mm</v>
          </cell>
          <cell r="M15" t="str">
            <v>370mm</v>
          </cell>
          <cell r="N15" t="str">
            <v>370mm</v>
          </cell>
          <cell r="O15" t="str">
            <v>370mm</v>
          </cell>
          <cell r="P15" t="str">
            <v>370mm</v>
          </cell>
        </row>
        <row r="16">
          <cell r="K16" t="str">
            <v>70mm</v>
          </cell>
          <cell r="L16" t="str">
            <v>70mm</v>
          </cell>
          <cell r="M16" t="str">
            <v>70mm</v>
          </cell>
          <cell r="N16" t="str">
            <v>70mm</v>
          </cell>
          <cell r="O16" t="str">
            <v>70mm</v>
          </cell>
          <cell r="P16" t="str">
            <v>70mm</v>
          </cell>
        </row>
        <row r="17">
          <cell r="K17" t="str">
            <v>FC-081R</v>
          </cell>
          <cell r="L17" t="str">
            <v>FC-091R</v>
          </cell>
          <cell r="M17" t="str">
            <v>FC-041R</v>
          </cell>
          <cell r="N17" t="str">
            <v>FC-082R</v>
          </cell>
          <cell r="O17" t="str">
            <v>FC-092R</v>
          </cell>
          <cell r="P17" t="str">
            <v>FC-041R</v>
          </cell>
        </row>
        <row r="18">
          <cell r="K18" t="str">
            <v>600mm</v>
          </cell>
          <cell r="L18" t="str">
            <v>600mm</v>
          </cell>
          <cell r="M18" t="str">
            <v>600mm</v>
          </cell>
          <cell r="N18" t="str">
            <v>600mm</v>
          </cell>
          <cell r="O18" t="str">
            <v>600mm</v>
          </cell>
          <cell r="P18" t="str">
            <v>600mm</v>
          </cell>
        </row>
        <row r="19">
          <cell r="K19" t="str">
            <v>S-0810</v>
          </cell>
          <cell r="L19" t="str">
            <v>S-0910</v>
          </cell>
          <cell r="M19" t="str">
            <v>S-0410W</v>
          </cell>
          <cell r="N19" t="str">
            <v>S-0810W</v>
          </cell>
          <cell r="O19" t="str">
            <v>S-0910W</v>
          </cell>
          <cell r="P19" t="str">
            <v>S-0450W</v>
          </cell>
        </row>
        <row r="21">
          <cell r="K21" t="str">
            <v>GB-0810</v>
          </cell>
          <cell r="L21" t="str">
            <v>GB-0900</v>
          </cell>
          <cell r="M21" t="str">
            <v>GB-0410</v>
          </cell>
          <cell r="N21" t="str">
            <v>GB-0820</v>
          </cell>
          <cell r="O21" t="str">
            <v>GB-0910</v>
          </cell>
          <cell r="P21" t="str">
            <v>GB-0410</v>
          </cell>
        </row>
        <row r="22">
          <cell r="K22" t="str">
            <v>IL-0810</v>
          </cell>
          <cell r="L22" t="str">
            <v>IL-0930</v>
          </cell>
          <cell r="M22" t="str">
            <v>IL-0430W</v>
          </cell>
          <cell r="N22" t="str">
            <v>IL-0810W</v>
          </cell>
          <cell r="O22" t="str">
            <v>IL-0930W</v>
          </cell>
          <cell r="P22" t="str">
            <v>IL-0450W</v>
          </cell>
        </row>
        <row r="23">
          <cell r="K23" t="str">
            <v>IS-0800</v>
          </cell>
          <cell r="L23" t="str">
            <v>IS-0900</v>
          </cell>
          <cell r="M23" t="str">
            <v>IS-0400W</v>
          </cell>
          <cell r="N23" t="str">
            <v>IS-0800W</v>
          </cell>
          <cell r="O23" t="str">
            <v>IS-0900W</v>
          </cell>
          <cell r="P23" t="str">
            <v>IS-0400W</v>
          </cell>
        </row>
        <row r="24">
          <cell r="K24" t="str">
            <v>R/S-0800(1.2t)</v>
          </cell>
          <cell r="L24" t="str">
            <v>R/S-0900(1.2t)</v>
          </cell>
          <cell r="M24" t="str">
            <v>R/S-0400(1.2t)</v>
          </cell>
          <cell r="N24" t="str">
            <v>R/S-0800(1.2t)</v>
          </cell>
          <cell r="O24" t="str">
            <v>R/S-0900(1.2t)</v>
          </cell>
          <cell r="P24" t="str">
            <v>R/S-0450(1.2t)</v>
          </cell>
        </row>
        <row r="25">
          <cell r="K25" t="str">
            <v>ROLLER 081R</v>
          </cell>
          <cell r="L25" t="str">
            <v>ROLLER 091B</v>
          </cell>
          <cell r="M25" t="str">
            <v>ROLLER 041T</v>
          </cell>
          <cell r="N25" t="str">
            <v>ROLLER 081R</v>
          </cell>
          <cell r="O25" t="str">
            <v>ROLLER 091B</v>
          </cell>
          <cell r="P25" t="str">
            <v>ROLLER 045T</v>
          </cell>
        </row>
        <row r="26">
          <cell r="K26" t="str">
            <v>MOH-460</v>
          </cell>
          <cell r="L26" t="str">
            <v>MOH-460</v>
          </cell>
          <cell r="M26" t="str">
            <v>MOH-460</v>
          </cell>
          <cell r="N26" t="str">
            <v>MOH-460</v>
          </cell>
          <cell r="O26" t="str">
            <v>MOH-460</v>
          </cell>
          <cell r="P26" t="str">
            <v>MOH-460</v>
          </cell>
        </row>
        <row r="27">
          <cell r="K27" t="str">
            <v>S/S-081</v>
          </cell>
          <cell r="L27" t="str">
            <v>S/S-091</v>
          </cell>
          <cell r="M27" t="str">
            <v>S/S-091</v>
          </cell>
          <cell r="N27" t="str">
            <v>S/S-081</v>
          </cell>
          <cell r="O27" t="str">
            <v>S/S-091</v>
          </cell>
          <cell r="P27" t="str">
            <v>S/S-045</v>
          </cell>
        </row>
        <row r="29">
          <cell r="K29" t="str">
            <v>70mm</v>
          </cell>
          <cell r="L29" t="str">
            <v>70mm</v>
          </cell>
          <cell r="M29" t="str">
            <v>70mm</v>
          </cell>
          <cell r="N29" t="str">
            <v>70mm</v>
          </cell>
          <cell r="O29" t="str">
            <v>70mm</v>
          </cell>
          <cell r="P29" t="str">
            <v>70mm</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6">
          <cell r="A6">
            <v>42</v>
          </cell>
          <cell r="B6" t="str">
            <v>×</v>
          </cell>
          <cell r="C6">
            <v>24</v>
          </cell>
          <cell r="D6" t="str">
            <v>DP</v>
          </cell>
          <cell r="E6">
            <v>10</v>
          </cell>
          <cell r="F6">
            <v>28</v>
          </cell>
          <cell r="G6">
            <v>66</v>
          </cell>
          <cell r="H6">
            <v>114</v>
          </cell>
          <cell r="I6">
            <v>9</v>
          </cell>
        </row>
        <row r="7">
          <cell r="A7">
            <v>39</v>
          </cell>
          <cell r="B7" t="str">
            <v>×</v>
          </cell>
          <cell r="C7">
            <v>24</v>
          </cell>
          <cell r="D7" t="str">
            <v>DP</v>
          </cell>
          <cell r="E7">
            <v>10</v>
          </cell>
          <cell r="F7">
            <v>26</v>
          </cell>
          <cell r="G7">
            <v>62</v>
          </cell>
          <cell r="H7">
            <v>108</v>
          </cell>
          <cell r="I7">
            <v>8</v>
          </cell>
        </row>
        <row r="8">
          <cell r="A8">
            <v>39</v>
          </cell>
          <cell r="B8" t="str">
            <v>×</v>
          </cell>
          <cell r="C8">
            <v>22</v>
          </cell>
          <cell r="D8" t="str">
            <v>DP</v>
          </cell>
          <cell r="E8">
            <v>18</v>
          </cell>
          <cell r="F8">
            <v>26</v>
          </cell>
          <cell r="G8">
            <v>70</v>
          </cell>
          <cell r="H8">
            <v>132</v>
          </cell>
          <cell r="I8">
            <v>0</v>
          </cell>
        </row>
        <row r="9">
          <cell r="A9">
            <v>36</v>
          </cell>
          <cell r="B9" t="str">
            <v>×</v>
          </cell>
          <cell r="C9">
            <v>24</v>
          </cell>
          <cell r="D9" t="str">
            <v>DP</v>
          </cell>
          <cell r="E9">
            <v>10</v>
          </cell>
          <cell r="F9">
            <v>24</v>
          </cell>
          <cell r="G9">
            <v>58</v>
          </cell>
          <cell r="H9">
            <v>102</v>
          </cell>
          <cell r="I9">
            <v>8</v>
          </cell>
        </row>
        <row r="10">
          <cell r="A10">
            <v>36</v>
          </cell>
          <cell r="B10" t="str">
            <v>×</v>
          </cell>
          <cell r="C10">
            <v>22</v>
          </cell>
          <cell r="D10" t="str">
            <v>DP</v>
          </cell>
          <cell r="E10">
            <v>18</v>
          </cell>
          <cell r="F10">
            <v>24</v>
          </cell>
          <cell r="G10">
            <v>66</v>
          </cell>
          <cell r="H10">
            <v>126</v>
          </cell>
          <cell r="I10">
            <v>0</v>
          </cell>
        </row>
        <row r="11">
          <cell r="A11">
            <v>33</v>
          </cell>
          <cell r="B11" t="str">
            <v>×</v>
          </cell>
          <cell r="C11">
            <v>24</v>
          </cell>
          <cell r="D11" t="str">
            <v>DP</v>
          </cell>
          <cell r="E11">
            <v>10</v>
          </cell>
          <cell r="F11">
            <v>22</v>
          </cell>
          <cell r="G11">
            <v>54</v>
          </cell>
          <cell r="H11">
            <v>96</v>
          </cell>
          <cell r="I11">
            <v>7</v>
          </cell>
        </row>
        <row r="12">
          <cell r="A12">
            <v>33</v>
          </cell>
          <cell r="B12" t="str">
            <v>×</v>
          </cell>
          <cell r="C12">
            <v>22</v>
          </cell>
          <cell r="D12" t="str">
            <v>DP</v>
          </cell>
          <cell r="E12">
            <v>17</v>
          </cell>
          <cell r="F12">
            <v>22</v>
          </cell>
          <cell r="G12">
            <v>61</v>
          </cell>
          <cell r="H12">
            <v>117</v>
          </cell>
          <cell r="I12">
            <v>0</v>
          </cell>
        </row>
        <row r="13">
          <cell r="A13">
            <v>30</v>
          </cell>
          <cell r="B13" t="str">
            <v>×</v>
          </cell>
          <cell r="C13">
            <v>24</v>
          </cell>
          <cell r="D13" t="str">
            <v>DP</v>
          </cell>
          <cell r="E13">
            <v>10</v>
          </cell>
          <cell r="F13">
            <v>20</v>
          </cell>
          <cell r="G13">
            <v>50</v>
          </cell>
          <cell r="H13">
            <v>90</v>
          </cell>
          <cell r="I13">
            <v>6</v>
          </cell>
        </row>
        <row r="14">
          <cell r="A14">
            <v>30</v>
          </cell>
          <cell r="B14" t="str">
            <v>×</v>
          </cell>
          <cell r="C14">
            <v>22</v>
          </cell>
          <cell r="D14" t="str">
            <v>DP</v>
          </cell>
          <cell r="E14">
            <v>16</v>
          </cell>
          <cell r="F14">
            <v>20</v>
          </cell>
          <cell r="G14">
            <v>56</v>
          </cell>
          <cell r="H14">
            <v>108</v>
          </cell>
          <cell r="I14">
            <v>0</v>
          </cell>
        </row>
        <row r="15">
          <cell r="A15">
            <v>27</v>
          </cell>
          <cell r="B15" t="str">
            <v>×</v>
          </cell>
          <cell r="C15">
            <v>24</v>
          </cell>
          <cell r="D15" t="str">
            <v>DP</v>
          </cell>
          <cell r="E15">
            <v>10</v>
          </cell>
          <cell r="F15">
            <v>18</v>
          </cell>
          <cell r="G15">
            <v>46</v>
          </cell>
          <cell r="H15">
            <v>84</v>
          </cell>
          <cell r="I15">
            <v>6</v>
          </cell>
        </row>
        <row r="16">
          <cell r="A16">
            <v>27</v>
          </cell>
          <cell r="B16" t="str">
            <v>×</v>
          </cell>
          <cell r="C16">
            <v>22</v>
          </cell>
          <cell r="D16" t="str">
            <v>DP</v>
          </cell>
          <cell r="E16">
            <v>16</v>
          </cell>
          <cell r="F16">
            <v>18</v>
          </cell>
          <cell r="G16">
            <v>52</v>
          </cell>
          <cell r="H16">
            <v>102</v>
          </cell>
          <cell r="I16">
            <v>0</v>
          </cell>
        </row>
        <row r="17">
          <cell r="A17">
            <v>24</v>
          </cell>
          <cell r="B17" t="str">
            <v>×</v>
          </cell>
          <cell r="C17">
            <v>24</v>
          </cell>
          <cell r="D17" t="str">
            <v>DP</v>
          </cell>
          <cell r="E17">
            <v>5</v>
          </cell>
          <cell r="F17">
            <v>16</v>
          </cell>
          <cell r="G17">
            <v>37</v>
          </cell>
          <cell r="H17">
            <v>63</v>
          </cell>
          <cell r="I17">
            <v>10</v>
          </cell>
        </row>
        <row r="18">
          <cell r="A18">
            <v>24</v>
          </cell>
          <cell r="B18" t="str">
            <v>×</v>
          </cell>
          <cell r="C18">
            <v>22</v>
          </cell>
          <cell r="D18" t="str">
            <v>DP</v>
          </cell>
          <cell r="E18">
            <v>10</v>
          </cell>
          <cell r="F18">
            <v>16</v>
          </cell>
          <cell r="G18">
            <v>42</v>
          </cell>
          <cell r="H18">
            <v>78</v>
          </cell>
          <cell r="I18">
            <v>5</v>
          </cell>
        </row>
        <row r="19">
          <cell r="A19">
            <v>21</v>
          </cell>
          <cell r="B19" t="str">
            <v>×</v>
          </cell>
          <cell r="C19">
            <v>24</v>
          </cell>
          <cell r="D19" t="str">
            <v>DP</v>
          </cell>
          <cell r="E19">
            <v>5</v>
          </cell>
          <cell r="F19">
            <v>14</v>
          </cell>
          <cell r="G19">
            <v>33</v>
          </cell>
          <cell r="H19">
            <v>57</v>
          </cell>
          <cell r="I19">
            <v>10</v>
          </cell>
        </row>
        <row r="20">
          <cell r="A20">
            <v>21</v>
          </cell>
          <cell r="B20" t="str">
            <v>×</v>
          </cell>
          <cell r="C20">
            <v>22</v>
          </cell>
          <cell r="D20" t="str">
            <v>DP</v>
          </cell>
          <cell r="E20">
            <v>10</v>
          </cell>
          <cell r="F20">
            <v>14</v>
          </cell>
          <cell r="G20">
            <v>38</v>
          </cell>
          <cell r="H20">
            <v>72</v>
          </cell>
          <cell r="I20">
            <v>5</v>
          </cell>
        </row>
        <row r="21">
          <cell r="A21">
            <v>18</v>
          </cell>
          <cell r="B21" t="str">
            <v>×</v>
          </cell>
          <cell r="C21">
            <v>24</v>
          </cell>
          <cell r="D21" t="str">
            <v>DP</v>
          </cell>
          <cell r="E21">
            <v>0</v>
          </cell>
          <cell r="F21">
            <v>12</v>
          </cell>
          <cell r="G21">
            <v>24</v>
          </cell>
          <cell r="H21">
            <v>36</v>
          </cell>
          <cell r="I21">
            <v>14</v>
          </cell>
        </row>
        <row r="22">
          <cell r="A22">
            <v>18</v>
          </cell>
          <cell r="B22" t="str">
            <v>×</v>
          </cell>
          <cell r="C22">
            <v>22</v>
          </cell>
          <cell r="D22" t="str">
            <v>DP</v>
          </cell>
          <cell r="E22">
            <v>4</v>
          </cell>
          <cell r="F22">
            <v>12</v>
          </cell>
          <cell r="G22">
            <v>28</v>
          </cell>
          <cell r="H22">
            <v>48</v>
          </cell>
          <cell r="I22">
            <v>10</v>
          </cell>
        </row>
        <row r="23">
          <cell r="A23">
            <v>16</v>
          </cell>
          <cell r="B23" t="str">
            <v>×</v>
          </cell>
          <cell r="C23">
            <v>24</v>
          </cell>
          <cell r="D23" t="str">
            <v>DP</v>
          </cell>
          <cell r="E23">
            <v>0</v>
          </cell>
          <cell r="F23">
            <v>12</v>
          </cell>
          <cell r="G23">
            <v>24</v>
          </cell>
          <cell r="H23">
            <v>36</v>
          </cell>
          <cell r="I23">
            <v>14</v>
          </cell>
        </row>
        <row r="24">
          <cell r="A24">
            <v>16</v>
          </cell>
          <cell r="B24" t="str">
            <v>×</v>
          </cell>
          <cell r="C24">
            <v>22</v>
          </cell>
          <cell r="D24" t="str">
            <v>DP</v>
          </cell>
          <cell r="E24">
            <v>4</v>
          </cell>
          <cell r="F24">
            <v>12</v>
          </cell>
          <cell r="G24">
            <v>28</v>
          </cell>
          <cell r="H24">
            <v>48</v>
          </cell>
          <cell r="I24">
            <v>10</v>
          </cell>
        </row>
        <row r="25">
          <cell r="A25">
            <v>15</v>
          </cell>
          <cell r="B25" t="str">
            <v>×</v>
          </cell>
          <cell r="C25">
            <v>24</v>
          </cell>
          <cell r="D25" t="str">
            <v>DP</v>
          </cell>
          <cell r="E25">
            <v>0</v>
          </cell>
          <cell r="F25">
            <v>10</v>
          </cell>
          <cell r="G25">
            <v>20</v>
          </cell>
          <cell r="H25">
            <v>30</v>
          </cell>
          <cell r="I25">
            <v>13</v>
          </cell>
        </row>
        <row r="26">
          <cell r="A26">
            <v>15</v>
          </cell>
          <cell r="B26" t="str">
            <v>×</v>
          </cell>
          <cell r="C26">
            <v>22</v>
          </cell>
          <cell r="D26" t="str">
            <v>DP</v>
          </cell>
          <cell r="E26">
            <v>3</v>
          </cell>
          <cell r="F26">
            <v>10</v>
          </cell>
          <cell r="G26">
            <v>23</v>
          </cell>
          <cell r="H26">
            <v>39</v>
          </cell>
          <cell r="I26">
            <v>10</v>
          </cell>
        </row>
        <row r="27">
          <cell r="A27">
            <v>15</v>
          </cell>
          <cell r="B27" t="str">
            <v>×</v>
          </cell>
          <cell r="C27">
            <v>21</v>
          </cell>
          <cell r="D27" t="str">
            <v>DP</v>
          </cell>
          <cell r="E27">
            <v>3</v>
          </cell>
          <cell r="F27">
            <v>10</v>
          </cell>
          <cell r="G27">
            <v>23</v>
          </cell>
          <cell r="H27">
            <v>39</v>
          </cell>
          <cell r="I27">
            <v>10</v>
          </cell>
        </row>
        <row r="28">
          <cell r="A28">
            <v>18</v>
          </cell>
          <cell r="B28" t="str">
            <v>×</v>
          </cell>
          <cell r="C28">
            <v>18</v>
          </cell>
          <cell r="D28" t="str">
            <v>DP</v>
          </cell>
          <cell r="E28">
            <v>4</v>
          </cell>
          <cell r="F28">
            <v>12</v>
          </cell>
          <cell r="G28">
            <v>28</v>
          </cell>
          <cell r="H28">
            <v>48</v>
          </cell>
          <cell r="I28">
            <v>8</v>
          </cell>
        </row>
        <row r="29">
          <cell r="A29">
            <v>42</v>
          </cell>
          <cell r="B29" t="str">
            <v>×</v>
          </cell>
          <cell r="C29">
            <v>24</v>
          </cell>
          <cell r="D29" t="str">
            <v>DP</v>
          </cell>
          <cell r="E29">
            <v>10</v>
          </cell>
          <cell r="F29">
            <v>28</v>
          </cell>
          <cell r="G29">
            <v>66</v>
          </cell>
          <cell r="H29">
            <v>114</v>
          </cell>
          <cell r="I29">
            <v>9</v>
          </cell>
        </row>
        <row r="30">
          <cell r="A30">
            <v>30</v>
          </cell>
          <cell r="B30" t="str">
            <v>×</v>
          </cell>
          <cell r="C30">
            <v>24</v>
          </cell>
          <cell r="D30" t="str">
            <v>DP</v>
          </cell>
          <cell r="E30">
            <v>10</v>
          </cell>
          <cell r="F30">
            <v>20</v>
          </cell>
          <cell r="G30">
            <v>50</v>
          </cell>
          <cell r="H30">
            <v>90</v>
          </cell>
          <cell r="I30">
            <v>6</v>
          </cell>
        </row>
        <row r="31">
          <cell r="A31">
            <v>30</v>
          </cell>
          <cell r="B31" t="str">
            <v>×</v>
          </cell>
          <cell r="C31">
            <v>22</v>
          </cell>
          <cell r="D31" t="str">
            <v>DP</v>
          </cell>
          <cell r="E31">
            <v>16</v>
          </cell>
          <cell r="F31">
            <v>20</v>
          </cell>
          <cell r="G31">
            <v>56</v>
          </cell>
          <cell r="H31">
            <v>108</v>
          </cell>
          <cell r="I31">
            <v>0</v>
          </cell>
        </row>
        <row r="32">
          <cell r="A32">
            <v>33</v>
          </cell>
          <cell r="B32" t="str">
            <v>×</v>
          </cell>
          <cell r="C32">
            <v>18</v>
          </cell>
          <cell r="D32" t="str">
            <v>W</v>
          </cell>
          <cell r="E32">
            <v>15</v>
          </cell>
          <cell r="F32">
            <v>0</v>
          </cell>
          <cell r="G32">
            <v>15</v>
          </cell>
          <cell r="H32">
            <v>45</v>
          </cell>
          <cell r="I32">
            <v>7</v>
          </cell>
        </row>
        <row r="33">
          <cell r="A33">
            <v>33</v>
          </cell>
          <cell r="B33" t="str">
            <v>×</v>
          </cell>
          <cell r="C33">
            <v>16</v>
          </cell>
          <cell r="D33" t="str">
            <v>W</v>
          </cell>
          <cell r="E33">
            <v>22</v>
          </cell>
          <cell r="F33">
            <v>0</v>
          </cell>
          <cell r="G33">
            <v>22</v>
          </cell>
          <cell r="H33">
            <v>66</v>
          </cell>
          <cell r="I33">
            <v>0</v>
          </cell>
        </row>
        <row r="34">
          <cell r="A34">
            <v>30</v>
          </cell>
          <cell r="B34" t="str">
            <v>×</v>
          </cell>
          <cell r="C34">
            <v>18</v>
          </cell>
          <cell r="D34" t="str">
            <v>W</v>
          </cell>
          <cell r="E34">
            <v>14</v>
          </cell>
          <cell r="F34">
            <v>0</v>
          </cell>
          <cell r="G34">
            <v>14</v>
          </cell>
          <cell r="H34">
            <v>42</v>
          </cell>
          <cell r="I34">
            <v>6</v>
          </cell>
        </row>
        <row r="35">
          <cell r="A35">
            <v>30</v>
          </cell>
          <cell r="B35" t="str">
            <v>×</v>
          </cell>
          <cell r="C35">
            <v>16</v>
          </cell>
          <cell r="D35" t="str">
            <v>W</v>
          </cell>
          <cell r="E35">
            <v>20</v>
          </cell>
          <cell r="F35">
            <v>0</v>
          </cell>
          <cell r="G35">
            <v>20</v>
          </cell>
          <cell r="H35">
            <v>60</v>
          </cell>
          <cell r="I35">
            <v>0</v>
          </cell>
        </row>
        <row r="36">
          <cell r="A36">
            <v>27</v>
          </cell>
          <cell r="B36" t="str">
            <v>×</v>
          </cell>
          <cell r="C36">
            <v>18</v>
          </cell>
          <cell r="D36" t="str">
            <v>W</v>
          </cell>
          <cell r="E36">
            <v>14</v>
          </cell>
          <cell r="F36">
            <v>0</v>
          </cell>
          <cell r="G36">
            <v>14</v>
          </cell>
          <cell r="H36">
            <v>42</v>
          </cell>
          <cell r="I36">
            <v>6</v>
          </cell>
        </row>
        <row r="37">
          <cell r="A37">
            <v>27</v>
          </cell>
          <cell r="B37" t="str">
            <v>×</v>
          </cell>
          <cell r="C37">
            <v>16</v>
          </cell>
          <cell r="D37" t="str">
            <v>W</v>
          </cell>
          <cell r="E37">
            <v>20</v>
          </cell>
          <cell r="F37">
            <v>0</v>
          </cell>
          <cell r="G37">
            <v>20</v>
          </cell>
          <cell r="H37">
            <v>60</v>
          </cell>
          <cell r="I37">
            <v>0</v>
          </cell>
        </row>
        <row r="38">
          <cell r="A38">
            <v>24</v>
          </cell>
          <cell r="B38" t="str">
            <v>×</v>
          </cell>
          <cell r="C38">
            <v>18</v>
          </cell>
          <cell r="D38" t="str">
            <v>W</v>
          </cell>
          <cell r="E38">
            <v>13</v>
          </cell>
          <cell r="F38">
            <v>0</v>
          </cell>
          <cell r="G38">
            <v>13</v>
          </cell>
          <cell r="H38">
            <v>39</v>
          </cell>
          <cell r="I38">
            <v>5</v>
          </cell>
        </row>
        <row r="39">
          <cell r="A39">
            <v>24</v>
          </cell>
          <cell r="B39" t="str">
            <v>×</v>
          </cell>
          <cell r="C39">
            <v>16</v>
          </cell>
          <cell r="D39" t="str">
            <v>W</v>
          </cell>
          <cell r="E39">
            <v>18</v>
          </cell>
          <cell r="F39">
            <v>0</v>
          </cell>
          <cell r="G39">
            <v>18</v>
          </cell>
          <cell r="H39">
            <v>54</v>
          </cell>
          <cell r="I39">
            <v>0</v>
          </cell>
        </row>
        <row r="40">
          <cell r="A40">
            <v>21</v>
          </cell>
          <cell r="B40" t="str">
            <v>×</v>
          </cell>
          <cell r="C40">
            <v>18</v>
          </cell>
          <cell r="D40" t="str">
            <v>W</v>
          </cell>
          <cell r="E40">
            <v>13</v>
          </cell>
          <cell r="F40">
            <v>0</v>
          </cell>
          <cell r="G40">
            <v>13</v>
          </cell>
          <cell r="H40">
            <v>39</v>
          </cell>
          <cell r="I40">
            <v>5</v>
          </cell>
        </row>
        <row r="41">
          <cell r="A41">
            <v>21</v>
          </cell>
          <cell r="B41" t="str">
            <v>×</v>
          </cell>
          <cell r="C41">
            <v>16</v>
          </cell>
          <cell r="D41" t="str">
            <v>W</v>
          </cell>
          <cell r="E41">
            <v>18</v>
          </cell>
          <cell r="F41">
            <v>0</v>
          </cell>
          <cell r="G41">
            <v>18</v>
          </cell>
          <cell r="H41">
            <v>54</v>
          </cell>
          <cell r="I41">
            <v>0</v>
          </cell>
        </row>
        <row r="42">
          <cell r="A42">
            <v>18</v>
          </cell>
          <cell r="B42" t="str">
            <v>×</v>
          </cell>
          <cell r="C42">
            <v>18</v>
          </cell>
          <cell r="D42" t="str">
            <v>W</v>
          </cell>
          <cell r="E42">
            <v>12</v>
          </cell>
          <cell r="F42">
            <v>0</v>
          </cell>
          <cell r="G42">
            <v>12</v>
          </cell>
          <cell r="H42">
            <v>36</v>
          </cell>
          <cell r="I42">
            <v>4</v>
          </cell>
        </row>
        <row r="43">
          <cell r="A43">
            <v>18</v>
          </cell>
          <cell r="B43" t="str">
            <v>×</v>
          </cell>
          <cell r="C43">
            <v>16</v>
          </cell>
          <cell r="D43" t="str">
            <v>W</v>
          </cell>
          <cell r="E43">
            <v>16</v>
          </cell>
          <cell r="F43">
            <v>0</v>
          </cell>
          <cell r="G43">
            <v>16</v>
          </cell>
          <cell r="H43">
            <v>48</v>
          </cell>
          <cell r="I43">
            <v>0</v>
          </cell>
        </row>
        <row r="44">
          <cell r="A44">
            <v>15</v>
          </cell>
          <cell r="B44" t="str">
            <v>×</v>
          </cell>
          <cell r="C44">
            <v>18</v>
          </cell>
          <cell r="D44" t="str">
            <v>W</v>
          </cell>
          <cell r="E44">
            <v>11</v>
          </cell>
          <cell r="F44">
            <v>0</v>
          </cell>
          <cell r="G44">
            <v>11</v>
          </cell>
          <cell r="H44">
            <v>33</v>
          </cell>
          <cell r="I44">
            <v>3</v>
          </cell>
        </row>
        <row r="45">
          <cell r="A45">
            <v>15</v>
          </cell>
          <cell r="B45" t="str">
            <v>×</v>
          </cell>
          <cell r="C45">
            <v>16</v>
          </cell>
          <cell r="D45" t="str">
            <v>W</v>
          </cell>
          <cell r="E45">
            <v>14</v>
          </cell>
          <cell r="F45">
            <v>0</v>
          </cell>
          <cell r="G45">
            <v>14</v>
          </cell>
          <cell r="H45">
            <v>42</v>
          </cell>
          <cell r="I45">
            <v>0</v>
          </cell>
        </row>
        <row r="46">
          <cell r="A46">
            <v>21</v>
          </cell>
          <cell r="B46" t="str">
            <v>×</v>
          </cell>
          <cell r="C46">
            <v>13</v>
          </cell>
          <cell r="D46" t="str">
            <v>W</v>
          </cell>
          <cell r="E46">
            <v>16</v>
          </cell>
          <cell r="F46">
            <v>0</v>
          </cell>
          <cell r="G46">
            <v>16</v>
          </cell>
          <cell r="H46">
            <v>48</v>
          </cell>
          <cell r="I46">
            <v>0</v>
          </cell>
        </row>
        <row r="47">
          <cell r="A47">
            <v>21</v>
          </cell>
          <cell r="B47" t="str">
            <v>×</v>
          </cell>
          <cell r="C47">
            <v>12</v>
          </cell>
          <cell r="D47" t="str">
            <v>W</v>
          </cell>
          <cell r="E47">
            <v>14</v>
          </cell>
          <cell r="F47">
            <v>0</v>
          </cell>
          <cell r="G47">
            <v>14</v>
          </cell>
          <cell r="H47">
            <v>42</v>
          </cell>
          <cell r="I47">
            <v>0</v>
          </cell>
        </row>
        <row r="48">
          <cell r="A48">
            <v>18</v>
          </cell>
          <cell r="B48" t="str">
            <v>×</v>
          </cell>
          <cell r="C48">
            <v>13</v>
          </cell>
          <cell r="D48" t="str">
            <v>W</v>
          </cell>
          <cell r="E48">
            <v>14</v>
          </cell>
          <cell r="F48">
            <v>0</v>
          </cell>
          <cell r="G48">
            <v>14</v>
          </cell>
          <cell r="H48">
            <v>42</v>
          </cell>
          <cell r="I48">
            <v>0</v>
          </cell>
        </row>
        <row r="49">
          <cell r="A49">
            <v>18</v>
          </cell>
          <cell r="B49" t="str">
            <v>×</v>
          </cell>
          <cell r="C49">
            <v>12</v>
          </cell>
          <cell r="D49" t="str">
            <v>W</v>
          </cell>
          <cell r="E49">
            <v>12</v>
          </cell>
          <cell r="F49">
            <v>0</v>
          </cell>
          <cell r="G49">
            <v>12</v>
          </cell>
          <cell r="H49">
            <v>36</v>
          </cell>
          <cell r="I49">
            <v>0</v>
          </cell>
        </row>
        <row r="50">
          <cell r="A50">
            <v>15</v>
          </cell>
          <cell r="B50" t="str">
            <v>×</v>
          </cell>
          <cell r="C50">
            <v>13</v>
          </cell>
          <cell r="D50" t="str">
            <v>W</v>
          </cell>
          <cell r="E50">
            <v>12</v>
          </cell>
          <cell r="F50">
            <v>0</v>
          </cell>
          <cell r="G50">
            <v>12</v>
          </cell>
          <cell r="H50">
            <v>36</v>
          </cell>
          <cell r="I50">
            <v>0</v>
          </cell>
        </row>
        <row r="51">
          <cell r="A51">
            <v>15</v>
          </cell>
          <cell r="B51" t="str">
            <v>×</v>
          </cell>
          <cell r="C51">
            <v>12</v>
          </cell>
          <cell r="D51" t="str">
            <v>W</v>
          </cell>
          <cell r="E51">
            <v>10</v>
          </cell>
          <cell r="F51">
            <v>0</v>
          </cell>
          <cell r="G51">
            <v>10</v>
          </cell>
          <cell r="H51">
            <v>30</v>
          </cell>
          <cell r="I51">
            <v>0</v>
          </cell>
        </row>
        <row r="52">
          <cell r="A52">
            <v>15</v>
          </cell>
          <cell r="B52" t="str">
            <v>×</v>
          </cell>
          <cell r="C52">
            <v>10</v>
          </cell>
          <cell r="D52" t="str">
            <v>W</v>
          </cell>
          <cell r="E52">
            <v>10</v>
          </cell>
          <cell r="F52">
            <v>0</v>
          </cell>
          <cell r="G52">
            <v>10</v>
          </cell>
          <cell r="H52">
            <v>30</v>
          </cell>
          <cell r="I52">
            <v>0</v>
          </cell>
        </row>
        <row r="53">
          <cell r="A53">
            <v>15</v>
          </cell>
          <cell r="B53" t="str">
            <v>×</v>
          </cell>
          <cell r="C53">
            <v>9</v>
          </cell>
          <cell r="D53" t="str">
            <v>W</v>
          </cell>
          <cell r="E53">
            <v>10</v>
          </cell>
          <cell r="F53">
            <v>0</v>
          </cell>
          <cell r="G53">
            <v>10</v>
          </cell>
          <cell r="H53">
            <v>30</v>
          </cell>
          <cell r="I53">
            <v>0</v>
          </cell>
        </row>
        <row r="54">
          <cell r="A54">
            <v>12</v>
          </cell>
          <cell r="B54" t="str">
            <v>×</v>
          </cell>
          <cell r="C54">
            <v>10</v>
          </cell>
          <cell r="D54" t="str">
            <v>W</v>
          </cell>
          <cell r="E54">
            <v>8</v>
          </cell>
          <cell r="F54">
            <v>0</v>
          </cell>
          <cell r="G54">
            <v>8</v>
          </cell>
          <cell r="H54">
            <v>24</v>
          </cell>
          <cell r="I54">
            <v>0</v>
          </cell>
        </row>
        <row r="55">
          <cell r="A55">
            <v>12</v>
          </cell>
          <cell r="B55" t="str">
            <v>×</v>
          </cell>
          <cell r="C55">
            <v>9</v>
          </cell>
          <cell r="D55" t="str">
            <v>W</v>
          </cell>
          <cell r="E55">
            <v>8</v>
          </cell>
          <cell r="F55">
            <v>0</v>
          </cell>
          <cell r="G55">
            <v>8</v>
          </cell>
          <cell r="H55">
            <v>24</v>
          </cell>
          <cell r="I55">
            <v>0</v>
          </cell>
        </row>
        <row r="56">
          <cell r="A56">
            <v>15</v>
          </cell>
          <cell r="B56" t="str">
            <v>×</v>
          </cell>
          <cell r="C56">
            <v>6</v>
          </cell>
          <cell r="D56" t="str">
            <v>W</v>
          </cell>
          <cell r="E56">
            <v>8</v>
          </cell>
          <cell r="F56">
            <v>0</v>
          </cell>
          <cell r="G56">
            <v>8</v>
          </cell>
          <cell r="H56">
            <v>24</v>
          </cell>
          <cell r="I56">
            <v>0</v>
          </cell>
        </row>
        <row r="57">
          <cell r="A57">
            <v>12</v>
          </cell>
          <cell r="B57" t="str">
            <v>×</v>
          </cell>
          <cell r="C57">
            <v>6</v>
          </cell>
          <cell r="D57" t="str">
            <v>W</v>
          </cell>
          <cell r="E57">
            <v>0</v>
          </cell>
          <cell r="F57">
            <v>0</v>
          </cell>
          <cell r="G57">
            <v>0</v>
          </cell>
          <cell r="H57">
            <v>0</v>
          </cell>
          <cell r="I57">
            <v>6</v>
          </cell>
        </row>
        <row r="58">
          <cell r="A58">
            <v>9</v>
          </cell>
          <cell r="B58" t="str">
            <v>×</v>
          </cell>
          <cell r="C58">
            <v>6</v>
          </cell>
          <cell r="D58" t="str">
            <v>W</v>
          </cell>
          <cell r="E58">
            <v>6</v>
          </cell>
          <cell r="F58">
            <v>0</v>
          </cell>
          <cell r="G58">
            <v>6</v>
          </cell>
          <cell r="H58">
            <v>18</v>
          </cell>
          <cell r="I58">
            <v>0</v>
          </cell>
        </row>
        <row r="59">
          <cell r="A59">
            <v>15</v>
          </cell>
          <cell r="B59" t="str">
            <v>×</v>
          </cell>
          <cell r="C59">
            <v>4</v>
          </cell>
          <cell r="D59" t="str">
            <v>W</v>
          </cell>
          <cell r="E59">
            <v>8</v>
          </cell>
          <cell r="F59">
            <v>0</v>
          </cell>
          <cell r="G59">
            <v>8</v>
          </cell>
          <cell r="H59">
            <v>24</v>
          </cell>
          <cell r="I59">
            <v>0</v>
          </cell>
        </row>
        <row r="60">
          <cell r="A60">
            <v>12</v>
          </cell>
          <cell r="B60" t="str">
            <v>×</v>
          </cell>
          <cell r="C60">
            <v>4</v>
          </cell>
          <cell r="D60" t="str">
            <v>W</v>
          </cell>
          <cell r="E60">
            <v>0</v>
          </cell>
          <cell r="F60">
            <v>0</v>
          </cell>
          <cell r="G60">
            <v>0</v>
          </cell>
          <cell r="H60">
            <v>0</v>
          </cell>
          <cell r="I60">
            <v>6</v>
          </cell>
        </row>
        <row r="61">
          <cell r="A61">
            <v>9</v>
          </cell>
          <cell r="B61" t="str">
            <v>×</v>
          </cell>
          <cell r="C61">
            <v>4</v>
          </cell>
          <cell r="D61" t="str">
            <v>W</v>
          </cell>
          <cell r="E61">
            <v>6</v>
          </cell>
          <cell r="F61">
            <v>0</v>
          </cell>
          <cell r="G61">
            <v>6</v>
          </cell>
          <cell r="H61">
            <v>18</v>
          </cell>
          <cell r="I61">
            <v>0</v>
          </cell>
        </row>
        <row r="62">
          <cell r="A62">
            <v>6</v>
          </cell>
          <cell r="B62" t="str">
            <v>×</v>
          </cell>
          <cell r="C62">
            <v>6</v>
          </cell>
          <cell r="D62" t="str">
            <v>W</v>
          </cell>
          <cell r="E62">
            <v>4</v>
          </cell>
          <cell r="F62">
            <v>0</v>
          </cell>
          <cell r="G62">
            <v>4</v>
          </cell>
          <cell r="H62">
            <v>12</v>
          </cell>
          <cell r="I62">
            <v>0</v>
          </cell>
        </row>
        <row r="63">
          <cell r="A63">
            <v>6</v>
          </cell>
          <cell r="B63" t="str">
            <v>×</v>
          </cell>
          <cell r="C63">
            <v>4</v>
          </cell>
          <cell r="D63" t="str">
            <v>W</v>
          </cell>
          <cell r="E63">
            <v>4</v>
          </cell>
          <cell r="F63">
            <v>0</v>
          </cell>
          <cell r="G63">
            <v>4</v>
          </cell>
          <cell r="H63">
            <v>12</v>
          </cell>
          <cell r="I63">
            <v>0</v>
          </cell>
        </row>
        <row r="64">
          <cell r="A64">
            <v>33</v>
          </cell>
          <cell r="B64" t="str">
            <v>×</v>
          </cell>
          <cell r="C64">
            <v>18</v>
          </cell>
          <cell r="D64" t="str">
            <v>W</v>
          </cell>
          <cell r="E64">
            <v>15</v>
          </cell>
          <cell r="F64">
            <v>0</v>
          </cell>
          <cell r="G64">
            <v>15</v>
          </cell>
          <cell r="H64">
            <v>45</v>
          </cell>
          <cell r="I64">
            <v>7</v>
          </cell>
        </row>
        <row r="65">
          <cell r="A65">
            <v>33</v>
          </cell>
          <cell r="B65" t="str">
            <v>×</v>
          </cell>
          <cell r="C65">
            <v>16</v>
          </cell>
          <cell r="D65" t="str">
            <v>W</v>
          </cell>
          <cell r="E65">
            <v>22</v>
          </cell>
          <cell r="F65">
            <v>0</v>
          </cell>
          <cell r="G65">
            <v>22</v>
          </cell>
          <cell r="H65">
            <v>66</v>
          </cell>
          <cell r="I65">
            <v>0</v>
          </cell>
        </row>
        <row r="66">
          <cell r="A66">
            <v>30</v>
          </cell>
          <cell r="B66" t="str">
            <v>×</v>
          </cell>
          <cell r="C66">
            <v>18</v>
          </cell>
          <cell r="D66" t="str">
            <v>W</v>
          </cell>
          <cell r="E66">
            <v>14</v>
          </cell>
          <cell r="F66">
            <v>0</v>
          </cell>
          <cell r="G66">
            <v>14</v>
          </cell>
          <cell r="H66">
            <v>42</v>
          </cell>
          <cell r="I66">
            <v>6</v>
          </cell>
        </row>
        <row r="67">
          <cell r="A67">
            <v>30</v>
          </cell>
          <cell r="B67" t="str">
            <v>×</v>
          </cell>
          <cell r="C67">
            <v>16</v>
          </cell>
          <cell r="D67" t="str">
            <v>W</v>
          </cell>
          <cell r="E67">
            <v>20</v>
          </cell>
          <cell r="F67">
            <v>0</v>
          </cell>
          <cell r="G67">
            <v>20</v>
          </cell>
          <cell r="H67">
            <v>60</v>
          </cell>
          <cell r="I67">
            <v>0</v>
          </cell>
        </row>
        <row r="68">
          <cell r="A68">
            <v>27</v>
          </cell>
          <cell r="B68" t="str">
            <v>×</v>
          </cell>
          <cell r="C68">
            <v>18</v>
          </cell>
          <cell r="D68" t="str">
            <v>W</v>
          </cell>
          <cell r="E68">
            <v>14</v>
          </cell>
          <cell r="F68">
            <v>0</v>
          </cell>
          <cell r="G68">
            <v>14</v>
          </cell>
          <cell r="H68">
            <v>42</v>
          </cell>
          <cell r="I68">
            <v>6</v>
          </cell>
        </row>
        <row r="69">
          <cell r="A69">
            <v>27</v>
          </cell>
          <cell r="B69" t="str">
            <v>×</v>
          </cell>
          <cell r="C69">
            <v>16</v>
          </cell>
          <cell r="D69" t="str">
            <v>W</v>
          </cell>
          <cell r="E69">
            <v>20</v>
          </cell>
          <cell r="F69">
            <v>0</v>
          </cell>
          <cell r="G69">
            <v>20</v>
          </cell>
          <cell r="H69">
            <v>60</v>
          </cell>
          <cell r="I69">
            <v>0</v>
          </cell>
        </row>
        <row r="70">
          <cell r="A70">
            <v>24</v>
          </cell>
          <cell r="B70" t="str">
            <v>×</v>
          </cell>
          <cell r="C70">
            <v>18</v>
          </cell>
          <cell r="D70" t="str">
            <v>W</v>
          </cell>
          <cell r="E70">
            <v>13</v>
          </cell>
          <cell r="F70">
            <v>0</v>
          </cell>
          <cell r="G70">
            <v>13</v>
          </cell>
          <cell r="H70">
            <v>39</v>
          </cell>
          <cell r="I70">
            <v>5</v>
          </cell>
        </row>
        <row r="71">
          <cell r="A71">
            <v>6</v>
          </cell>
          <cell r="B71" t="str">
            <v>×</v>
          </cell>
          <cell r="C71">
            <v>12</v>
          </cell>
          <cell r="D71" t="str">
            <v>W</v>
          </cell>
          <cell r="E71">
            <v>6</v>
          </cell>
          <cell r="F71">
            <v>0</v>
          </cell>
          <cell r="G71">
            <v>6</v>
          </cell>
          <cell r="H71">
            <v>18</v>
          </cell>
          <cell r="I71">
            <v>0</v>
          </cell>
        </row>
        <row r="72">
          <cell r="A72">
            <v>5.6</v>
          </cell>
          <cell r="B72" t="str">
            <v>×</v>
          </cell>
          <cell r="C72">
            <v>12</v>
          </cell>
          <cell r="D72" t="str">
            <v>W</v>
          </cell>
          <cell r="E72">
            <v>6</v>
          </cell>
          <cell r="F72">
            <v>0</v>
          </cell>
          <cell r="G72">
            <v>6</v>
          </cell>
          <cell r="H72">
            <v>18</v>
          </cell>
          <cell r="I72">
            <v>0</v>
          </cell>
        </row>
      </sheetData>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재료"/>
      <sheetName val="설치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암거단위-1련"/>
      <sheetName val="DATE"/>
      <sheetName val="지급자재"/>
      <sheetName val="우,오수"/>
      <sheetName val="_____C_My_Documents___________2"/>
      <sheetName val="_____C_My_Documents___________3"/>
    </sheetNames>
    <definedNames>
      <definedName name="수식입력매크로"/>
      <definedName name="일위규격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DATE"/>
      <sheetName val="내역서"/>
      <sheetName val="판매시설"/>
      <sheetName val="노임"/>
    </sheetNames>
    <sheetDataSet>
      <sheetData sheetId="0" refreshError="1"/>
      <sheetData sheetId="1" refreshError="1"/>
      <sheetData sheetId="2" refreshError="1"/>
      <sheetData sheetId="3" refreshError="1"/>
      <sheetData sheetId="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Sheet1"/>
      <sheetName val="Sheet2"/>
      <sheetName val="Sheet3"/>
      <sheetName val="시설물일위"/>
      <sheetName val="화산경계"/>
      <sheetName val="______C_WORK__________________2"/>
      <sheetName val="______C_WORK__________________3"/>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단가표"/>
      <sheetName val="원가 (2)"/>
      <sheetName val="인건비"/>
      <sheetName val="N賃率-職"/>
      <sheetName val="기본일위"/>
      <sheetName val="J直材4"/>
      <sheetName val="#REF"/>
      <sheetName val="I一般比"/>
      <sheetName val="을-ATYPE"/>
      <sheetName val="암거단위"/>
      <sheetName val="공조기휀"/>
      <sheetName val="직노"/>
      <sheetName val="내역서"/>
      <sheetName val="일위대가"/>
      <sheetName val="파일의이용"/>
      <sheetName val="이토변실"/>
      <sheetName val="새공통"/>
      <sheetName val="총괄집계표"/>
      <sheetName val="단가"/>
      <sheetName val="20관리비율"/>
      <sheetName val="노무비"/>
      <sheetName val="수량산출"/>
      <sheetName val="배관단가"/>
      <sheetName val="PSM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입력부"/>
    </sheet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시중노임"/>
      <sheetName val="기계경비"/>
      <sheetName val="자재가격"/>
      <sheetName val="변경일위대가"/>
      <sheetName val="일위대가표"/>
      <sheetName val="산출근거"/>
      <sheetName val="거리별운임"/>
      <sheetName val="설비단가표"/>
      <sheetName val="I一般比"/>
      <sheetName val="교각1"/>
      <sheetName val="터파기및재료"/>
    </sheetNames>
    <sheetDataSet>
      <sheetData sheetId="0" refreshError="1"/>
      <sheetData sheetId="1" refreshError="1">
        <row r="7">
          <cell r="I7">
            <v>66461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목차"/>
      <sheetName val="자재집계1"/>
      <sheetName val="자재집계"/>
      <sheetName val="토공계획"/>
      <sheetName val="토공유동"/>
      <sheetName val="토공집계표"/>
      <sheetName val="토량운반집계"/>
      <sheetName val="구조깨기"/>
      <sheetName val="헐기"/>
      <sheetName val="구조물총"/>
      <sheetName val="구조물공"/>
      <sheetName val="시가지L형측구"/>
      <sheetName val="옹벽식L형집계"/>
      <sheetName val="옹벽식L형측구(절토부)"/>
      <sheetName val="옹벽식L형연장"/>
      <sheetName val="도로경계석집계"/>
      <sheetName val="도로경계석연장"/>
      <sheetName val="도로경계석(150)"/>
      <sheetName val="복구수량집"/>
      <sheetName val="복구포장집"/>
      <sheetName val="복구포장단위"/>
      <sheetName val="우,오수공총"/>
      <sheetName val="맨홀총"/>
      <sheetName val="맨홀"/>
      <sheetName val="우오수관"/>
      <sheetName val="우오수토공집계"/>
      <sheetName val="관토공"/>
      <sheetName val="우오수연장"/>
      <sheetName val="우오수단위"/>
      <sheetName val="우오수평균고"/>
      <sheetName val="우수받이"/>
      <sheetName val="우수연결관"/>
      <sheetName val="오수유입"/>
      <sheetName val="석축집계"/>
      <sheetName val="석축연장"/>
      <sheetName val="석축수량"/>
      <sheetName val="석축(찰쌓기)단위수량 "/>
      <sheetName val="상수연장"/>
      <sheetName val="상수도"/>
      <sheetName val="포장총"/>
      <sheetName val="본선포장"/>
      <sheetName val="포장단위"/>
      <sheetName val="오버레이구간"/>
      <sheetName val="오버레이수량"/>
      <sheetName val="접속수량집"/>
      <sheetName val="접속포장집"/>
      <sheetName val="접속산출"/>
      <sheetName val="측구포장증감"/>
      <sheetName val="L형측구공제"/>
      <sheetName val="가각포장집계"/>
      <sheetName val="가각포장단위"/>
      <sheetName val="가각부"/>
      <sheetName val="부대공"/>
      <sheetName val="차선도색집"/>
      <sheetName val="일반차선도색"/>
      <sheetName val="배수공총"/>
      <sheetName val="종배수공"/>
      <sheetName val="횡배수공"/>
      <sheetName val="날개치수"/>
      <sheetName val="접속도로"/>
      <sheetName val="관기초"/>
      <sheetName val="화산"/>
      <sheetName val="E__2003_____________EXCEL_____2"/>
      <sheetName val="E__2003_____________EXCEL_____3"/>
      <sheetName val=""/>
      <sheetName val="E__2003_____________EXCEL_____4"/>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refreshError="1"/>
      <sheetData sheetId="66"/>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작화면"/>
      <sheetName val="도면 색인표"/>
      <sheetName val="기초수평,전단키없음"/>
      <sheetName val="기초수평,전단키있음"/>
      <sheetName val="기초경사,전단키없음"/>
      <sheetName val="기초경사,전단키있음"/>
      <sheetName val="실행내역"/>
      <sheetName val="직노"/>
      <sheetName val="빗물받이(910-510-410)"/>
    </sheetNames>
    <sheetDataSet>
      <sheetData sheetId="0" refreshError="1"/>
      <sheetData sheetId="1" refreshError="1"/>
      <sheetData sheetId="2" refreshError="1"/>
      <sheetData sheetId="3" refreshError="1"/>
      <sheetData sheetId="4" refreshError="1"/>
      <sheetData sheetId="5" refreshError="1">
        <row r="30">
          <cell r="C30">
            <v>1</v>
          </cell>
        </row>
      </sheetData>
      <sheetData sheetId="6" refreshError="1"/>
      <sheetData sheetId="7" refreshError="1"/>
      <sheetData sheetId="8"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목차"/>
      <sheetName val="자재집계1"/>
      <sheetName val="자재집계"/>
      <sheetName val="토공계획"/>
      <sheetName val="토공유동"/>
      <sheetName val="토공집계표"/>
      <sheetName val="토량운반집계"/>
      <sheetName val="구조깨기"/>
      <sheetName val="헐기"/>
      <sheetName val="구조물총"/>
      <sheetName val="구조물공"/>
      <sheetName val="시가지L형측구"/>
      <sheetName val="옹벽식L형집계"/>
      <sheetName val="옹벽식L형측구(절토부)"/>
      <sheetName val="옹벽식L형연장"/>
      <sheetName val="도로경계석집계"/>
      <sheetName val="도로경계석연장"/>
      <sheetName val="도로경계석(150)"/>
      <sheetName val="복구수량집"/>
      <sheetName val="복구포장집"/>
      <sheetName val="복구포장단위"/>
      <sheetName val="우,오수공총"/>
      <sheetName val="맨홀총"/>
      <sheetName val="맨홀"/>
      <sheetName val="우오수관"/>
      <sheetName val="우오수토공집계"/>
      <sheetName val="관토공"/>
      <sheetName val="우오수연장"/>
      <sheetName val="우오수단위"/>
      <sheetName val="우오수평균고"/>
      <sheetName val="우수받이"/>
      <sheetName val="우수연결관"/>
      <sheetName val="오수유입"/>
      <sheetName val="석축집계"/>
      <sheetName val="석축연장"/>
      <sheetName val="석축수량"/>
      <sheetName val="석축(찰쌓기)단위수량 "/>
      <sheetName val="상수연장"/>
      <sheetName val="상수도"/>
      <sheetName val="포장총"/>
      <sheetName val="본선포장"/>
      <sheetName val="포장단위"/>
      <sheetName val="오버레이구간"/>
      <sheetName val="오버레이수량"/>
      <sheetName val="접속수량집"/>
      <sheetName val="접속포장집"/>
      <sheetName val="접속산출"/>
      <sheetName val="측구포장증감"/>
      <sheetName val="L형측구공제"/>
      <sheetName val="가각포장집계"/>
      <sheetName val="가각포장단위"/>
      <sheetName val="가각부"/>
      <sheetName val="부대공"/>
      <sheetName val="차선도색집"/>
      <sheetName val="일반차선도색"/>
      <sheetName val="배수공총"/>
      <sheetName val="종배수공"/>
      <sheetName val="횡배수공"/>
      <sheetName val="날개치수"/>
      <sheetName val="접속도로"/>
      <sheetName val="관기초"/>
      <sheetName val="화산"/>
      <sheetName val="E__2003__________________EXCE_2"/>
      <sheetName val="E__2003__________________EXCE_3"/>
      <sheetName val=""/>
      <sheetName val="E__2003__________________EXCE_4"/>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refreshError="1"/>
      <sheetData sheetId="66"/>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단가산출"/>
      <sheetName val="포장산기"/>
      <sheetName val="산출내역"/>
      <sheetName val="벽돌계산"/>
      <sheetName val="교량첨가"/>
      <sheetName val="일위2"/>
      <sheetName val="일위1"/>
      <sheetName val="일위대가"/>
      <sheetName val="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E__2003__________________My_D_2"/>
      <sheetName val="E__2003__________________My_D_3"/>
      <sheetName val=""/>
      <sheetName val="E__2003__________________My_D_4"/>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물가시세"/>
      <sheetName val="노임단가"/>
      <sheetName val="하중계산"/>
      <sheetName val="실행"/>
      <sheetName val="단위중량"/>
      <sheetName val="산출내역서집계표"/>
      <sheetName val="일위대가 "/>
      <sheetName val="집계"/>
      <sheetName val="분전함신설"/>
      <sheetName val="접지1종"/>
      <sheetName val="식재일위대가"/>
      <sheetName val="4차원가계산서"/>
      <sheetName val="3-2PS"/>
      <sheetName val="일위대가"/>
      <sheetName val="노무비 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
      <sheetName val="주택총괄"/>
      <sheetName val="주택(1-10)"/>
      <sheetName val="구조물"/>
      <sheetName val="노임단가"/>
      <sheetName val="자재단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Sheet1"/>
      <sheetName val="중기대수1"/>
      <sheetName val="시험수량1"/>
      <sheetName val="깨기물량-동화천1"/>
      <sheetName val="TOTAL3"/>
      <sheetName val="터파기및재료"/>
      <sheetName val="Sheet2"/>
      <sheetName val="콘_재료분리(1)"/>
      <sheetName val="데이타"/>
      <sheetName val="식재인부"/>
      <sheetName val="시중노임"/>
      <sheetName val="상하차비용(기계상차)"/>
      <sheetName val="수간보호"/>
      <sheetName val="운반비"/>
      <sheetName val="빗물받이(910-510-4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산출"/>
      <sheetName val="소방"/>
      <sheetName val="집계"/>
      <sheetName val="내역"/>
      <sheetName val="하도내역"/>
      <sheetName val="하도원가"/>
      <sheetName val="하도급사항"/>
      <sheetName val="설계조건"/>
      <sheetName val="금액내역서"/>
      <sheetName val="예총"/>
      <sheetName val="산출내역서집계표"/>
      <sheetName val="Macro1"/>
      <sheetName val="건축공사"/>
      <sheetName val="돈암사업"/>
      <sheetName val="건축내역"/>
      <sheetName val="건축원가계산서"/>
      <sheetName val="data"/>
      <sheetName val="배수관토공산출"/>
      <sheetName val="터파기및재료"/>
      <sheetName val="Mc1"/>
      <sheetName val="목록"/>
      <sheetName val="b_balju_cho"/>
      <sheetName val="BID"/>
      <sheetName val="설계산출기초"/>
      <sheetName val="설계산출표지"/>
      <sheetName val="을부담운반비"/>
      <sheetName val="운반비산출"/>
      <sheetName val="조건"/>
      <sheetName val="내역서(기계)"/>
      <sheetName val="건축"/>
      <sheetName val="1"/>
      <sheetName val="인건-측정"/>
      <sheetName val="배수관토공"/>
      <sheetName val="01AC"/>
      <sheetName val="부대내역"/>
      <sheetName val="광주역사-최종"/>
      <sheetName val="분전함신설"/>
      <sheetName val="접지1종"/>
      <sheetName val="설비단가표"/>
      <sheetName val="내역서"/>
      <sheetName val="단가"/>
      <sheetName val="4차원가계산서"/>
      <sheetName val="일위대가표"/>
      <sheetName val="Sheet1"/>
      <sheetName val="b_balju"/>
      <sheetName val="7단가"/>
      <sheetName val="단가비교표_공통1"/>
      <sheetName val="노임단가"/>
      <sheetName val="CON'C"/>
      <sheetName val="코드"/>
      <sheetName val="밸브설치"/>
      <sheetName val="내역서 (2)"/>
      <sheetName val="소야공정계획표"/>
      <sheetName val="설계"/>
      <sheetName val="일위_파일"/>
      <sheetName val="SG-KB-EN"/>
      <sheetName val="별표집계"/>
      <sheetName val="BEND LOSS"/>
      <sheetName val="공사내역(2003년)"/>
      <sheetName val="기자재수량"/>
      <sheetName val="물류최종8월7"/>
      <sheetName val="부관맨홀조서"/>
    </sheetNames>
    <sheetDataSet>
      <sheetData sheetId="0"/>
      <sheetData sheetId="1"/>
      <sheetData sheetId="2" refreshError="1"/>
      <sheetData sheetId="3" refreshError="1">
        <row r="4">
          <cell r="C4" t="str">
            <v>01 건축공사</v>
          </cell>
          <cell r="F4" t="str">
            <v>식</v>
          </cell>
          <cell r="G4">
            <v>1</v>
          </cell>
          <cell r="I4">
            <v>4508685404</v>
          </cell>
          <cell r="K4">
            <v>3123341335</v>
          </cell>
          <cell r="M4">
            <v>278338399</v>
          </cell>
          <cell r="O4">
            <v>7910365138</v>
          </cell>
        </row>
        <row r="5">
          <cell r="C5" t="str">
            <v>02 토목공사</v>
          </cell>
          <cell r="F5" t="str">
            <v>식</v>
          </cell>
          <cell r="G5">
            <v>1</v>
          </cell>
          <cell r="I5">
            <v>1275512762</v>
          </cell>
          <cell r="K5">
            <v>466351850</v>
          </cell>
          <cell r="M5">
            <v>115787362</v>
          </cell>
          <cell r="O5">
            <v>1857651974</v>
          </cell>
        </row>
        <row r="6">
          <cell r="C6" t="str">
            <v>03 설비공사</v>
          </cell>
          <cell r="F6" t="str">
            <v>식</v>
          </cell>
          <cell r="G6">
            <v>1</v>
          </cell>
          <cell r="I6">
            <v>299110835</v>
          </cell>
          <cell r="K6">
            <v>250954142</v>
          </cell>
          <cell r="M6">
            <v>0</v>
          </cell>
          <cell r="O6">
            <v>550064977</v>
          </cell>
        </row>
        <row r="7">
          <cell r="C7" t="str">
            <v>04 검수공사</v>
          </cell>
          <cell r="F7" t="str">
            <v>식</v>
          </cell>
          <cell r="G7">
            <v>1</v>
          </cell>
          <cell r="I7">
            <v>342894447</v>
          </cell>
          <cell r="K7">
            <v>312457283</v>
          </cell>
          <cell r="M7">
            <v>24495968</v>
          </cell>
          <cell r="O7">
            <v>679847698</v>
          </cell>
        </row>
        <row r="8">
          <cell r="C8" t="str">
            <v>합계</v>
          </cell>
          <cell r="I8">
            <v>6426203448</v>
          </cell>
          <cell r="K8">
            <v>4153104610</v>
          </cell>
          <cell r="M8">
            <v>418621729</v>
          </cell>
          <cell r="O8">
            <v>10997929787</v>
          </cell>
        </row>
        <row r="31">
          <cell r="C31" t="str">
            <v>01 건축공사</v>
          </cell>
        </row>
        <row r="32">
          <cell r="C32" t="str">
            <v>01 역사증축및개수1동</v>
          </cell>
          <cell r="F32" t="str">
            <v>식</v>
          </cell>
          <cell r="G32">
            <v>1</v>
          </cell>
          <cell r="I32">
            <v>2472590869</v>
          </cell>
          <cell r="K32">
            <v>1479216134</v>
          </cell>
          <cell r="M32">
            <v>133890992</v>
          </cell>
          <cell r="O32">
            <v>4085697995</v>
          </cell>
        </row>
        <row r="33">
          <cell r="C33" t="str">
            <v>02 #1타는곳지붕신축1동</v>
          </cell>
          <cell r="F33" t="str">
            <v>식</v>
          </cell>
          <cell r="G33">
            <v>1</v>
          </cell>
          <cell r="I33">
            <v>262639990</v>
          </cell>
          <cell r="K33">
            <v>193152002</v>
          </cell>
          <cell r="M33">
            <v>5883203</v>
          </cell>
          <cell r="O33">
            <v>461675195</v>
          </cell>
        </row>
        <row r="34">
          <cell r="C34" t="str">
            <v>03 #2타는곳지붕신축1동</v>
          </cell>
          <cell r="F34" t="str">
            <v>식</v>
          </cell>
          <cell r="G34">
            <v>1</v>
          </cell>
          <cell r="I34">
            <v>367720223</v>
          </cell>
          <cell r="K34">
            <v>277484609</v>
          </cell>
          <cell r="M34">
            <v>8279950</v>
          </cell>
          <cell r="O34">
            <v>653484782</v>
          </cell>
        </row>
        <row r="35">
          <cell r="C35" t="str">
            <v>04 #3타는곳지붕신축1동</v>
          </cell>
          <cell r="F35" t="str">
            <v>식</v>
          </cell>
          <cell r="G35">
            <v>1</v>
          </cell>
          <cell r="I35">
            <v>367771532</v>
          </cell>
          <cell r="K35">
            <v>277484609</v>
          </cell>
          <cell r="M35">
            <v>8279950</v>
          </cell>
          <cell r="O35">
            <v>653536091</v>
          </cell>
        </row>
        <row r="36">
          <cell r="C36" t="str">
            <v>05 자유연결통로신축1동</v>
          </cell>
          <cell r="F36" t="str">
            <v>식</v>
          </cell>
          <cell r="G36">
            <v>1</v>
          </cell>
          <cell r="I36">
            <v>606911151</v>
          </cell>
          <cell r="K36">
            <v>415129646</v>
          </cell>
          <cell r="M36">
            <v>9170475</v>
          </cell>
          <cell r="O36">
            <v>1031211272</v>
          </cell>
        </row>
        <row r="37">
          <cell r="C37" t="str">
            <v>06 운전계장실신축1동</v>
          </cell>
          <cell r="F37" t="str">
            <v>식</v>
          </cell>
          <cell r="G37">
            <v>1</v>
          </cell>
          <cell r="I37">
            <v>47145831</v>
          </cell>
          <cell r="K37">
            <v>25236140</v>
          </cell>
          <cell r="M37">
            <v>1273113</v>
          </cell>
          <cell r="O37">
            <v>73655084</v>
          </cell>
        </row>
        <row r="38">
          <cell r="C38" t="str">
            <v>07 검수원처소신축1동</v>
          </cell>
          <cell r="F38" t="str">
            <v>식</v>
          </cell>
          <cell r="G38">
            <v>1</v>
          </cell>
          <cell r="I38">
            <v>54594959</v>
          </cell>
          <cell r="K38">
            <v>35194045</v>
          </cell>
          <cell r="M38">
            <v>1179208</v>
          </cell>
          <cell r="O38">
            <v>90968212</v>
          </cell>
        </row>
        <row r="39">
          <cell r="C39" t="str">
            <v>08 검수고신축1동</v>
          </cell>
          <cell r="F39" t="str">
            <v>식</v>
          </cell>
          <cell r="G39">
            <v>1</v>
          </cell>
          <cell r="I39">
            <v>197465965</v>
          </cell>
          <cell r="K39">
            <v>156571693</v>
          </cell>
          <cell r="M39">
            <v>8703680</v>
          </cell>
          <cell r="O39">
            <v>362741338</v>
          </cell>
        </row>
        <row r="40">
          <cell r="C40" t="str">
            <v>09 지하연결통로마감개수1동</v>
          </cell>
          <cell r="F40" t="str">
            <v>식</v>
          </cell>
          <cell r="G40">
            <v>1</v>
          </cell>
          <cell r="I40">
            <v>66823353</v>
          </cell>
          <cell r="K40">
            <v>110954615</v>
          </cell>
          <cell r="M40">
            <v>2301109</v>
          </cell>
          <cell r="O40">
            <v>180079077</v>
          </cell>
        </row>
        <row r="41">
          <cell r="C41" t="str">
            <v>10 유류펌프실신축1동</v>
          </cell>
          <cell r="F41" t="str">
            <v>식</v>
          </cell>
          <cell r="G41">
            <v>1</v>
          </cell>
          <cell r="I41">
            <v>24016967</v>
          </cell>
          <cell r="K41">
            <v>29777821</v>
          </cell>
          <cell r="M41">
            <v>898132</v>
          </cell>
          <cell r="O41">
            <v>54692920</v>
          </cell>
        </row>
        <row r="42">
          <cell r="C42" t="str">
            <v>11 테니스장신축1동</v>
          </cell>
          <cell r="F42" t="str">
            <v>식</v>
          </cell>
          <cell r="G42">
            <v>1</v>
          </cell>
          <cell r="I42">
            <v>37344773</v>
          </cell>
          <cell r="K42">
            <v>29583194</v>
          </cell>
          <cell r="M42">
            <v>1047504</v>
          </cell>
          <cell r="O42">
            <v>67975471</v>
          </cell>
        </row>
        <row r="43">
          <cell r="C43" t="str">
            <v>12 락카실신축1동</v>
          </cell>
          <cell r="F43" t="str">
            <v>식</v>
          </cell>
          <cell r="G43">
            <v>1</v>
          </cell>
          <cell r="I43">
            <v>4607769</v>
          </cell>
          <cell r="K43">
            <v>3800098</v>
          </cell>
          <cell r="M43">
            <v>52426</v>
          </cell>
          <cell r="O43">
            <v>8460293</v>
          </cell>
        </row>
        <row r="44">
          <cell r="C44" t="str">
            <v>13 철거공사</v>
          </cell>
          <cell r="F44" t="str">
            <v>식</v>
          </cell>
          <cell r="G44">
            <v>1</v>
          </cell>
          <cell r="I44">
            <v>-947978</v>
          </cell>
          <cell r="K44">
            <v>89756729</v>
          </cell>
          <cell r="M44">
            <v>97378657</v>
          </cell>
          <cell r="O44">
            <v>186187408</v>
          </cell>
        </row>
        <row r="45">
          <cell r="C45" t="str">
            <v>합계</v>
          </cell>
          <cell r="I45">
            <v>4508685404</v>
          </cell>
          <cell r="K45">
            <v>3123341335</v>
          </cell>
          <cell r="M45">
            <v>278338399</v>
          </cell>
          <cell r="O45">
            <v>7910365138</v>
          </cell>
        </row>
        <row r="58">
          <cell r="C58" t="str">
            <v>01 역사증축및개수1동</v>
          </cell>
        </row>
        <row r="59">
          <cell r="C59" t="str">
            <v>010101)가설공사</v>
          </cell>
          <cell r="F59" t="str">
            <v>식</v>
          </cell>
          <cell r="G59">
            <v>1</v>
          </cell>
          <cell r="I59">
            <v>31236857</v>
          </cell>
          <cell r="K59">
            <v>144198241</v>
          </cell>
          <cell r="M59">
            <v>57015194</v>
          </cell>
          <cell r="O59">
            <v>232450292</v>
          </cell>
        </row>
        <row r="60">
          <cell r="C60" t="str">
            <v>010102)토및지정공사</v>
          </cell>
          <cell r="F60" t="str">
            <v>식</v>
          </cell>
          <cell r="G60">
            <v>1</v>
          </cell>
          <cell r="I60">
            <v>36746031</v>
          </cell>
          <cell r="K60">
            <v>13099517</v>
          </cell>
          <cell r="M60">
            <v>6649334</v>
          </cell>
          <cell r="O60">
            <v>56494882</v>
          </cell>
        </row>
        <row r="61">
          <cell r="C61" t="str">
            <v>010103)흙막이공사</v>
          </cell>
          <cell r="F61" t="str">
            <v>식</v>
          </cell>
          <cell r="G61">
            <v>1</v>
          </cell>
          <cell r="I61">
            <v>19923504</v>
          </cell>
          <cell r="K61">
            <v>32953299</v>
          </cell>
          <cell r="M61">
            <v>10444764</v>
          </cell>
          <cell r="O61">
            <v>63321567</v>
          </cell>
        </row>
        <row r="62">
          <cell r="C62" t="str">
            <v>010104)철근콘크리트공사</v>
          </cell>
          <cell r="F62" t="str">
            <v>식</v>
          </cell>
          <cell r="G62">
            <v>1</v>
          </cell>
          <cell r="I62">
            <v>150002230</v>
          </cell>
          <cell r="K62">
            <v>88807393</v>
          </cell>
          <cell r="M62">
            <v>7342861</v>
          </cell>
          <cell r="O62">
            <v>246152484</v>
          </cell>
        </row>
        <row r="63">
          <cell r="C63" t="str">
            <v>010105)철골공사</v>
          </cell>
          <cell r="F63" t="str">
            <v>식</v>
          </cell>
          <cell r="G63">
            <v>1</v>
          </cell>
          <cell r="I63">
            <v>195536801</v>
          </cell>
          <cell r="K63">
            <v>215065602</v>
          </cell>
          <cell r="M63">
            <v>8790433</v>
          </cell>
          <cell r="O63">
            <v>419392836</v>
          </cell>
        </row>
        <row r="64">
          <cell r="C64" t="str">
            <v>010106)조적및방수공사</v>
          </cell>
          <cell r="F64" t="str">
            <v>식</v>
          </cell>
          <cell r="G64">
            <v>1</v>
          </cell>
          <cell r="I64">
            <v>62562947</v>
          </cell>
          <cell r="K64">
            <v>148087915</v>
          </cell>
          <cell r="M64">
            <v>0</v>
          </cell>
          <cell r="O64">
            <v>210650862</v>
          </cell>
        </row>
        <row r="65">
          <cell r="C65" t="str">
            <v>010107)타일및석공사</v>
          </cell>
          <cell r="F65" t="str">
            <v>식</v>
          </cell>
          <cell r="G65">
            <v>1</v>
          </cell>
          <cell r="I65">
            <v>242787548</v>
          </cell>
          <cell r="K65">
            <v>262499726</v>
          </cell>
          <cell r="M65">
            <v>0</v>
          </cell>
          <cell r="O65">
            <v>505287274</v>
          </cell>
        </row>
        <row r="66">
          <cell r="C66" t="str">
            <v>010108)금속공사</v>
          </cell>
          <cell r="F66" t="str">
            <v>식</v>
          </cell>
          <cell r="G66">
            <v>1</v>
          </cell>
          <cell r="I66">
            <v>899904855</v>
          </cell>
          <cell r="K66">
            <v>75106715</v>
          </cell>
          <cell r="M66">
            <v>0</v>
          </cell>
          <cell r="O66">
            <v>975011570</v>
          </cell>
        </row>
        <row r="67">
          <cell r="C67" t="str">
            <v>010109)미장공사</v>
          </cell>
          <cell r="F67" t="str">
            <v>식</v>
          </cell>
          <cell r="G67">
            <v>1</v>
          </cell>
          <cell r="I67">
            <v>765838</v>
          </cell>
          <cell r="K67">
            <v>80582266</v>
          </cell>
          <cell r="M67">
            <v>0</v>
          </cell>
          <cell r="O67">
            <v>81348104</v>
          </cell>
        </row>
        <row r="68">
          <cell r="C68" t="str">
            <v>010110)창호및유리공사</v>
          </cell>
          <cell r="F68" t="str">
            <v>식</v>
          </cell>
          <cell r="G68">
            <v>1</v>
          </cell>
          <cell r="I68">
            <v>197996293</v>
          </cell>
          <cell r="K68">
            <v>40241228</v>
          </cell>
          <cell r="M68">
            <v>0</v>
          </cell>
          <cell r="O68">
            <v>238237521</v>
          </cell>
        </row>
        <row r="69">
          <cell r="C69" t="str">
            <v>010111)수장및도장공사</v>
          </cell>
          <cell r="F69" t="str">
            <v>식</v>
          </cell>
          <cell r="G69">
            <v>1</v>
          </cell>
          <cell r="I69">
            <v>99589318</v>
          </cell>
          <cell r="K69">
            <v>107370962</v>
          </cell>
          <cell r="M69">
            <v>0</v>
          </cell>
          <cell r="O69">
            <v>206960280</v>
          </cell>
        </row>
        <row r="70">
          <cell r="C70" t="str">
            <v>010112)지붕및홈통공사</v>
          </cell>
          <cell r="F70" t="str">
            <v>식</v>
          </cell>
          <cell r="G70">
            <v>1</v>
          </cell>
          <cell r="I70">
            <v>7509965</v>
          </cell>
          <cell r="K70">
            <v>7857162</v>
          </cell>
          <cell r="M70">
            <v>0</v>
          </cell>
          <cell r="O70">
            <v>15367127</v>
          </cell>
        </row>
        <row r="71">
          <cell r="C71" t="str">
            <v>010113)잡공사</v>
          </cell>
          <cell r="F71" t="str">
            <v>식</v>
          </cell>
          <cell r="G71">
            <v>1</v>
          </cell>
          <cell r="I71">
            <v>2689857</v>
          </cell>
          <cell r="K71">
            <v>0</v>
          </cell>
          <cell r="M71">
            <v>0</v>
          </cell>
          <cell r="O71">
            <v>2689857</v>
          </cell>
        </row>
        <row r="72">
          <cell r="C72" t="str">
            <v>010114)안내판공사</v>
          </cell>
          <cell r="F72" t="str">
            <v>식</v>
          </cell>
          <cell r="G72">
            <v>1</v>
          </cell>
          <cell r="I72">
            <v>48541920</v>
          </cell>
          <cell r="K72">
            <v>0</v>
          </cell>
          <cell r="M72">
            <v>0</v>
          </cell>
          <cell r="O72">
            <v>48541920</v>
          </cell>
        </row>
        <row r="73">
          <cell r="C73" t="str">
            <v>010115)전면광장공사</v>
          </cell>
          <cell r="F73" t="str">
            <v>식</v>
          </cell>
          <cell r="G73">
            <v>1</v>
          </cell>
          <cell r="I73">
            <v>86308496</v>
          </cell>
          <cell r="K73">
            <v>86204190</v>
          </cell>
          <cell r="M73">
            <v>357419</v>
          </cell>
          <cell r="O73">
            <v>172870105</v>
          </cell>
        </row>
        <row r="74">
          <cell r="C74" t="str">
            <v>010116)후면광장공사</v>
          </cell>
          <cell r="F74" t="str">
            <v>식</v>
          </cell>
          <cell r="G74">
            <v>1</v>
          </cell>
          <cell r="I74">
            <v>69474756</v>
          </cell>
          <cell r="K74">
            <v>62746302</v>
          </cell>
          <cell r="M74">
            <v>412088</v>
          </cell>
          <cell r="O74">
            <v>132633146</v>
          </cell>
        </row>
        <row r="75">
          <cell r="C75" t="str">
            <v>010117)조경공사</v>
          </cell>
          <cell r="F75" t="str">
            <v>식</v>
          </cell>
          <cell r="G75">
            <v>1</v>
          </cell>
          <cell r="I75">
            <v>256317667</v>
          </cell>
          <cell r="K75">
            <v>31674136</v>
          </cell>
          <cell r="M75">
            <v>0</v>
          </cell>
          <cell r="O75">
            <v>287991803</v>
          </cell>
        </row>
        <row r="76">
          <cell r="C76" t="str">
            <v>010118)철거공사</v>
          </cell>
          <cell r="F76" t="str">
            <v>식</v>
          </cell>
          <cell r="G76">
            <v>1</v>
          </cell>
          <cell r="I76">
            <v>1507452</v>
          </cell>
          <cell r="K76">
            <v>69399637</v>
          </cell>
          <cell r="M76">
            <v>12562634</v>
          </cell>
          <cell r="O76">
            <v>83469723</v>
          </cell>
        </row>
        <row r="77">
          <cell r="C77" t="str">
            <v>010119)골재및운반공사</v>
          </cell>
          <cell r="F77" t="str">
            <v>식</v>
          </cell>
          <cell r="G77">
            <v>1</v>
          </cell>
          <cell r="I77">
            <v>63188534</v>
          </cell>
          <cell r="K77">
            <v>13321843</v>
          </cell>
          <cell r="M77">
            <v>8393705</v>
          </cell>
          <cell r="O77">
            <v>84904082</v>
          </cell>
        </row>
        <row r="78">
          <cell r="C78" t="str">
            <v>010120)폐기물처리비</v>
          </cell>
          <cell r="F78" t="str">
            <v>식</v>
          </cell>
          <cell r="G78">
            <v>1</v>
          </cell>
          <cell r="I78">
            <v>0</v>
          </cell>
          <cell r="K78">
            <v>0</v>
          </cell>
          <cell r="M78">
            <v>21922560</v>
          </cell>
          <cell r="O78">
            <v>21922560</v>
          </cell>
        </row>
        <row r="79">
          <cell r="C79" t="str">
            <v>합계</v>
          </cell>
          <cell r="I79">
            <v>2472590869</v>
          </cell>
          <cell r="K79">
            <v>1479216134</v>
          </cell>
          <cell r="M79">
            <v>133890992</v>
          </cell>
          <cell r="O79">
            <v>4085697995</v>
          </cell>
        </row>
        <row r="85">
          <cell r="C85" t="str">
            <v>02 #1타는곳지붕신축1동</v>
          </cell>
        </row>
        <row r="86">
          <cell r="C86" t="str">
            <v>010201)가설공사</v>
          </cell>
          <cell r="F86" t="str">
            <v>식</v>
          </cell>
          <cell r="G86">
            <v>1</v>
          </cell>
          <cell r="I86">
            <v>15421004</v>
          </cell>
          <cell r="K86">
            <v>24045028</v>
          </cell>
          <cell r="M86">
            <v>53414</v>
          </cell>
          <cell r="O86">
            <v>39519446</v>
          </cell>
        </row>
        <row r="87">
          <cell r="C87" t="str">
            <v>010202)토및지정공사</v>
          </cell>
          <cell r="F87" t="str">
            <v>식</v>
          </cell>
          <cell r="G87">
            <v>1</v>
          </cell>
          <cell r="I87">
            <v>7807</v>
          </cell>
          <cell r="K87">
            <v>65527</v>
          </cell>
          <cell r="M87">
            <v>9435</v>
          </cell>
          <cell r="O87">
            <v>82769</v>
          </cell>
        </row>
        <row r="88">
          <cell r="C88" t="str">
            <v>010203)철근콘크리트공사</v>
          </cell>
          <cell r="F88" t="str">
            <v>식</v>
          </cell>
          <cell r="G88">
            <v>1</v>
          </cell>
          <cell r="I88">
            <v>9354796</v>
          </cell>
          <cell r="K88">
            <v>6294469</v>
          </cell>
          <cell r="M88">
            <v>391237</v>
          </cell>
          <cell r="O88">
            <v>16040502</v>
          </cell>
        </row>
        <row r="89">
          <cell r="C89" t="str">
            <v>010204)철골공사</v>
          </cell>
          <cell r="F89" t="str">
            <v>식</v>
          </cell>
          <cell r="G89">
            <v>1</v>
          </cell>
          <cell r="I89">
            <v>83438840</v>
          </cell>
          <cell r="K89">
            <v>109600622</v>
          </cell>
          <cell r="M89">
            <v>4826659</v>
          </cell>
          <cell r="O89">
            <v>197866121</v>
          </cell>
        </row>
        <row r="90">
          <cell r="C90" t="str">
            <v>010205)지붕및홈통공사</v>
          </cell>
          <cell r="F90" t="str">
            <v>식</v>
          </cell>
          <cell r="G90">
            <v>1</v>
          </cell>
          <cell r="I90">
            <v>153235157</v>
          </cell>
          <cell r="K90">
            <v>52442229</v>
          </cell>
          <cell r="M90">
            <v>0</v>
          </cell>
          <cell r="O90">
            <v>205677386</v>
          </cell>
        </row>
        <row r="91">
          <cell r="C91" t="str">
            <v>010206)골재및운반공사</v>
          </cell>
          <cell r="F91" t="str">
            <v>식</v>
          </cell>
          <cell r="G91">
            <v>1</v>
          </cell>
          <cell r="I91">
            <v>1182386</v>
          </cell>
          <cell r="K91">
            <v>704127</v>
          </cell>
          <cell r="M91">
            <v>602458</v>
          </cell>
          <cell r="O91">
            <v>2488971</v>
          </cell>
        </row>
        <row r="92">
          <cell r="C92" t="str">
            <v>합계</v>
          </cell>
          <cell r="I92">
            <v>262639990</v>
          </cell>
          <cell r="K92">
            <v>193152002</v>
          </cell>
          <cell r="M92">
            <v>5883203</v>
          </cell>
          <cell r="O92">
            <v>461675195</v>
          </cell>
        </row>
        <row r="112">
          <cell r="C112" t="str">
            <v>03 #2타는곳지붕신축1동</v>
          </cell>
        </row>
        <row r="113">
          <cell r="C113" t="str">
            <v>010301)가설공사</v>
          </cell>
          <cell r="F113" t="str">
            <v>식</v>
          </cell>
          <cell r="G113">
            <v>1</v>
          </cell>
          <cell r="I113">
            <v>31183534</v>
          </cell>
          <cell r="K113">
            <v>43890242</v>
          </cell>
          <cell r="M113">
            <v>53414</v>
          </cell>
          <cell r="O113">
            <v>75127190</v>
          </cell>
        </row>
        <row r="114">
          <cell r="C114" t="str">
            <v>010302)토및지정공사</v>
          </cell>
          <cell r="F114" t="str">
            <v>식</v>
          </cell>
          <cell r="G114">
            <v>1</v>
          </cell>
          <cell r="I114">
            <v>9073</v>
          </cell>
          <cell r="K114">
            <v>76153</v>
          </cell>
          <cell r="M114">
            <v>10965</v>
          </cell>
          <cell r="O114">
            <v>96191</v>
          </cell>
        </row>
        <row r="115">
          <cell r="C115" t="str">
            <v>010303)철근콘크리트공사</v>
          </cell>
          <cell r="F115" t="str">
            <v>식</v>
          </cell>
          <cell r="G115">
            <v>1</v>
          </cell>
          <cell r="I115">
            <v>11890299</v>
          </cell>
          <cell r="K115">
            <v>8446475</v>
          </cell>
          <cell r="M115">
            <v>470369</v>
          </cell>
          <cell r="O115">
            <v>20807143</v>
          </cell>
        </row>
        <row r="116">
          <cell r="C116" t="str">
            <v>010304)철골공사</v>
          </cell>
          <cell r="F116" t="str">
            <v>식</v>
          </cell>
          <cell r="G116">
            <v>1</v>
          </cell>
          <cell r="I116">
            <v>119094603</v>
          </cell>
          <cell r="K116">
            <v>155619239</v>
          </cell>
          <cell r="M116">
            <v>6894715</v>
          </cell>
          <cell r="O116">
            <v>281608557</v>
          </cell>
        </row>
        <row r="117">
          <cell r="C117" t="str">
            <v>010305)지붕및홈통공사</v>
          </cell>
          <cell r="F117" t="str">
            <v>식</v>
          </cell>
          <cell r="G117">
            <v>1</v>
          </cell>
          <cell r="I117">
            <v>204042805</v>
          </cell>
          <cell r="K117">
            <v>68458399</v>
          </cell>
          <cell r="M117">
            <v>0</v>
          </cell>
          <cell r="O117">
            <v>272501204</v>
          </cell>
        </row>
        <row r="118">
          <cell r="C118" t="str">
            <v>010306)골재및운반공사</v>
          </cell>
          <cell r="F118" t="str">
            <v>식</v>
          </cell>
          <cell r="G118">
            <v>1</v>
          </cell>
          <cell r="I118">
            <v>1499909</v>
          </cell>
          <cell r="K118">
            <v>994101</v>
          </cell>
          <cell r="M118">
            <v>850487</v>
          </cell>
          <cell r="O118">
            <v>3344497</v>
          </cell>
        </row>
        <row r="119">
          <cell r="C119" t="str">
            <v>합계</v>
          </cell>
          <cell r="I119">
            <v>367720223</v>
          </cell>
          <cell r="K119">
            <v>277484609</v>
          </cell>
          <cell r="M119">
            <v>8279950</v>
          </cell>
          <cell r="O119">
            <v>653484782</v>
          </cell>
        </row>
        <row r="139">
          <cell r="C139" t="str">
            <v>04 #3타는곳지붕신축1동</v>
          </cell>
        </row>
        <row r="140">
          <cell r="C140" t="str">
            <v>010401)가설공사</v>
          </cell>
          <cell r="F140" t="str">
            <v>식</v>
          </cell>
          <cell r="G140">
            <v>1</v>
          </cell>
          <cell r="I140">
            <v>31183534</v>
          </cell>
          <cell r="K140">
            <v>43890242</v>
          </cell>
          <cell r="M140">
            <v>53414</v>
          </cell>
          <cell r="O140">
            <v>75127190</v>
          </cell>
        </row>
        <row r="141">
          <cell r="C141" t="str">
            <v>010402)토및지정공사</v>
          </cell>
          <cell r="F141" t="str">
            <v>식</v>
          </cell>
          <cell r="G141">
            <v>1</v>
          </cell>
          <cell r="I141">
            <v>9073</v>
          </cell>
          <cell r="K141">
            <v>76153</v>
          </cell>
          <cell r="M141">
            <v>10965</v>
          </cell>
          <cell r="O141">
            <v>96191</v>
          </cell>
        </row>
        <row r="142">
          <cell r="C142" t="str">
            <v>010403)철근콘크리트공사</v>
          </cell>
          <cell r="F142" t="str">
            <v>식</v>
          </cell>
          <cell r="G142">
            <v>1</v>
          </cell>
          <cell r="I142">
            <v>11941608</v>
          </cell>
          <cell r="K142">
            <v>8446475</v>
          </cell>
          <cell r="M142">
            <v>470369</v>
          </cell>
          <cell r="O142">
            <v>20858452</v>
          </cell>
        </row>
        <row r="143">
          <cell r="C143" t="str">
            <v>010404)철골공사</v>
          </cell>
          <cell r="F143" t="str">
            <v>식</v>
          </cell>
          <cell r="G143">
            <v>1</v>
          </cell>
          <cell r="I143">
            <v>119094603</v>
          </cell>
          <cell r="K143">
            <v>155619239</v>
          </cell>
          <cell r="M143">
            <v>6894715</v>
          </cell>
          <cell r="O143">
            <v>281608557</v>
          </cell>
        </row>
        <row r="144">
          <cell r="C144" t="str">
            <v>010405)지붕및홈통공사</v>
          </cell>
          <cell r="F144" t="str">
            <v>식</v>
          </cell>
          <cell r="G144">
            <v>1</v>
          </cell>
          <cell r="I144">
            <v>204042805</v>
          </cell>
          <cell r="K144">
            <v>68458399</v>
          </cell>
          <cell r="M144">
            <v>0</v>
          </cell>
          <cell r="O144">
            <v>272501204</v>
          </cell>
        </row>
        <row r="145">
          <cell r="C145" t="str">
            <v>010406)골재및운반공사</v>
          </cell>
          <cell r="F145" t="str">
            <v>식</v>
          </cell>
          <cell r="G145">
            <v>1</v>
          </cell>
          <cell r="I145">
            <v>1499909</v>
          </cell>
          <cell r="K145">
            <v>994101</v>
          </cell>
          <cell r="M145">
            <v>850487</v>
          </cell>
          <cell r="O145">
            <v>3344497</v>
          </cell>
        </row>
        <row r="146">
          <cell r="C146" t="str">
            <v>합계</v>
          </cell>
          <cell r="I146">
            <v>367771532</v>
          </cell>
          <cell r="K146">
            <v>277484609</v>
          </cell>
          <cell r="M146">
            <v>8279950</v>
          </cell>
          <cell r="O146">
            <v>653536091</v>
          </cell>
        </row>
        <row r="166">
          <cell r="C166" t="str">
            <v>05 자유연결통로신축1동</v>
          </cell>
        </row>
        <row r="167">
          <cell r="C167" t="str">
            <v>010501)가설공사</v>
          </cell>
          <cell r="F167" t="str">
            <v>식</v>
          </cell>
          <cell r="G167">
            <v>1</v>
          </cell>
          <cell r="I167">
            <v>8872131</v>
          </cell>
          <cell r="K167">
            <v>20439189</v>
          </cell>
          <cell r="M167">
            <v>240363</v>
          </cell>
          <cell r="O167">
            <v>29551683</v>
          </cell>
        </row>
        <row r="168">
          <cell r="C168" t="str">
            <v>010502)토및지정공사</v>
          </cell>
          <cell r="F168" t="str">
            <v>식</v>
          </cell>
          <cell r="G168">
            <v>1</v>
          </cell>
          <cell r="I168">
            <v>18593835</v>
          </cell>
          <cell r="K168">
            <v>4314314</v>
          </cell>
          <cell r="M168">
            <v>1816227</v>
          </cell>
          <cell r="O168">
            <v>24724376</v>
          </cell>
        </row>
        <row r="169">
          <cell r="C169" t="str">
            <v>010503)철근콘크리트공사</v>
          </cell>
          <cell r="F169" t="str">
            <v>식</v>
          </cell>
          <cell r="G169">
            <v>1</v>
          </cell>
          <cell r="I169">
            <v>48255165</v>
          </cell>
          <cell r="K169">
            <v>36138836</v>
          </cell>
          <cell r="M169">
            <v>1987204</v>
          </cell>
          <cell r="O169">
            <v>86381205</v>
          </cell>
        </row>
        <row r="170">
          <cell r="C170" t="str">
            <v>010504)철골공사</v>
          </cell>
          <cell r="F170" t="str">
            <v>식</v>
          </cell>
          <cell r="G170">
            <v>1</v>
          </cell>
          <cell r="I170">
            <v>183142902</v>
          </cell>
          <cell r="K170">
            <v>188965812</v>
          </cell>
          <cell r="M170">
            <v>3735185</v>
          </cell>
          <cell r="O170">
            <v>375843899</v>
          </cell>
        </row>
        <row r="171">
          <cell r="C171" t="str">
            <v>010505)조적및방수공사</v>
          </cell>
          <cell r="F171" t="str">
            <v>식</v>
          </cell>
          <cell r="G171">
            <v>1</v>
          </cell>
          <cell r="I171">
            <v>4777401</v>
          </cell>
          <cell r="K171">
            <v>5833680</v>
          </cell>
          <cell r="M171">
            <v>0</v>
          </cell>
          <cell r="O171">
            <v>10611081</v>
          </cell>
        </row>
        <row r="172">
          <cell r="C172" t="str">
            <v>010506)타일및석공사</v>
          </cell>
          <cell r="F172" t="str">
            <v>식</v>
          </cell>
          <cell r="G172">
            <v>1</v>
          </cell>
          <cell r="I172">
            <v>81927936</v>
          </cell>
          <cell r="K172">
            <v>79378121</v>
          </cell>
          <cell r="M172">
            <v>0</v>
          </cell>
          <cell r="O172">
            <v>161306057</v>
          </cell>
        </row>
        <row r="173">
          <cell r="C173" t="str">
            <v>010507)금속공사</v>
          </cell>
          <cell r="F173" t="str">
            <v>식</v>
          </cell>
          <cell r="G173">
            <v>1</v>
          </cell>
          <cell r="I173">
            <v>128569534</v>
          </cell>
          <cell r="K173">
            <v>42906083</v>
          </cell>
          <cell r="M173">
            <v>0</v>
          </cell>
          <cell r="O173">
            <v>171475617</v>
          </cell>
        </row>
        <row r="174">
          <cell r="C174" t="str">
            <v>010508)미장공사</v>
          </cell>
          <cell r="F174" t="str">
            <v>식</v>
          </cell>
          <cell r="G174">
            <v>1</v>
          </cell>
          <cell r="I174">
            <v>106795</v>
          </cell>
          <cell r="K174">
            <v>3385526</v>
          </cell>
          <cell r="M174">
            <v>0</v>
          </cell>
          <cell r="O174">
            <v>3492321</v>
          </cell>
        </row>
        <row r="175">
          <cell r="C175" t="str">
            <v>010509)창호및유리공사</v>
          </cell>
          <cell r="F175" t="str">
            <v>식</v>
          </cell>
          <cell r="G175">
            <v>1</v>
          </cell>
          <cell r="I175">
            <v>106320467</v>
          </cell>
          <cell r="K175">
            <v>18367187</v>
          </cell>
          <cell r="M175">
            <v>0</v>
          </cell>
          <cell r="O175">
            <v>124687654</v>
          </cell>
        </row>
        <row r="176">
          <cell r="C176" t="str">
            <v>010510)수장및도장공사</v>
          </cell>
          <cell r="F176" t="str">
            <v>식</v>
          </cell>
          <cell r="G176">
            <v>1</v>
          </cell>
          <cell r="I176">
            <v>3638224</v>
          </cell>
          <cell r="K176">
            <v>3473658</v>
          </cell>
          <cell r="M176">
            <v>0</v>
          </cell>
          <cell r="O176">
            <v>7111882</v>
          </cell>
        </row>
        <row r="177">
          <cell r="C177" t="str">
            <v>010511)지붕및홈통공사</v>
          </cell>
          <cell r="F177" t="str">
            <v>식</v>
          </cell>
          <cell r="G177">
            <v>1</v>
          </cell>
          <cell r="I177">
            <v>8680355</v>
          </cell>
          <cell r="K177">
            <v>9258288</v>
          </cell>
          <cell r="M177">
            <v>0</v>
          </cell>
          <cell r="O177">
            <v>17938643</v>
          </cell>
        </row>
        <row r="178">
          <cell r="C178" t="str">
            <v>010512)골재및운반공사</v>
          </cell>
          <cell r="F178" t="str">
            <v>식</v>
          </cell>
          <cell r="G178">
            <v>1</v>
          </cell>
          <cell r="I178">
            <v>14026406</v>
          </cell>
          <cell r="K178">
            <v>2668952</v>
          </cell>
          <cell r="M178">
            <v>1391496</v>
          </cell>
          <cell r="O178">
            <v>18086854</v>
          </cell>
        </row>
        <row r="179">
          <cell r="C179" t="str">
            <v>합계</v>
          </cell>
          <cell r="I179">
            <v>606911151</v>
          </cell>
          <cell r="K179">
            <v>415129646</v>
          </cell>
          <cell r="M179">
            <v>9170475</v>
          </cell>
          <cell r="O179">
            <v>1031211272</v>
          </cell>
        </row>
        <row r="193">
          <cell r="C193" t="str">
            <v>06 운전계장실신축1동</v>
          </cell>
        </row>
        <row r="194">
          <cell r="C194" t="str">
            <v>010601)가설공사</v>
          </cell>
          <cell r="F194" t="str">
            <v>식</v>
          </cell>
          <cell r="G194">
            <v>1</v>
          </cell>
          <cell r="I194">
            <v>865427</v>
          </cell>
          <cell r="K194">
            <v>2539664</v>
          </cell>
          <cell r="M194">
            <v>53414</v>
          </cell>
          <cell r="O194">
            <v>3458505</v>
          </cell>
        </row>
        <row r="195">
          <cell r="C195" t="str">
            <v>010602)토및지정공사</v>
          </cell>
          <cell r="F195" t="str">
            <v>식</v>
          </cell>
          <cell r="G195">
            <v>1</v>
          </cell>
          <cell r="I195">
            <v>2518511</v>
          </cell>
          <cell r="K195">
            <v>714882</v>
          </cell>
          <cell r="M195">
            <v>337676</v>
          </cell>
          <cell r="O195">
            <v>3571069</v>
          </cell>
        </row>
        <row r="196">
          <cell r="C196" t="str">
            <v>010603)철근콘크리트공사</v>
          </cell>
          <cell r="F196" t="str">
            <v>식</v>
          </cell>
          <cell r="G196">
            <v>1</v>
          </cell>
          <cell r="I196">
            <v>8799531</v>
          </cell>
          <cell r="K196">
            <v>7714349</v>
          </cell>
          <cell r="M196">
            <v>312105</v>
          </cell>
          <cell r="O196">
            <v>16825985</v>
          </cell>
        </row>
        <row r="197">
          <cell r="C197" t="str">
            <v>010604)조적및방수공사</v>
          </cell>
          <cell r="F197" t="str">
            <v>식</v>
          </cell>
          <cell r="G197">
            <v>1</v>
          </cell>
          <cell r="I197">
            <v>1239838</v>
          </cell>
          <cell r="K197">
            <v>4451071</v>
          </cell>
          <cell r="M197">
            <v>0</v>
          </cell>
          <cell r="O197">
            <v>5690909</v>
          </cell>
        </row>
        <row r="198">
          <cell r="C198" t="str">
            <v>010605)타일및석공사</v>
          </cell>
          <cell r="F198" t="str">
            <v>식</v>
          </cell>
          <cell r="G198">
            <v>1</v>
          </cell>
          <cell r="I198">
            <v>778288</v>
          </cell>
          <cell r="K198">
            <v>1430515</v>
          </cell>
          <cell r="M198">
            <v>0</v>
          </cell>
          <cell r="O198">
            <v>2208803</v>
          </cell>
        </row>
        <row r="199">
          <cell r="C199" t="str">
            <v>010606)목공사</v>
          </cell>
          <cell r="F199" t="str">
            <v>식</v>
          </cell>
          <cell r="G199">
            <v>1</v>
          </cell>
          <cell r="I199">
            <v>93217</v>
          </cell>
          <cell r="K199">
            <v>129403</v>
          </cell>
          <cell r="M199">
            <v>0</v>
          </cell>
          <cell r="O199">
            <v>222620</v>
          </cell>
        </row>
        <row r="200">
          <cell r="C200" t="str">
            <v>010607)금속공사</v>
          </cell>
          <cell r="F200" t="str">
            <v>식</v>
          </cell>
          <cell r="G200">
            <v>1</v>
          </cell>
          <cell r="I200">
            <v>20094630</v>
          </cell>
          <cell r="K200">
            <v>1458904</v>
          </cell>
          <cell r="M200">
            <v>0</v>
          </cell>
          <cell r="O200">
            <v>21553534</v>
          </cell>
        </row>
        <row r="201">
          <cell r="C201" t="str">
            <v>010608)미장공사</v>
          </cell>
          <cell r="F201" t="str">
            <v>식</v>
          </cell>
          <cell r="G201">
            <v>1</v>
          </cell>
          <cell r="I201">
            <v>222085</v>
          </cell>
          <cell r="K201">
            <v>3377443</v>
          </cell>
          <cell r="M201">
            <v>0</v>
          </cell>
          <cell r="O201">
            <v>3599528</v>
          </cell>
        </row>
        <row r="202">
          <cell r="C202" t="str">
            <v>010609)창호및유리공사</v>
          </cell>
          <cell r="F202" t="str">
            <v>식</v>
          </cell>
          <cell r="G202">
            <v>1</v>
          </cell>
          <cell r="I202">
            <v>3509504</v>
          </cell>
          <cell r="K202">
            <v>1294367</v>
          </cell>
          <cell r="M202">
            <v>0</v>
          </cell>
          <cell r="O202">
            <v>4803871</v>
          </cell>
        </row>
        <row r="203">
          <cell r="C203" t="str">
            <v>010610)수장및도장공사</v>
          </cell>
          <cell r="F203" t="str">
            <v>식</v>
          </cell>
          <cell r="G203">
            <v>1</v>
          </cell>
          <cell r="I203">
            <v>2338075</v>
          </cell>
          <cell r="K203">
            <v>1433243</v>
          </cell>
          <cell r="M203">
            <v>0</v>
          </cell>
          <cell r="O203">
            <v>3771318</v>
          </cell>
        </row>
        <row r="204">
          <cell r="C204" t="str">
            <v>010611)지붕및홈통공사</v>
          </cell>
          <cell r="F204" t="str">
            <v>식</v>
          </cell>
          <cell r="G204">
            <v>1</v>
          </cell>
          <cell r="I204">
            <v>4410007</v>
          </cell>
          <cell r="K204">
            <v>414957</v>
          </cell>
          <cell r="M204">
            <v>480000</v>
          </cell>
          <cell r="O204">
            <v>5304964</v>
          </cell>
        </row>
        <row r="205">
          <cell r="C205" t="str">
            <v>010612)골재및운반공사</v>
          </cell>
          <cell r="F205" t="str">
            <v>식</v>
          </cell>
          <cell r="G205">
            <v>1</v>
          </cell>
          <cell r="I205">
            <v>2276718</v>
          </cell>
          <cell r="K205">
            <v>277342</v>
          </cell>
          <cell r="M205">
            <v>89918</v>
          </cell>
          <cell r="O205">
            <v>2643978</v>
          </cell>
        </row>
        <row r="206">
          <cell r="C206" t="str">
            <v>합계</v>
          </cell>
          <cell r="I206">
            <v>47145831</v>
          </cell>
          <cell r="K206">
            <v>25236140</v>
          </cell>
          <cell r="M206">
            <v>1273113</v>
          </cell>
          <cell r="O206">
            <v>73655084</v>
          </cell>
        </row>
        <row r="220">
          <cell r="C220" t="str">
            <v>07 검수원처소신축1동</v>
          </cell>
        </row>
        <row r="221">
          <cell r="C221" t="str">
            <v>010701)가설공사</v>
          </cell>
          <cell r="F221" t="str">
            <v>식</v>
          </cell>
          <cell r="G221">
            <v>1</v>
          </cell>
          <cell r="I221">
            <v>1103344</v>
          </cell>
          <cell r="K221">
            <v>3398471</v>
          </cell>
          <cell r="M221">
            <v>106828</v>
          </cell>
          <cell r="O221">
            <v>4608643</v>
          </cell>
        </row>
        <row r="222">
          <cell r="C222" t="str">
            <v>010702)토및지정공사</v>
          </cell>
          <cell r="F222" t="str">
            <v>식</v>
          </cell>
          <cell r="G222">
            <v>1</v>
          </cell>
          <cell r="I222">
            <v>2596316</v>
          </cell>
          <cell r="K222">
            <v>868465</v>
          </cell>
          <cell r="M222">
            <v>423702</v>
          </cell>
          <cell r="O222">
            <v>3888483</v>
          </cell>
        </row>
        <row r="223">
          <cell r="C223" t="str">
            <v>010703)철근콘크리트공사</v>
          </cell>
          <cell r="F223" t="str">
            <v>식</v>
          </cell>
          <cell r="G223">
            <v>1</v>
          </cell>
          <cell r="I223">
            <v>14101683</v>
          </cell>
          <cell r="K223">
            <v>12042250</v>
          </cell>
          <cell r="M223">
            <v>534777</v>
          </cell>
          <cell r="O223">
            <v>26678710</v>
          </cell>
        </row>
        <row r="224">
          <cell r="C224" t="str">
            <v>010704)조적및방수공사</v>
          </cell>
          <cell r="F224" t="str">
            <v>식</v>
          </cell>
          <cell r="G224">
            <v>1</v>
          </cell>
          <cell r="I224">
            <v>1739957</v>
          </cell>
          <cell r="K224">
            <v>5887193</v>
          </cell>
          <cell r="M224">
            <v>0</v>
          </cell>
          <cell r="O224">
            <v>7627150</v>
          </cell>
        </row>
        <row r="225">
          <cell r="C225" t="str">
            <v>010705)타일및석공사</v>
          </cell>
          <cell r="F225" t="str">
            <v>식</v>
          </cell>
          <cell r="G225">
            <v>1</v>
          </cell>
          <cell r="I225">
            <v>916832</v>
          </cell>
          <cell r="K225">
            <v>1701449</v>
          </cell>
          <cell r="M225">
            <v>0</v>
          </cell>
          <cell r="O225">
            <v>2618281</v>
          </cell>
        </row>
        <row r="226">
          <cell r="C226" t="str">
            <v>010706)목공사</v>
          </cell>
          <cell r="F226" t="str">
            <v>식</v>
          </cell>
          <cell r="G226">
            <v>1</v>
          </cell>
          <cell r="I226">
            <v>140520</v>
          </cell>
          <cell r="K226">
            <v>194040</v>
          </cell>
          <cell r="M226">
            <v>0</v>
          </cell>
          <cell r="O226">
            <v>334560</v>
          </cell>
        </row>
        <row r="227">
          <cell r="C227" t="str">
            <v>010707)금속공사</v>
          </cell>
          <cell r="F227" t="str">
            <v>식</v>
          </cell>
          <cell r="G227">
            <v>1</v>
          </cell>
          <cell r="I227">
            <v>23038450</v>
          </cell>
          <cell r="K227">
            <v>1995532</v>
          </cell>
          <cell r="M227">
            <v>0</v>
          </cell>
          <cell r="O227">
            <v>25033982</v>
          </cell>
        </row>
        <row r="228">
          <cell r="C228" t="str">
            <v>010708)미장공사</v>
          </cell>
          <cell r="F228" t="str">
            <v>식</v>
          </cell>
          <cell r="G228">
            <v>1</v>
          </cell>
          <cell r="I228">
            <v>32801</v>
          </cell>
          <cell r="K228">
            <v>4646336</v>
          </cell>
          <cell r="M228">
            <v>0</v>
          </cell>
          <cell r="O228">
            <v>4679137</v>
          </cell>
        </row>
        <row r="229">
          <cell r="C229" t="str">
            <v>010709)창호및유리공사</v>
          </cell>
          <cell r="F229" t="str">
            <v>식</v>
          </cell>
          <cell r="G229">
            <v>1</v>
          </cell>
          <cell r="I229">
            <v>4188604</v>
          </cell>
          <cell r="K229">
            <v>1664399</v>
          </cell>
          <cell r="M229">
            <v>0</v>
          </cell>
          <cell r="O229">
            <v>5853003</v>
          </cell>
        </row>
        <row r="230">
          <cell r="C230" t="str">
            <v>010710)수장및도장공사</v>
          </cell>
          <cell r="F230" t="str">
            <v>식</v>
          </cell>
          <cell r="G230">
            <v>1</v>
          </cell>
          <cell r="I230">
            <v>3549814</v>
          </cell>
          <cell r="K230">
            <v>2123279</v>
          </cell>
          <cell r="M230">
            <v>0</v>
          </cell>
          <cell r="O230">
            <v>5673093</v>
          </cell>
        </row>
        <row r="231">
          <cell r="C231" t="str">
            <v>010711)지붕및홈통공사</v>
          </cell>
          <cell r="F231" t="str">
            <v>식</v>
          </cell>
          <cell r="G231">
            <v>1</v>
          </cell>
          <cell r="I231">
            <v>464812</v>
          </cell>
          <cell r="K231">
            <v>339532</v>
          </cell>
          <cell r="M231">
            <v>0</v>
          </cell>
          <cell r="O231">
            <v>804344</v>
          </cell>
        </row>
        <row r="232">
          <cell r="C232" t="str">
            <v>010712)골재및운반공사</v>
          </cell>
          <cell r="F232" t="str">
            <v>식</v>
          </cell>
          <cell r="G232">
            <v>1</v>
          </cell>
          <cell r="I232">
            <v>2721826</v>
          </cell>
          <cell r="K232">
            <v>333099</v>
          </cell>
          <cell r="M232">
            <v>113901</v>
          </cell>
          <cell r="O232">
            <v>3168826</v>
          </cell>
        </row>
        <row r="233">
          <cell r="C233" t="str">
            <v>합계</v>
          </cell>
          <cell r="I233">
            <v>54594959</v>
          </cell>
          <cell r="K233">
            <v>35194045</v>
          </cell>
          <cell r="M233">
            <v>1179208</v>
          </cell>
          <cell r="O233">
            <v>90968212</v>
          </cell>
        </row>
        <row r="247">
          <cell r="C247" t="str">
            <v>08 검수고신축1동</v>
          </cell>
        </row>
        <row r="248">
          <cell r="C248" t="str">
            <v>010801)가설공사</v>
          </cell>
          <cell r="F248" t="str">
            <v>식</v>
          </cell>
          <cell r="G248">
            <v>1</v>
          </cell>
          <cell r="I248">
            <v>10288032</v>
          </cell>
          <cell r="K248">
            <v>16816917</v>
          </cell>
          <cell r="M248">
            <v>80121</v>
          </cell>
          <cell r="O248">
            <v>27185070</v>
          </cell>
        </row>
        <row r="249">
          <cell r="C249" t="str">
            <v>010802)토및지정공사</v>
          </cell>
          <cell r="F249" t="str">
            <v>식</v>
          </cell>
          <cell r="G249">
            <v>1</v>
          </cell>
          <cell r="I249">
            <v>15182253</v>
          </cell>
          <cell r="K249">
            <v>4789170</v>
          </cell>
          <cell r="M249">
            <v>2678962</v>
          </cell>
          <cell r="O249">
            <v>22650385</v>
          </cell>
        </row>
        <row r="250">
          <cell r="C250" t="str">
            <v>010803)철근콘크리트공사</v>
          </cell>
          <cell r="F250" t="str">
            <v>식</v>
          </cell>
          <cell r="G250">
            <v>1</v>
          </cell>
          <cell r="I250">
            <v>29887877</v>
          </cell>
          <cell r="K250">
            <v>17050821</v>
          </cell>
          <cell r="M250">
            <v>1472547</v>
          </cell>
          <cell r="O250">
            <v>48411245</v>
          </cell>
        </row>
        <row r="251">
          <cell r="C251" t="str">
            <v>010804)철골공사</v>
          </cell>
          <cell r="F251" t="str">
            <v>식</v>
          </cell>
          <cell r="G251">
            <v>1</v>
          </cell>
          <cell r="I251">
            <v>57750631</v>
          </cell>
          <cell r="K251">
            <v>64554983</v>
          </cell>
          <cell r="M251">
            <v>3620293</v>
          </cell>
          <cell r="O251">
            <v>125925907</v>
          </cell>
        </row>
        <row r="252">
          <cell r="C252" t="str">
            <v>010805)조적및방수공사</v>
          </cell>
          <cell r="F252" t="str">
            <v>식</v>
          </cell>
          <cell r="G252">
            <v>1</v>
          </cell>
          <cell r="I252">
            <v>5544933</v>
          </cell>
          <cell r="K252">
            <v>12904564</v>
          </cell>
          <cell r="M252">
            <v>0</v>
          </cell>
          <cell r="O252">
            <v>18449497</v>
          </cell>
        </row>
        <row r="253">
          <cell r="C253" t="str">
            <v>010806)금속공사</v>
          </cell>
          <cell r="F253" t="str">
            <v>식</v>
          </cell>
          <cell r="G253">
            <v>1</v>
          </cell>
          <cell r="I253">
            <v>4621306</v>
          </cell>
          <cell r="K253">
            <v>4533226</v>
          </cell>
          <cell r="M253">
            <v>0</v>
          </cell>
          <cell r="O253">
            <v>9154532</v>
          </cell>
        </row>
        <row r="254">
          <cell r="C254" t="str">
            <v>010807)미장공사</v>
          </cell>
          <cell r="F254" t="str">
            <v>식</v>
          </cell>
          <cell r="G254">
            <v>1</v>
          </cell>
          <cell r="I254">
            <v>850624</v>
          </cell>
          <cell r="K254">
            <v>5763368</v>
          </cell>
          <cell r="M254">
            <v>82812</v>
          </cell>
          <cell r="O254">
            <v>6696804</v>
          </cell>
        </row>
        <row r="255">
          <cell r="C255" t="str">
            <v>010808)창호및유리공사</v>
          </cell>
          <cell r="F255" t="str">
            <v>식</v>
          </cell>
          <cell r="G255">
            <v>1</v>
          </cell>
          <cell r="I255">
            <v>17870704</v>
          </cell>
          <cell r="K255">
            <v>5106641</v>
          </cell>
          <cell r="M255">
            <v>0</v>
          </cell>
          <cell r="O255">
            <v>22977345</v>
          </cell>
        </row>
        <row r="256">
          <cell r="C256" t="str">
            <v>010809)수장및도장공사</v>
          </cell>
          <cell r="F256" t="str">
            <v>식</v>
          </cell>
          <cell r="G256">
            <v>1</v>
          </cell>
          <cell r="I256">
            <v>280522</v>
          </cell>
          <cell r="K256">
            <v>514299</v>
          </cell>
          <cell r="M256">
            <v>0</v>
          </cell>
          <cell r="O256">
            <v>794821</v>
          </cell>
        </row>
        <row r="257">
          <cell r="C257" t="str">
            <v>010810)지붕및홈통공사</v>
          </cell>
          <cell r="F257" t="str">
            <v>식</v>
          </cell>
          <cell r="G257">
            <v>1</v>
          </cell>
          <cell r="I257">
            <v>46233514</v>
          </cell>
          <cell r="K257">
            <v>22975079</v>
          </cell>
          <cell r="M257">
            <v>0</v>
          </cell>
          <cell r="O257">
            <v>69208593</v>
          </cell>
        </row>
        <row r="258">
          <cell r="C258" t="str">
            <v>010811)골재및운반공사</v>
          </cell>
          <cell r="F258" t="str">
            <v>식</v>
          </cell>
          <cell r="G258">
            <v>1</v>
          </cell>
          <cell r="I258">
            <v>8955569</v>
          </cell>
          <cell r="K258">
            <v>1562625</v>
          </cell>
          <cell r="M258">
            <v>768945</v>
          </cell>
          <cell r="O258">
            <v>11287139</v>
          </cell>
        </row>
        <row r="259">
          <cell r="C259" t="str">
            <v>합계</v>
          </cell>
          <cell r="I259">
            <v>197465965</v>
          </cell>
          <cell r="K259">
            <v>156571693</v>
          </cell>
          <cell r="M259">
            <v>8703680</v>
          </cell>
          <cell r="O259">
            <v>362741338</v>
          </cell>
        </row>
        <row r="274">
          <cell r="C274" t="str">
            <v>09 지하연결통로마감개수1동</v>
          </cell>
        </row>
        <row r="275">
          <cell r="C275" t="str">
            <v>010901)가설공사</v>
          </cell>
          <cell r="F275" t="str">
            <v>식</v>
          </cell>
          <cell r="G275">
            <v>1</v>
          </cell>
          <cell r="I275">
            <v>1255992</v>
          </cell>
          <cell r="K275">
            <v>4709225</v>
          </cell>
          <cell r="M275">
            <v>26707</v>
          </cell>
          <cell r="O275">
            <v>5991924</v>
          </cell>
        </row>
        <row r="276">
          <cell r="C276" t="str">
            <v>010902)방수공사</v>
          </cell>
          <cell r="F276" t="str">
            <v>식</v>
          </cell>
          <cell r="G276">
            <v>1</v>
          </cell>
          <cell r="I276">
            <v>14085</v>
          </cell>
          <cell r="K276">
            <v>346905</v>
          </cell>
          <cell r="M276">
            <v>0</v>
          </cell>
          <cell r="O276">
            <v>360990</v>
          </cell>
        </row>
        <row r="277">
          <cell r="C277" t="str">
            <v>010903)타일및석공사</v>
          </cell>
          <cell r="F277" t="str">
            <v>식</v>
          </cell>
          <cell r="G277">
            <v>1</v>
          </cell>
          <cell r="I277">
            <v>53746899</v>
          </cell>
          <cell r="K277">
            <v>56290284</v>
          </cell>
          <cell r="M277">
            <v>0</v>
          </cell>
          <cell r="O277">
            <v>110037183</v>
          </cell>
        </row>
        <row r="278">
          <cell r="C278" t="str">
            <v>010904)금속공사</v>
          </cell>
          <cell r="F278" t="str">
            <v>식</v>
          </cell>
          <cell r="G278">
            <v>1</v>
          </cell>
          <cell r="I278">
            <v>7637103</v>
          </cell>
          <cell r="K278">
            <v>8399200</v>
          </cell>
          <cell r="M278">
            <v>0</v>
          </cell>
          <cell r="O278">
            <v>16036303</v>
          </cell>
        </row>
        <row r="279">
          <cell r="C279" t="str">
            <v>010905)미장및도장공사</v>
          </cell>
          <cell r="F279" t="str">
            <v>식</v>
          </cell>
          <cell r="G279">
            <v>1</v>
          </cell>
          <cell r="I279">
            <v>2087748</v>
          </cell>
          <cell r="K279">
            <v>3261624</v>
          </cell>
          <cell r="M279">
            <v>0</v>
          </cell>
          <cell r="O279">
            <v>5349372</v>
          </cell>
        </row>
        <row r="280">
          <cell r="C280" t="str">
            <v>010906)철거공사</v>
          </cell>
          <cell r="F280" t="str">
            <v>식</v>
          </cell>
          <cell r="G280">
            <v>1</v>
          </cell>
          <cell r="I280">
            <v>0</v>
          </cell>
          <cell r="K280">
            <v>37273841</v>
          </cell>
          <cell r="M280">
            <v>0</v>
          </cell>
          <cell r="O280">
            <v>37273841</v>
          </cell>
        </row>
        <row r="281">
          <cell r="C281" t="str">
            <v>010907)골재및운반공사</v>
          </cell>
          <cell r="F281" t="str">
            <v>식</v>
          </cell>
          <cell r="G281">
            <v>1</v>
          </cell>
          <cell r="I281">
            <v>2081526</v>
          </cell>
          <cell r="K281">
            <v>673536</v>
          </cell>
          <cell r="M281">
            <v>497418</v>
          </cell>
          <cell r="O281">
            <v>3252480</v>
          </cell>
        </row>
        <row r="282">
          <cell r="C282" t="str">
            <v>010908)폐기물처리비</v>
          </cell>
          <cell r="F282" t="str">
            <v>식</v>
          </cell>
          <cell r="G282">
            <v>1</v>
          </cell>
          <cell r="I282">
            <v>0</v>
          </cell>
          <cell r="K282">
            <v>0</v>
          </cell>
          <cell r="M282">
            <v>1776984</v>
          </cell>
          <cell r="O282">
            <v>1776984</v>
          </cell>
        </row>
        <row r="283">
          <cell r="C283" t="str">
            <v>합계</v>
          </cell>
          <cell r="I283">
            <v>66823353</v>
          </cell>
          <cell r="K283">
            <v>110954615</v>
          </cell>
          <cell r="M283">
            <v>2301109</v>
          </cell>
          <cell r="O283">
            <v>180079077</v>
          </cell>
        </row>
        <row r="301">
          <cell r="C301" t="str">
            <v>10 유류펌프실신축1동</v>
          </cell>
        </row>
        <row r="302">
          <cell r="C302" t="str">
            <v>011001)가설공사</v>
          </cell>
          <cell r="F302" t="str">
            <v>식</v>
          </cell>
          <cell r="G302">
            <v>1</v>
          </cell>
          <cell r="I302">
            <v>941388</v>
          </cell>
          <cell r="K302">
            <v>2764091</v>
          </cell>
          <cell r="M302">
            <v>80121</v>
          </cell>
          <cell r="O302">
            <v>3785600</v>
          </cell>
        </row>
        <row r="303">
          <cell r="C303" t="str">
            <v>011002)토및지정공사</v>
          </cell>
          <cell r="F303" t="str">
            <v>식</v>
          </cell>
          <cell r="G303">
            <v>1</v>
          </cell>
          <cell r="I303">
            <v>219678</v>
          </cell>
          <cell r="K303">
            <v>403594</v>
          </cell>
          <cell r="M303">
            <v>254545</v>
          </cell>
          <cell r="O303">
            <v>877817</v>
          </cell>
        </row>
        <row r="304">
          <cell r="C304" t="str">
            <v>011003)철근콘크리트공사</v>
          </cell>
          <cell r="F304" t="str">
            <v>식</v>
          </cell>
          <cell r="G304">
            <v>1</v>
          </cell>
          <cell r="I304">
            <v>11576659</v>
          </cell>
          <cell r="K304">
            <v>9318179</v>
          </cell>
          <cell r="M304">
            <v>502544</v>
          </cell>
          <cell r="O304">
            <v>21397382</v>
          </cell>
        </row>
        <row r="305">
          <cell r="C305" t="str">
            <v>011004)조적및방수공사</v>
          </cell>
          <cell r="F305" t="str">
            <v>식</v>
          </cell>
          <cell r="G305">
            <v>1</v>
          </cell>
          <cell r="I305">
            <v>4305106</v>
          </cell>
          <cell r="K305">
            <v>7463908</v>
          </cell>
          <cell r="M305">
            <v>0</v>
          </cell>
          <cell r="O305">
            <v>11769014</v>
          </cell>
        </row>
        <row r="306">
          <cell r="C306" t="str">
            <v>011005)목공사</v>
          </cell>
          <cell r="F306" t="str">
            <v>식</v>
          </cell>
          <cell r="G306">
            <v>1</v>
          </cell>
          <cell r="I306">
            <v>60228</v>
          </cell>
          <cell r="K306">
            <v>84468</v>
          </cell>
          <cell r="M306">
            <v>0</v>
          </cell>
          <cell r="O306">
            <v>144696</v>
          </cell>
        </row>
        <row r="307">
          <cell r="C307" t="str">
            <v>011006)금속공사</v>
          </cell>
          <cell r="F307" t="str">
            <v>식</v>
          </cell>
          <cell r="G307">
            <v>1</v>
          </cell>
          <cell r="I307">
            <v>544066</v>
          </cell>
          <cell r="K307">
            <v>862129</v>
          </cell>
          <cell r="M307">
            <v>0</v>
          </cell>
          <cell r="O307">
            <v>1406195</v>
          </cell>
        </row>
        <row r="308">
          <cell r="C308" t="str">
            <v>011007)미장공사</v>
          </cell>
          <cell r="F308" t="str">
            <v>식</v>
          </cell>
          <cell r="G308">
            <v>1</v>
          </cell>
          <cell r="I308">
            <v>197329</v>
          </cell>
          <cell r="K308">
            <v>5536536</v>
          </cell>
          <cell r="M308">
            <v>0</v>
          </cell>
          <cell r="O308">
            <v>5733865</v>
          </cell>
        </row>
        <row r="309">
          <cell r="C309" t="str">
            <v>011008)창호및유리공사</v>
          </cell>
          <cell r="F309" t="str">
            <v>식</v>
          </cell>
          <cell r="G309">
            <v>1</v>
          </cell>
          <cell r="I309">
            <v>2736595</v>
          </cell>
          <cell r="K309">
            <v>1113959</v>
          </cell>
          <cell r="M309">
            <v>0</v>
          </cell>
          <cell r="O309">
            <v>3850554</v>
          </cell>
        </row>
        <row r="310">
          <cell r="C310" t="str">
            <v>011009)수장및도장공사</v>
          </cell>
          <cell r="F310" t="str">
            <v>식</v>
          </cell>
          <cell r="G310">
            <v>1</v>
          </cell>
          <cell r="I310">
            <v>1510079</v>
          </cell>
          <cell r="K310">
            <v>1889148</v>
          </cell>
          <cell r="M310">
            <v>0</v>
          </cell>
          <cell r="O310">
            <v>3399227</v>
          </cell>
        </row>
        <row r="311">
          <cell r="C311" t="str">
            <v>011010)지붕및홈통공사</v>
          </cell>
          <cell r="F311" t="str">
            <v>식</v>
          </cell>
          <cell r="G311">
            <v>1</v>
          </cell>
          <cell r="I311">
            <v>184982</v>
          </cell>
          <cell r="K311">
            <v>175718</v>
          </cell>
          <cell r="M311">
            <v>0</v>
          </cell>
          <cell r="O311">
            <v>360700</v>
          </cell>
        </row>
        <row r="312">
          <cell r="C312" t="str">
            <v>011011)골재및운반공사</v>
          </cell>
          <cell r="F312" t="str">
            <v>식</v>
          </cell>
          <cell r="G312">
            <v>1</v>
          </cell>
          <cell r="I312">
            <v>1740857</v>
          </cell>
          <cell r="K312">
            <v>166091</v>
          </cell>
          <cell r="M312">
            <v>60922</v>
          </cell>
          <cell r="O312">
            <v>1967870</v>
          </cell>
        </row>
        <row r="313">
          <cell r="C313" t="str">
            <v>합계</v>
          </cell>
          <cell r="I313">
            <v>24016967</v>
          </cell>
          <cell r="K313">
            <v>29777821</v>
          </cell>
          <cell r="M313">
            <v>898132</v>
          </cell>
          <cell r="O313">
            <v>54692920</v>
          </cell>
        </row>
        <row r="328">
          <cell r="C328" t="str">
            <v>11 테니스장신축1동</v>
          </cell>
        </row>
        <row r="329">
          <cell r="C329" t="str">
            <v>011101)테니스장</v>
          </cell>
          <cell r="F329" t="str">
            <v>식</v>
          </cell>
          <cell r="G329">
            <v>1</v>
          </cell>
          <cell r="I329">
            <v>37344773</v>
          </cell>
          <cell r="K329">
            <v>29583194</v>
          </cell>
          <cell r="M329">
            <v>1047504</v>
          </cell>
          <cell r="O329">
            <v>67975471</v>
          </cell>
        </row>
        <row r="330">
          <cell r="C330" t="str">
            <v>합계</v>
          </cell>
          <cell r="I330">
            <v>37344773</v>
          </cell>
          <cell r="K330">
            <v>29583194</v>
          </cell>
          <cell r="M330">
            <v>1047504</v>
          </cell>
          <cell r="O330">
            <v>67975471</v>
          </cell>
        </row>
        <row r="355">
          <cell r="C355" t="str">
            <v>12 락카실신축1동</v>
          </cell>
        </row>
        <row r="356">
          <cell r="C356" t="str">
            <v>011201)가설공사</v>
          </cell>
          <cell r="F356" t="str">
            <v>식</v>
          </cell>
          <cell r="G356">
            <v>1</v>
          </cell>
          <cell r="I356">
            <v>330640</v>
          </cell>
          <cell r="K356">
            <v>809809</v>
          </cell>
          <cell r="M356">
            <v>26707</v>
          </cell>
          <cell r="O356">
            <v>1167156</v>
          </cell>
        </row>
        <row r="357">
          <cell r="C357" t="str">
            <v>011202)토및지정공사</v>
          </cell>
          <cell r="F357" t="str">
            <v>식</v>
          </cell>
          <cell r="G357">
            <v>1</v>
          </cell>
          <cell r="I357">
            <v>38</v>
          </cell>
          <cell r="K357">
            <v>33915</v>
          </cell>
          <cell r="M357">
            <v>113</v>
          </cell>
          <cell r="O357">
            <v>34066</v>
          </cell>
        </row>
        <row r="358">
          <cell r="C358" t="str">
            <v>011203)철근콘크리트공사</v>
          </cell>
          <cell r="F358" t="str">
            <v>식</v>
          </cell>
          <cell r="G358">
            <v>1</v>
          </cell>
          <cell r="I358">
            <v>295960</v>
          </cell>
          <cell r="K358">
            <v>38500</v>
          </cell>
          <cell r="M358">
            <v>25025</v>
          </cell>
          <cell r="O358">
            <v>359485</v>
          </cell>
        </row>
        <row r="359">
          <cell r="C359" t="str">
            <v>011204)방수공사</v>
          </cell>
          <cell r="F359" t="str">
            <v>식</v>
          </cell>
          <cell r="G359">
            <v>1</v>
          </cell>
          <cell r="I359">
            <v>66528</v>
          </cell>
          <cell r="K359">
            <v>62106</v>
          </cell>
          <cell r="M359">
            <v>0</v>
          </cell>
          <cell r="O359">
            <v>128634</v>
          </cell>
        </row>
        <row r="360">
          <cell r="C360" t="str">
            <v>011205)금속공사</v>
          </cell>
          <cell r="F360" t="str">
            <v>식</v>
          </cell>
          <cell r="G360">
            <v>1</v>
          </cell>
          <cell r="I360">
            <v>107894</v>
          </cell>
          <cell r="K360">
            <v>220157</v>
          </cell>
          <cell r="M360">
            <v>0</v>
          </cell>
          <cell r="O360">
            <v>328051</v>
          </cell>
        </row>
        <row r="361">
          <cell r="C361" t="str">
            <v>011206)미장공사</v>
          </cell>
          <cell r="F361" t="str">
            <v>식</v>
          </cell>
          <cell r="G361">
            <v>1</v>
          </cell>
          <cell r="I361">
            <v>0</v>
          </cell>
          <cell r="K361">
            <v>173736</v>
          </cell>
          <cell r="M361">
            <v>0</v>
          </cell>
          <cell r="O361">
            <v>173736</v>
          </cell>
        </row>
        <row r="362">
          <cell r="C362" t="str">
            <v>011207)창호및유리공사</v>
          </cell>
          <cell r="F362" t="str">
            <v>식</v>
          </cell>
          <cell r="G362">
            <v>1</v>
          </cell>
          <cell r="I362">
            <v>1342749</v>
          </cell>
          <cell r="K362">
            <v>379636</v>
          </cell>
          <cell r="M362">
            <v>0</v>
          </cell>
          <cell r="O362">
            <v>1722385</v>
          </cell>
        </row>
        <row r="363">
          <cell r="C363" t="str">
            <v>011208)수장및도장공사</v>
          </cell>
          <cell r="F363" t="str">
            <v>식</v>
          </cell>
          <cell r="G363">
            <v>1</v>
          </cell>
          <cell r="I363">
            <v>196305</v>
          </cell>
          <cell r="K363">
            <v>98301</v>
          </cell>
          <cell r="M363">
            <v>0</v>
          </cell>
          <cell r="O363">
            <v>294606</v>
          </cell>
        </row>
        <row r="364">
          <cell r="C364" t="str">
            <v>011209)지붕및홈통공사</v>
          </cell>
          <cell r="F364" t="str">
            <v>식</v>
          </cell>
          <cell r="G364">
            <v>1</v>
          </cell>
          <cell r="I364">
            <v>2235573</v>
          </cell>
          <cell r="K364">
            <v>1981607</v>
          </cell>
          <cell r="M364">
            <v>0</v>
          </cell>
          <cell r="O364">
            <v>4217180</v>
          </cell>
        </row>
        <row r="365">
          <cell r="C365" t="str">
            <v>011210)골재및운반공사</v>
          </cell>
          <cell r="F365" t="str">
            <v>식</v>
          </cell>
          <cell r="G365">
            <v>1</v>
          </cell>
          <cell r="I365">
            <v>32082</v>
          </cell>
          <cell r="K365">
            <v>2331</v>
          </cell>
          <cell r="M365">
            <v>581</v>
          </cell>
          <cell r="O365">
            <v>34994</v>
          </cell>
        </row>
        <row r="366">
          <cell r="C366" t="str">
            <v>합계</v>
          </cell>
          <cell r="I366">
            <v>4607769</v>
          </cell>
          <cell r="K366">
            <v>3800098</v>
          </cell>
          <cell r="M366">
            <v>52426</v>
          </cell>
          <cell r="O366">
            <v>8460293</v>
          </cell>
        </row>
        <row r="382">
          <cell r="C382" t="str">
            <v>13 철거공사</v>
          </cell>
        </row>
        <row r="383">
          <cell r="C383" t="str">
            <v>011301)#1타는곳지붕철거</v>
          </cell>
          <cell r="F383" t="str">
            <v>식</v>
          </cell>
          <cell r="G383">
            <v>1</v>
          </cell>
          <cell r="I383">
            <v>-9090758</v>
          </cell>
          <cell r="K383">
            <v>18693761</v>
          </cell>
          <cell r="M383">
            <v>1036062</v>
          </cell>
          <cell r="O383">
            <v>10639065</v>
          </cell>
        </row>
        <row r="384">
          <cell r="C384" t="str">
            <v>011302)#2타는곳지붕철거</v>
          </cell>
          <cell r="F384" t="str">
            <v>식</v>
          </cell>
          <cell r="G384">
            <v>1</v>
          </cell>
          <cell r="I384">
            <v>-6508117</v>
          </cell>
          <cell r="K384">
            <v>17131785</v>
          </cell>
          <cell r="M384">
            <v>3710322</v>
          </cell>
          <cell r="O384">
            <v>14333990</v>
          </cell>
        </row>
        <row r="385">
          <cell r="C385" t="str">
            <v>011303)#3타는곳지붕철거</v>
          </cell>
          <cell r="F385" t="str">
            <v>식</v>
          </cell>
          <cell r="G385">
            <v>1</v>
          </cell>
          <cell r="I385">
            <v>-2264551</v>
          </cell>
          <cell r="K385">
            <v>8285690</v>
          </cell>
          <cell r="M385">
            <v>2467485</v>
          </cell>
          <cell r="O385">
            <v>8488624</v>
          </cell>
        </row>
        <row r="386">
          <cell r="C386" t="str">
            <v>011304)운전계장실철거</v>
          </cell>
          <cell r="F386" t="str">
            <v>식</v>
          </cell>
          <cell r="G386">
            <v>1</v>
          </cell>
          <cell r="I386">
            <v>928608</v>
          </cell>
          <cell r="K386">
            <v>2361023</v>
          </cell>
          <cell r="M386">
            <v>2153102</v>
          </cell>
          <cell r="O386">
            <v>5442733</v>
          </cell>
        </row>
        <row r="387">
          <cell r="C387" t="str">
            <v>011305)검수원처소철거</v>
          </cell>
          <cell r="F387" t="str">
            <v>식</v>
          </cell>
          <cell r="G387">
            <v>1</v>
          </cell>
          <cell r="I387">
            <v>2075559</v>
          </cell>
          <cell r="K387">
            <v>5198574</v>
          </cell>
          <cell r="M387">
            <v>4811978</v>
          </cell>
          <cell r="O387">
            <v>12086111</v>
          </cell>
        </row>
        <row r="388">
          <cell r="C388" t="str">
            <v>011306)유류펌프실철거</v>
          </cell>
          <cell r="F388" t="str">
            <v>식</v>
          </cell>
          <cell r="G388">
            <v>1</v>
          </cell>
          <cell r="I388">
            <v>1234513</v>
          </cell>
          <cell r="K388">
            <v>3743899</v>
          </cell>
          <cell r="M388">
            <v>2852389</v>
          </cell>
          <cell r="O388">
            <v>7830801</v>
          </cell>
        </row>
        <row r="389">
          <cell r="C389" t="str">
            <v>011307)기관사사무소철거</v>
          </cell>
          <cell r="F389" t="str">
            <v>식</v>
          </cell>
          <cell r="G389">
            <v>1</v>
          </cell>
          <cell r="I389">
            <v>7061376</v>
          </cell>
          <cell r="K389">
            <v>18400203</v>
          </cell>
          <cell r="M389">
            <v>15903314</v>
          </cell>
          <cell r="O389">
            <v>41364893</v>
          </cell>
        </row>
        <row r="390">
          <cell r="C390" t="str">
            <v>011308)예비군실철거</v>
          </cell>
          <cell r="F390" t="str">
            <v>식</v>
          </cell>
          <cell r="G390">
            <v>1</v>
          </cell>
          <cell r="I390">
            <v>753975</v>
          </cell>
          <cell r="K390">
            <v>1921070</v>
          </cell>
          <cell r="M390">
            <v>1723691</v>
          </cell>
          <cell r="O390">
            <v>4398736</v>
          </cell>
        </row>
        <row r="391">
          <cell r="C391" t="str">
            <v>011309)무기고철거</v>
          </cell>
          <cell r="F391" t="str">
            <v>식</v>
          </cell>
          <cell r="G391">
            <v>1</v>
          </cell>
          <cell r="I391">
            <v>248449</v>
          </cell>
          <cell r="K391">
            <v>653993</v>
          </cell>
          <cell r="M391">
            <v>557608</v>
          </cell>
          <cell r="O391">
            <v>1460050</v>
          </cell>
        </row>
        <row r="392">
          <cell r="C392" t="str">
            <v>011310)노조사무실철거</v>
          </cell>
          <cell r="F392" t="str">
            <v>식</v>
          </cell>
          <cell r="G392">
            <v>1</v>
          </cell>
          <cell r="I392">
            <v>676125</v>
          </cell>
          <cell r="K392">
            <v>1692939</v>
          </cell>
          <cell r="M392">
            <v>1547091</v>
          </cell>
          <cell r="O392">
            <v>3916155</v>
          </cell>
        </row>
        <row r="393">
          <cell r="C393" t="str">
            <v>011311)휴게실철거</v>
          </cell>
          <cell r="F393" t="str">
            <v>식</v>
          </cell>
          <cell r="G393">
            <v>1</v>
          </cell>
          <cell r="I393">
            <v>569361</v>
          </cell>
          <cell r="K393">
            <v>3091494</v>
          </cell>
          <cell r="M393">
            <v>1359720</v>
          </cell>
          <cell r="O393">
            <v>5020575</v>
          </cell>
        </row>
        <row r="394">
          <cell r="C394" t="str">
            <v>011312)창고#1철거</v>
          </cell>
          <cell r="F394" t="str">
            <v>식</v>
          </cell>
          <cell r="G394">
            <v>1</v>
          </cell>
          <cell r="I394">
            <v>2670776</v>
          </cell>
          <cell r="K394">
            <v>6807615</v>
          </cell>
          <cell r="M394">
            <v>6159362</v>
          </cell>
          <cell r="O394">
            <v>15637753</v>
          </cell>
        </row>
        <row r="395">
          <cell r="C395" t="str">
            <v>011313)창고#2철거</v>
          </cell>
          <cell r="F395" t="str">
            <v>식</v>
          </cell>
          <cell r="G395">
            <v>1</v>
          </cell>
          <cell r="I395">
            <v>696706</v>
          </cell>
          <cell r="K395">
            <v>1774683</v>
          </cell>
          <cell r="M395">
            <v>1589077</v>
          </cell>
          <cell r="O395">
            <v>4060466</v>
          </cell>
        </row>
        <row r="396">
          <cell r="C396" t="str">
            <v>011314)폐기물처리비</v>
          </cell>
          <cell r="F396" t="str">
            <v>식</v>
          </cell>
          <cell r="G396">
            <v>1</v>
          </cell>
          <cell r="I396">
            <v>0</v>
          </cell>
          <cell r="K396">
            <v>0</v>
          </cell>
          <cell r="M396">
            <v>51507456</v>
          </cell>
          <cell r="O396">
            <v>51507456</v>
          </cell>
        </row>
        <row r="397">
          <cell r="C397" t="str">
            <v>합계</v>
          </cell>
          <cell r="I397">
            <v>-947978</v>
          </cell>
          <cell r="K397">
            <v>89756729</v>
          </cell>
          <cell r="M397">
            <v>97378657</v>
          </cell>
          <cell r="O397">
            <v>186187408</v>
          </cell>
        </row>
        <row r="409">
          <cell r="C409" t="str">
            <v>02 토목공사</v>
          </cell>
        </row>
        <row r="410">
          <cell r="C410" t="str">
            <v>1)토공</v>
          </cell>
          <cell r="F410" t="str">
            <v>식</v>
          </cell>
          <cell r="G410">
            <v>1</v>
          </cell>
          <cell r="I410">
            <v>27503620</v>
          </cell>
          <cell r="K410">
            <v>41845355</v>
          </cell>
          <cell r="M410">
            <v>24998251</v>
          </cell>
          <cell r="O410">
            <v>94347226</v>
          </cell>
        </row>
        <row r="411">
          <cell r="C411" t="str">
            <v>2)승강장</v>
          </cell>
          <cell r="F411" t="str">
            <v>식</v>
          </cell>
          <cell r="G411">
            <v>1</v>
          </cell>
          <cell r="I411">
            <v>368205328</v>
          </cell>
          <cell r="K411">
            <v>251928500</v>
          </cell>
          <cell r="M411">
            <v>4339772</v>
          </cell>
          <cell r="O411">
            <v>624473600</v>
          </cell>
        </row>
        <row r="412">
          <cell r="C412" t="str">
            <v>3)구내배수</v>
          </cell>
          <cell r="F412" t="str">
            <v>식</v>
          </cell>
          <cell r="G412">
            <v>1</v>
          </cell>
          <cell r="I412">
            <v>210163965</v>
          </cell>
          <cell r="K412">
            <v>53731731</v>
          </cell>
          <cell r="M412">
            <v>125385</v>
          </cell>
          <cell r="O412">
            <v>264021081</v>
          </cell>
        </row>
        <row r="413">
          <cell r="C413" t="str">
            <v>4)공사용가도로</v>
          </cell>
          <cell r="F413" t="str">
            <v>식</v>
          </cell>
          <cell r="G413">
            <v>1</v>
          </cell>
          <cell r="I413">
            <v>28988452</v>
          </cell>
          <cell r="K413">
            <v>52233791</v>
          </cell>
          <cell r="M413">
            <v>3811080</v>
          </cell>
          <cell r="O413">
            <v>85033323</v>
          </cell>
        </row>
        <row r="414">
          <cell r="C414" t="str">
            <v>5)기존구조물철거</v>
          </cell>
          <cell r="F414" t="str">
            <v>식</v>
          </cell>
          <cell r="G414">
            <v>1</v>
          </cell>
          <cell r="I414">
            <v>3212226</v>
          </cell>
          <cell r="K414">
            <v>13629726</v>
          </cell>
          <cell r="M414">
            <v>13845798</v>
          </cell>
          <cell r="O414">
            <v>30687750</v>
          </cell>
        </row>
        <row r="415">
          <cell r="C415" t="str">
            <v>6)부대공</v>
          </cell>
          <cell r="F415" t="str">
            <v>식</v>
          </cell>
          <cell r="G415">
            <v>1</v>
          </cell>
          <cell r="I415">
            <v>637439171</v>
          </cell>
          <cell r="K415">
            <v>52982747</v>
          </cell>
          <cell r="M415">
            <v>68667076</v>
          </cell>
          <cell r="O415">
            <v>759088994</v>
          </cell>
        </row>
        <row r="416">
          <cell r="C416" t="str">
            <v>합계</v>
          </cell>
          <cell r="I416">
            <v>1275512762</v>
          </cell>
          <cell r="K416">
            <v>466351850</v>
          </cell>
          <cell r="M416">
            <v>115787362</v>
          </cell>
          <cell r="O416">
            <v>1857651974</v>
          </cell>
        </row>
        <row r="436">
          <cell r="C436" t="str">
            <v>03 설비공사</v>
          </cell>
        </row>
        <row r="437">
          <cell r="C437" t="str">
            <v>01기계설비공사</v>
          </cell>
          <cell r="F437" t="str">
            <v>식</v>
          </cell>
          <cell r="G437">
            <v>1</v>
          </cell>
          <cell r="I437">
            <v>299110835</v>
          </cell>
          <cell r="K437">
            <v>250954142</v>
          </cell>
          <cell r="M437">
            <v>0</v>
          </cell>
          <cell r="O437">
            <v>550064977</v>
          </cell>
        </row>
        <row r="438">
          <cell r="C438" t="str">
            <v>02관급공사</v>
          </cell>
          <cell r="F438" t="str">
            <v>식</v>
          </cell>
          <cell r="G438">
            <v>1</v>
          </cell>
          <cell r="I438">
            <v>0</v>
          </cell>
          <cell r="K438">
            <v>0</v>
          </cell>
          <cell r="M438">
            <v>0</v>
          </cell>
          <cell r="O438">
            <v>0</v>
          </cell>
        </row>
        <row r="439">
          <cell r="C439" t="str">
            <v>합계</v>
          </cell>
          <cell r="I439">
            <v>299110835</v>
          </cell>
          <cell r="K439">
            <v>250954142</v>
          </cell>
          <cell r="M439">
            <v>0</v>
          </cell>
          <cell r="O439">
            <v>550064977</v>
          </cell>
        </row>
        <row r="463">
          <cell r="C463" t="str">
            <v>01기계설비공사</v>
          </cell>
        </row>
        <row r="464">
          <cell r="C464" t="str">
            <v>0101광주역설비공사</v>
          </cell>
          <cell r="F464" t="str">
            <v>식</v>
          </cell>
          <cell r="G464">
            <v>1</v>
          </cell>
          <cell r="I464">
            <v>269725934</v>
          </cell>
          <cell r="K464">
            <v>234613440</v>
          </cell>
          <cell r="M464">
            <v>0</v>
          </cell>
          <cell r="O464">
            <v>504339374</v>
          </cell>
        </row>
        <row r="465">
          <cell r="C465" t="str">
            <v>0102운전계장실설비공사</v>
          </cell>
          <cell r="F465" t="str">
            <v>식</v>
          </cell>
          <cell r="G465">
            <v>1</v>
          </cell>
          <cell r="I465">
            <v>10279372</v>
          </cell>
          <cell r="K465">
            <v>6329600</v>
          </cell>
          <cell r="M465">
            <v>0</v>
          </cell>
          <cell r="O465">
            <v>16608972</v>
          </cell>
        </row>
        <row r="466">
          <cell r="C466" t="str">
            <v>0103검수원처소설비공사</v>
          </cell>
          <cell r="F466" t="str">
            <v>식</v>
          </cell>
          <cell r="G466">
            <v>1</v>
          </cell>
          <cell r="I466">
            <v>12582010</v>
          </cell>
          <cell r="K466">
            <v>8045066</v>
          </cell>
          <cell r="M466">
            <v>0</v>
          </cell>
          <cell r="O466">
            <v>20627076</v>
          </cell>
        </row>
        <row r="467">
          <cell r="C467" t="str">
            <v>0104유류펌프실배관공사</v>
          </cell>
          <cell r="F467" t="str">
            <v>식</v>
          </cell>
          <cell r="G467">
            <v>1</v>
          </cell>
          <cell r="I467">
            <v>6523519</v>
          </cell>
          <cell r="K467">
            <v>1966036</v>
          </cell>
          <cell r="M467">
            <v>0</v>
          </cell>
          <cell r="O467">
            <v>8489555</v>
          </cell>
        </row>
        <row r="468">
          <cell r="C468" t="str">
            <v>합계</v>
          </cell>
          <cell r="I468">
            <v>299110835</v>
          </cell>
          <cell r="K468">
            <v>250954142</v>
          </cell>
          <cell r="M468">
            <v>0</v>
          </cell>
          <cell r="O468">
            <v>550064977</v>
          </cell>
        </row>
        <row r="490">
          <cell r="C490" t="str">
            <v>0101광주역설비공사</v>
          </cell>
        </row>
        <row r="491">
          <cell r="C491" t="str">
            <v>010101장비설치공사</v>
          </cell>
          <cell r="F491" t="str">
            <v>식</v>
          </cell>
          <cell r="G491">
            <v>1</v>
          </cell>
          <cell r="I491">
            <v>117777913</v>
          </cell>
          <cell r="K491">
            <v>5293790</v>
          </cell>
          <cell r="M491">
            <v>0</v>
          </cell>
          <cell r="O491">
            <v>123071703</v>
          </cell>
        </row>
        <row r="492">
          <cell r="C492" t="str">
            <v>010102기계실배관공사</v>
          </cell>
          <cell r="F492" t="str">
            <v>식</v>
          </cell>
          <cell r="G492">
            <v>1</v>
          </cell>
          <cell r="I492">
            <v>12581247</v>
          </cell>
          <cell r="K492">
            <v>12977471</v>
          </cell>
          <cell r="M492">
            <v>0</v>
          </cell>
          <cell r="O492">
            <v>25558718</v>
          </cell>
        </row>
        <row r="493">
          <cell r="C493" t="str">
            <v>010103난방배관공사</v>
          </cell>
          <cell r="F493" t="str">
            <v>식</v>
          </cell>
          <cell r="G493">
            <v>1</v>
          </cell>
          <cell r="I493">
            <v>23376280</v>
          </cell>
          <cell r="K493">
            <v>49695022</v>
          </cell>
          <cell r="M493">
            <v>0</v>
          </cell>
          <cell r="O493">
            <v>73071302</v>
          </cell>
        </row>
        <row r="494">
          <cell r="C494" t="str">
            <v>010104환기닥트설치공사</v>
          </cell>
          <cell r="F494" t="str">
            <v>식</v>
          </cell>
          <cell r="G494">
            <v>1</v>
          </cell>
          <cell r="I494">
            <v>4913225</v>
          </cell>
          <cell r="K494">
            <v>11581969</v>
          </cell>
          <cell r="M494">
            <v>0</v>
          </cell>
          <cell r="O494">
            <v>16495194</v>
          </cell>
        </row>
        <row r="495">
          <cell r="C495" t="str">
            <v>010105위생설비공사</v>
          </cell>
          <cell r="F495" t="str">
            <v>식</v>
          </cell>
          <cell r="G495">
            <v>1</v>
          </cell>
          <cell r="I495">
            <v>70116438</v>
          </cell>
          <cell r="K495">
            <v>89656297</v>
          </cell>
          <cell r="M495">
            <v>0</v>
          </cell>
          <cell r="O495">
            <v>159772735</v>
          </cell>
        </row>
        <row r="496">
          <cell r="C496" t="str">
            <v>010106소화배관공사</v>
          </cell>
          <cell r="F496" t="str">
            <v>식</v>
          </cell>
          <cell r="G496">
            <v>1</v>
          </cell>
          <cell r="I496">
            <v>26527541</v>
          </cell>
          <cell r="K496">
            <v>18552812</v>
          </cell>
          <cell r="M496">
            <v>0</v>
          </cell>
          <cell r="O496">
            <v>45080353</v>
          </cell>
        </row>
        <row r="497">
          <cell r="C497" t="str">
            <v>010107가스배관공사</v>
          </cell>
          <cell r="F497" t="str">
            <v>식</v>
          </cell>
          <cell r="G497">
            <v>1</v>
          </cell>
          <cell r="I497">
            <v>3181221</v>
          </cell>
          <cell r="K497">
            <v>1601932</v>
          </cell>
          <cell r="M497">
            <v>0</v>
          </cell>
          <cell r="O497">
            <v>4783153</v>
          </cell>
        </row>
        <row r="498">
          <cell r="C498" t="str">
            <v>010108철거공사</v>
          </cell>
          <cell r="F498" t="str">
            <v>식</v>
          </cell>
          <cell r="G498">
            <v>1</v>
          </cell>
          <cell r="I498">
            <v>153</v>
          </cell>
          <cell r="K498">
            <v>36342764</v>
          </cell>
          <cell r="M498">
            <v>0</v>
          </cell>
          <cell r="O498">
            <v>36342917</v>
          </cell>
        </row>
        <row r="499">
          <cell r="C499" t="str">
            <v>010109자동제어설치공사</v>
          </cell>
          <cell r="F499" t="str">
            <v>식</v>
          </cell>
          <cell r="G499">
            <v>1</v>
          </cell>
          <cell r="I499">
            <v>1544473</v>
          </cell>
          <cell r="K499">
            <v>3142511</v>
          </cell>
          <cell r="M499">
            <v>0</v>
          </cell>
          <cell r="O499">
            <v>4686984</v>
          </cell>
        </row>
        <row r="500">
          <cell r="C500" t="str">
            <v>010110연도설치공사</v>
          </cell>
          <cell r="F500" t="str">
            <v>식</v>
          </cell>
          <cell r="G500">
            <v>1</v>
          </cell>
          <cell r="I500">
            <v>5959135</v>
          </cell>
          <cell r="K500">
            <v>1091190</v>
          </cell>
          <cell r="M500">
            <v>0</v>
          </cell>
          <cell r="O500">
            <v>7050325</v>
          </cell>
        </row>
        <row r="501">
          <cell r="C501" t="str">
            <v>010111핀란드사우나설치공사</v>
          </cell>
          <cell r="F501" t="str">
            <v>식</v>
          </cell>
          <cell r="G501">
            <v>1</v>
          </cell>
          <cell r="I501">
            <v>3748308</v>
          </cell>
          <cell r="K501">
            <v>4677682</v>
          </cell>
          <cell r="M501">
            <v>0</v>
          </cell>
          <cell r="O501">
            <v>8425990</v>
          </cell>
        </row>
        <row r="502">
          <cell r="C502" t="str">
            <v>합계</v>
          </cell>
          <cell r="I502">
            <v>269725934</v>
          </cell>
          <cell r="K502">
            <v>234613440</v>
          </cell>
          <cell r="M502">
            <v>0</v>
          </cell>
          <cell r="O502">
            <v>504339374</v>
          </cell>
        </row>
        <row r="517">
          <cell r="C517" t="str">
            <v>010105위생설비공사</v>
          </cell>
        </row>
        <row r="518">
          <cell r="C518" t="str">
            <v>0101051위생기구설치공사</v>
          </cell>
          <cell r="F518" t="str">
            <v>식</v>
          </cell>
          <cell r="G518">
            <v>1</v>
          </cell>
          <cell r="I518">
            <v>14473049</v>
          </cell>
          <cell r="K518">
            <v>8201636</v>
          </cell>
          <cell r="M518">
            <v>0</v>
          </cell>
          <cell r="O518">
            <v>22674685</v>
          </cell>
        </row>
        <row r="519">
          <cell r="C519" t="str">
            <v>0101052급수급탕배관공사</v>
          </cell>
          <cell r="F519" t="str">
            <v>식</v>
          </cell>
          <cell r="G519">
            <v>1</v>
          </cell>
          <cell r="I519">
            <v>25329144</v>
          </cell>
          <cell r="K519">
            <v>30812876</v>
          </cell>
          <cell r="M519">
            <v>0</v>
          </cell>
          <cell r="O519">
            <v>56142020</v>
          </cell>
        </row>
        <row r="520">
          <cell r="C520" t="str">
            <v>0101053오배수배관공사</v>
          </cell>
          <cell r="F520" t="str">
            <v>식</v>
          </cell>
          <cell r="G520">
            <v>1</v>
          </cell>
          <cell r="I520">
            <v>30314245</v>
          </cell>
          <cell r="K520">
            <v>50641785</v>
          </cell>
          <cell r="M520">
            <v>0</v>
          </cell>
          <cell r="O520">
            <v>80956030</v>
          </cell>
        </row>
        <row r="521">
          <cell r="C521" t="str">
            <v>합계</v>
          </cell>
          <cell r="I521">
            <v>70116438</v>
          </cell>
          <cell r="K521">
            <v>89656297</v>
          </cell>
          <cell r="M521">
            <v>0</v>
          </cell>
          <cell r="O521">
            <v>159772735</v>
          </cell>
        </row>
        <row r="544">
          <cell r="C544" t="str">
            <v>010106소화배관공사</v>
          </cell>
        </row>
        <row r="545">
          <cell r="C545" t="str">
            <v>0101061소화장비설치공사</v>
          </cell>
          <cell r="F545" t="str">
            <v>식</v>
          </cell>
          <cell r="G545">
            <v>1</v>
          </cell>
          <cell r="I545">
            <v>1388117</v>
          </cell>
          <cell r="K545">
            <v>370589</v>
          </cell>
          <cell r="M545">
            <v>0</v>
          </cell>
          <cell r="O545">
            <v>1758706</v>
          </cell>
        </row>
        <row r="546">
          <cell r="C546" t="str">
            <v>0101062옥외소화배관공사</v>
          </cell>
          <cell r="F546" t="str">
            <v>식</v>
          </cell>
          <cell r="G546">
            <v>1</v>
          </cell>
          <cell r="I546">
            <v>858627</v>
          </cell>
          <cell r="K546">
            <v>3046818</v>
          </cell>
          <cell r="M546">
            <v>0</v>
          </cell>
          <cell r="O546">
            <v>3905445</v>
          </cell>
        </row>
        <row r="547">
          <cell r="C547" t="str">
            <v>0101063펌프실소화배관공사</v>
          </cell>
          <cell r="F547" t="str">
            <v>식</v>
          </cell>
          <cell r="G547">
            <v>1</v>
          </cell>
          <cell r="I547">
            <v>2610266</v>
          </cell>
          <cell r="K547">
            <v>1874835</v>
          </cell>
          <cell r="M547">
            <v>0</v>
          </cell>
          <cell r="O547">
            <v>4485101</v>
          </cell>
        </row>
        <row r="548">
          <cell r="C548" t="str">
            <v>0101064옥내소화배관공사</v>
          </cell>
          <cell r="F548" t="str">
            <v>식</v>
          </cell>
          <cell r="G548">
            <v>1</v>
          </cell>
          <cell r="I548">
            <v>19885244</v>
          </cell>
          <cell r="K548">
            <v>10839767</v>
          </cell>
          <cell r="M548">
            <v>0</v>
          </cell>
          <cell r="O548">
            <v>30725011</v>
          </cell>
        </row>
        <row r="549">
          <cell r="C549" t="str">
            <v>0101065연결살수배관공사</v>
          </cell>
          <cell r="F549" t="str">
            <v>식</v>
          </cell>
          <cell r="G549">
            <v>1</v>
          </cell>
          <cell r="I549">
            <v>1785287</v>
          </cell>
          <cell r="K549">
            <v>2420803</v>
          </cell>
          <cell r="M549">
            <v>0</v>
          </cell>
          <cell r="O549">
            <v>4206090</v>
          </cell>
        </row>
        <row r="550">
          <cell r="C550" t="str">
            <v>합계</v>
          </cell>
          <cell r="I550">
            <v>26527541</v>
          </cell>
          <cell r="K550">
            <v>18552812</v>
          </cell>
          <cell r="M550">
            <v>0</v>
          </cell>
          <cell r="O550">
            <v>45080353</v>
          </cell>
        </row>
        <row r="571">
          <cell r="C571" t="str">
            <v>010107가스배관공사</v>
          </cell>
        </row>
        <row r="572">
          <cell r="C572" t="str">
            <v>0101071옥외가스배관공사</v>
          </cell>
          <cell r="F572" t="str">
            <v>식</v>
          </cell>
          <cell r="G572">
            <v>1</v>
          </cell>
          <cell r="I572">
            <v>462999</v>
          </cell>
          <cell r="K572">
            <v>622081</v>
          </cell>
          <cell r="M572">
            <v>0</v>
          </cell>
          <cell r="O572">
            <v>1085080</v>
          </cell>
        </row>
        <row r="573">
          <cell r="C573" t="str">
            <v>0101072기계실가스배관공사</v>
          </cell>
          <cell r="F573" t="str">
            <v>식</v>
          </cell>
          <cell r="G573">
            <v>1</v>
          </cell>
          <cell r="I573">
            <v>2718222</v>
          </cell>
          <cell r="K573">
            <v>979851</v>
          </cell>
          <cell r="M573">
            <v>0</v>
          </cell>
          <cell r="O573">
            <v>3698073</v>
          </cell>
        </row>
        <row r="574">
          <cell r="C574" t="str">
            <v>합계</v>
          </cell>
          <cell r="I574">
            <v>3181221</v>
          </cell>
          <cell r="K574">
            <v>1601932</v>
          </cell>
          <cell r="M574">
            <v>0</v>
          </cell>
          <cell r="O574">
            <v>4783153</v>
          </cell>
        </row>
        <row r="598">
          <cell r="C598" t="str">
            <v>010108철거공사</v>
          </cell>
        </row>
        <row r="599">
          <cell r="C599" t="str">
            <v>0101081장비철거</v>
          </cell>
          <cell r="F599" t="str">
            <v>식</v>
          </cell>
          <cell r="G599">
            <v>1</v>
          </cell>
          <cell r="I599">
            <v>64904</v>
          </cell>
          <cell r="K599">
            <v>2163494</v>
          </cell>
          <cell r="M599">
            <v>0</v>
          </cell>
          <cell r="O599">
            <v>2228398</v>
          </cell>
        </row>
        <row r="600">
          <cell r="C600" t="str">
            <v>0101082기계실철거배관</v>
          </cell>
          <cell r="F600" t="str">
            <v>식</v>
          </cell>
          <cell r="G600">
            <v>1</v>
          </cell>
          <cell r="I600">
            <v>-72172</v>
          </cell>
          <cell r="K600">
            <v>2785966</v>
          </cell>
          <cell r="M600">
            <v>0</v>
          </cell>
          <cell r="O600">
            <v>2713794</v>
          </cell>
        </row>
        <row r="601">
          <cell r="C601" t="str">
            <v>0101083난방배관철거</v>
          </cell>
          <cell r="F601" t="str">
            <v>식</v>
          </cell>
          <cell r="G601">
            <v>1</v>
          </cell>
          <cell r="I601">
            <v>45395</v>
          </cell>
          <cell r="K601">
            <v>12996516</v>
          </cell>
          <cell r="M601">
            <v>0</v>
          </cell>
          <cell r="O601">
            <v>13041911</v>
          </cell>
        </row>
        <row r="602">
          <cell r="C602" t="str">
            <v>0101084환기닥트철거</v>
          </cell>
          <cell r="F602" t="str">
            <v>식</v>
          </cell>
          <cell r="G602">
            <v>1</v>
          </cell>
          <cell r="I602">
            <v>6323</v>
          </cell>
          <cell r="K602">
            <v>210772</v>
          </cell>
          <cell r="M602">
            <v>0</v>
          </cell>
          <cell r="O602">
            <v>217095</v>
          </cell>
        </row>
        <row r="603">
          <cell r="C603" t="str">
            <v>0101085위생기구철거</v>
          </cell>
          <cell r="F603" t="str">
            <v>식</v>
          </cell>
          <cell r="G603">
            <v>1</v>
          </cell>
          <cell r="I603">
            <v>34062</v>
          </cell>
          <cell r="K603">
            <v>1135400</v>
          </cell>
          <cell r="M603">
            <v>0</v>
          </cell>
          <cell r="O603">
            <v>1169462</v>
          </cell>
        </row>
        <row r="604">
          <cell r="C604" t="str">
            <v>0101086급수급탕배관철거</v>
          </cell>
          <cell r="F604" t="str">
            <v>식</v>
          </cell>
          <cell r="G604">
            <v>1</v>
          </cell>
          <cell r="I604">
            <v>-47775</v>
          </cell>
          <cell r="K604">
            <v>3599198</v>
          </cell>
          <cell r="M604">
            <v>0</v>
          </cell>
          <cell r="O604">
            <v>3551423</v>
          </cell>
        </row>
        <row r="605">
          <cell r="C605" t="str">
            <v>0101087오배수배관철거</v>
          </cell>
          <cell r="F605" t="str">
            <v>식</v>
          </cell>
          <cell r="G605">
            <v>1</v>
          </cell>
          <cell r="I605">
            <v>198488</v>
          </cell>
          <cell r="K605">
            <v>8324620</v>
          </cell>
          <cell r="M605">
            <v>0</v>
          </cell>
          <cell r="O605">
            <v>8523108</v>
          </cell>
        </row>
        <row r="606">
          <cell r="C606" t="str">
            <v>0101088소화배관철거</v>
          </cell>
          <cell r="F606" t="str">
            <v>식</v>
          </cell>
          <cell r="G606">
            <v>1</v>
          </cell>
          <cell r="I606">
            <v>-229072</v>
          </cell>
          <cell r="K606">
            <v>5126798</v>
          </cell>
          <cell r="M606">
            <v>0</v>
          </cell>
          <cell r="O606">
            <v>4897726</v>
          </cell>
        </row>
        <row r="607">
          <cell r="C607" t="str">
            <v>합계</v>
          </cell>
          <cell r="I607">
            <v>153</v>
          </cell>
          <cell r="K607">
            <v>36342764</v>
          </cell>
          <cell r="M607">
            <v>0</v>
          </cell>
          <cell r="O607">
            <v>36342917</v>
          </cell>
        </row>
        <row r="625">
          <cell r="C625" t="str">
            <v>010111핀란드사우나설치공사</v>
          </cell>
        </row>
        <row r="626">
          <cell r="C626" t="str">
            <v>0101111벽체공사</v>
          </cell>
          <cell r="F626" t="str">
            <v>식</v>
          </cell>
          <cell r="G626">
            <v>1</v>
          </cell>
          <cell r="I626">
            <v>1833379</v>
          </cell>
          <cell r="K626">
            <v>2120646</v>
          </cell>
          <cell r="M626">
            <v>0</v>
          </cell>
          <cell r="O626">
            <v>3954025</v>
          </cell>
        </row>
        <row r="627">
          <cell r="C627" t="str">
            <v>0101112천정공사</v>
          </cell>
          <cell r="F627" t="str">
            <v>식</v>
          </cell>
          <cell r="G627">
            <v>1</v>
          </cell>
          <cell r="I627">
            <v>647942</v>
          </cell>
          <cell r="K627">
            <v>1128074</v>
          </cell>
          <cell r="M627">
            <v>0</v>
          </cell>
          <cell r="O627">
            <v>1776016</v>
          </cell>
        </row>
        <row r="628">
          <cell r="C628" t="str">
            <v>0101113의자공사</v>
          </cell>
          <cell r="F628" t="str">
            <v>식</v>
          </cell>
          <cell r="G628">
            <v>1</v>
          </cell>
          <cell r="I628">
            <v>400712</v>
          </cell>
          <cell r="K628">
            <v>333765</v>
          </cell>
          <cell r="M628">
            <v>0</v>
          </cell>
          <cell r="O628">
            <v>734477</v>
          </cell>
        </row>
        <row r="629">
          <cell r="C629" t="str">
            <v>0101114바닥공사</v>
          </cell>
          <cell r="F629" t="str">
            <v>식</v>
          </cell>
          <cell r="G629">
            <v>1</v>
          </cell>
          <cell r="I629">
            <v>308218</v>
          </cell>
          <cell r="K629">
            <v>467271</v>
          </cell>
          <cell r="M629">
            <v>0</v>
          </cell>
          <cell r="O629">
            <v>775489</v>
          </cell>
        </row>
        <row r="630">
          <cell r="C630" t="str">
            <v>0101115창호공사</v>
          </cell>
          <cell r="F630" t="str">
            <v>식</v>
          </cell>
          <cell r="G630">
            <v>1</v>
          </cell>
          <cell r="I630">
            <v>237500</v>
          </cell>
          <cell r="K630">
            <v>403354</v>
          </cell>
          <cell r="M630">
            <v>0</v>
          </cell>
          <cell r="O630">
            <v>640854</v>
          </cell>
        </row>
        <row r="631">
          <cell r="C631" t="str">
            <v>0101116전기공사</v>
          </cell>
          <cell r="F631" t="str">
            <v>식</v>
          </cell>
          <cell r="G631">
            <v>1</v>
          </cell>
          <cell r="I631">
            <v>320557</v>
          </cell>
          <cell r="K631">
            <v>224572</v>
          </cell>
          <cell r="M631">
            <v>0</v>
          </cell>
          <cell r="O631">
            <v>545129</v>
          </cell>
        </row>
        <row r="632">
          <cell r="C632" t="str">
            <v>합계</v>
          </cell>
          <cell r="I632">
            <v>3748308</v>
          </cell>
          <cell r="K632">
            <v>4677682</v>
          </cell>
          <cell r="M632">
            <v>0</v>
          </cell>
          <cell r="O632">
            <v>8425990</v>
          </cell>
        </row>
        <row r="652">
          <cell r="C652" t="str">
            <v>0102운전계장실설비공사</v>
          </cell>
        </row>
        <row r="653">
          <cell r="C653" t="str">
            <v>010201장비설치공사</v>
          </cell>
          <cell r="F653" t="str">
            <v>식</v>
          </cell>
          <cell r="G653">
            <v>1</v>
          </cell>
          <cell r="I653">
            <v>6869529</v>
          </cell>
          <cell r="K653">
            <v>230996</v>
          </cell>
          <cell r="M653">
            <v>0</v>
          </cell>
          <cell r="O653">
            <v>7100525</v>
          </cell>
        </row>
        <row r="654">
          <cell r="C654" t="str">
            <v>010202난방배관공사</v>
          </cell>
          <cell r="F654" t="str">
            <v>식</v>
          </cell>
          <cell r="G654">
            <v>1</v>
          </cell>
          <cell r="I654">
            <v>1624157</v>
          </cell>
          <cell r="K654">
            <v>2830344</v>
          </cell>
          <cell r="M654">
            <v>0</v>
          </cell>
          <cell r="O654">
            <v>4454501</v>
          </cell>
        </row>
        <row r="655">
          <cell r="C655" t="str">
            <v>010203위생설비공사</v>
          </cell>
          <cell r="F655" t="str">
            <v>식</v>
          </cell>
          <cell r="G655">
            <v>1</v>
          </cell>
          <cell r="I655">
            <v>1649648</v>
          </cell>
          <cell r="K655">
            <v>2475289</v>
          </cell>
          <cell r="M655">
            <v>0</v>
          </cell>
          <cell r="O655">
            <v>4124937</v>
          </cell>
        </row>
        <row r="656">
          <cell r="C656" t="str">
            <v>0102051소화기설치공사</v>
          </cell>
          <cell r="F656" t="str">
            <v>식</v>
          </cell>
          <cell r="G656">
            <v>1</v>
          </cell>
          <cell r="I656">
            <v>106960</v>
          </cell>
          <cell r="K656">
            <v>98671</v>
          </cell>
          <cell r="M656">
            <v>0</v>
          </cell>
          <cell r="O656">
            <v>205631</v>
          </cell>
        </row>
        <row r="657">
          <cell r="C657" t="str">
            <v>010206철거공사</v>
          </cell>
          <cell r="F657" t="str">
            <v>식</v>
          </cell>
          <cell r="G657">
            <v>1</v>
          </cell>
          <cell r="I657">
            <v>29078</v>
          </cell>
          <cell r="K657">
            <v>694300</v>
          </cell>
          <cell r="M657">
            <v>0</v>
          </cell>
          <cell r="O657">
            <v>723378</v>
          </cell>
        </row>
        <row r="658">
          <cell r="C658" t="str">
            <v>합계</v>
          </cell>
          <cell r="I658">
            <v>10279372</v>
          </cell>
          <cell r="K658">
            <v>6329600</v>
          </cell>
          <cell r="M658">
            <v>0</v>
          </cell>
          <cell r="O658">
            <v>16608972</v>
          </cell>
        </row>
        <row r="679">
          <cell r="C679" t="str">
            <v>010203위생설비공사</v>
          </cell>
        </row>
        <row r="680">
          <cell r="C680" t="str">
            <v>0102031위생기구설치공사</v>
          </cell>
          <cell r="F680" t="str">
            <v>식</v>
          </cell>
          <cell r="G680">
            <v>1</v>
          </cell>
          <cell r="I680">
            <v>566642</v>
          </cell>
          <cell r="K680">
            <v>371432</v>
          </cell>
          <cell r="M680">
            <v>0</v>
          </cell>
          <cell r="O680">
            <v>938074</v>
          </cell>
        </row>
        <row r="681">
          <cell r="C681" t="str">
            <v>0102032급수급탕배관공사</v>
          </cell>
          <cell r="F681" t="str">
            <v>식</v>
          </cell>
          <cell r="G681">
            <v>1</v>
          </cell>
          <cell r="I681">
            <v>321591</v>
          </cell>
          <cell r="K681">
            <v>729513</v>
          </cell>
          <cell r="M681">
            <v>0</v>
          </cell>
          <cell r="O681">
            <v>1051104</v>
          </cell>
        </row>
        <row r="682">
          <cell r="C682" t="str">
            <v>0102033오배수배관공사</v>
          </cell>
          <cell r="F682" t="str">
            <v>식</v>
          </cell>
          <cell r="G682">
            <v>1</v>
          </cell>
          <cell r="I682">
            <v>761415</v>
          </cell>
          <cell r="K682">
            <v>1374344</v>
          </cell>
          <cell r="M682">
            <v>0</v>
          </cell>
          <cell r="O682">
            <v>2135759</v>
          </cell>
        </row>
        <row r="683">
          <cell r="C683" t="str">
            <v>합계</v>
          </cell>
          <cell r="I683">
            <v>1649648</v>
          </cell>
          <cell r="K683">
            <v>2475289</v>
          </cell>
          <cell r="M683">
            <v>0</v>
          </cell>
          <cell r="O683">
            <v>4124937</v>
          </cell>
        </row>
        <row r="706">
          <cell r="C706" t="str">
            <v>010206철거공사</v>
          </cell>
        </row>
        <row r="707">
          <cell r="C707" t="str">
            <v>0102061장비철거</v>
          </cell>
          <cell r="F707" t="str">
            <v>식</v>
          </cell>
          <cell r="G707">
            <v>1</v>
          </cell>
          <cell r="I707">
            <v>10666</v>
          </cell>
          <cell r="K707">
            <v>355548</v>
          </cell>
          <cell r="M707">
            <v>0</v>
          </cell>
          <cell r="O707">
            <v>366214</v>
          </cell>
        </row>
        <row r="708">
          <cell r="C708" t="str">
            <v>0102062난방배관철거</v>
          </cell>
          <cell r="F708" t="str">
            <v>식</v>
          </cell>
          <cell r="G708">
            <v>1</v>
          </cell>
          <cell r="I708">
            <v>18412</v>
          </cell>
          <cell r="K708">
            <v>338752</v>
          </cell>
          <cell r="M708">
            <v>0</v>
          </cell>
          <cell r="O708">
            <v>357164</v>
          </cell>
        </row>
        <row r="709">
          <cell r="C709" t="str">
            <v>합계</v>
          </cell>
          <cell r="I709">
            <v>29078</v>
          </cell>
          <cell r="K709">
            <v>694300</v>
          </cell>
          <cell r="M709">
            <v>0</v>
          </cell>
          <cell r="O709">
            <v>723378</v>
          </cell>
        </row>
        <row r="733">
          <cell r="C733" t="str">
            <v>0103검수원처소설비공사</v>
          </cell>
        </row>
        <row r="734">
          <cell r="C734" t="str">
            <v>010301장비설치공사</v>
          </cell>
          <cell r="F734" t="str">
            <v>식</v>
          </cell>
          <cell r="G734">
            <v>1</v>
          </cell>
          <cell r="I734">
            <v>8162429</v>
          </cell>
          <cell r="K734">
            <v>230996</v>
          </cell>
          <cell r="M734">
            <v>0</v>
          </cell>
          <cell r="O734">
            <v>8393425</v>
          </cell>
        </row>
        <row r="735">
          <cell r="C735" t="str">
            <v>010302난방배관공사</v>
          </cell>
          <cell r="F735" t="str">
            <v>식</v>
          </cell>
          <cell r="G735">
            <v>1</v>
          </cell>
          <cell r="I735">
            <v>1962205</v>
          </cell>
          <cell r="K735">
            <v>3604022</v>
          </cell>
          <cell r="M735">
            <v>0</v>
          </cell>
          <cell r="O735">
            <v>5566227</v>
          </cell>
        </row>
        <row r="736">
          <cell r="C736" t="str">
            <v>010303위생설비공사</v>
          </cell>
          <cell r="F736" t="str">
            <v>식</v>
          </cell>
          <cell r="G736">
            <v>1</v>
          </cell>
          <cell r="I736">
            <v>2314425</v>
          </cell>
          <cell r="K736">
            <v>3078325</v>
          </cell>
          <cell r="M736">
            <v>0</v>
          </cell>
          <cell r="O736">
            <v>5392750</v>
          </cell>
        </row>
        <row r="737">
          <cell r="C737" t="str">
            <v>0103041소화기설치공사</v>
          </cell>
          <cell r="F737" t="str">
            <v>식</v>
          </cell>
          <cell r="G737">
            <v>1</v>
          </cell>
          <cell r="I737">
            <v>120960</v>
          </cell>
          <cell r="K737">
            <v>98671</v>
          </cell>
          <cell r="M737">
            <v>0</v>
          </cell>
          <cell r="O737">
            <v>219631</v>
          </cell>
        </row>
        <row r="738">
          <cell r="C738" t="str">
            <v>010305철거공사</v>
          </cell>
          <cell r="F738" t="str">
            <v>식</v>
          </cell>
          <cell r="G738">
            <v>1</v>
          </cell>
          <cell r="I738">
            <v>21991</v>
          </cell>
          <cell r="K738">
            <v>1033052</v>
          </cell>
          <cell r="M738">
            <v>0</v>
          </cell>
          <cell r="O738">
            <v>1055043</v>
          </cell>
        </row>
        <row r="739">
          <cell r="C739" t="str">
            <v>합계</v>
          </cell>
          <cell r="I739">
            <v>12582010</v>
          </cell>
          <cell r="K739">
            <v>8045066</v>
          </cell>
          <cell r="M739">
            <v>0</v>
          </cell>
          <cell r="O739">
            <v>20627076</v>
          </cell>
        </row>
        <row r="760">
          <cell r="C760" t="str">
            <v>010303위생설비공사</v>
          </cell>
        </row>
        <row r="761">
          <cell r="C761" t="str">
            <v>0103031위생기구설치공사</v>
          </cell>
          <cell r="F761" t="str">
            <v>식</v>
          </cell>
          <cell r="G761">
            <v>1</v>
          </cell>
          <cell r="I761">
            <v>870501</v>
          </cell>
          <cell r="K761">
            <v>533384</v>
          </cell>
          <cell r="M761">
            <v>0</v>
          </cell>
          <cell r="O761">
            <v>1403885</v>
          </cell>
        </row>
        <row r="762">
          <cell r="C762" t="str">
            <v>0103032급수급탕배관공사</v>
          </cell>
          <cell r="F762" t="str">
            <v>식</v>
          </cell>
          <cell r="G762">
            <v>1</v>
          </cell>
          <cell r="I762">
            <v>747493</v>
          </cell>
          <cell r="K762">
            <v>1360861</v>
          </cell>
          <cell r="M762">
            <v>0</v>
          </cell>
          <cell r="O762">
            <v>2108354</v>
          </cell>
        </row>
        <row r="763">
          <cell r="C763" t="str">
            <v>0103033오배수배관공사</v>
          </cell>
          <cell r="F763" t="str">
            <v>식</v>
          </cell>
          <cell r="G763">
            <v>1</v>
          </cell>
          <cell r="I763">
            <v>696431</v>
          </cell>
          <cell r="K763">
            <v>1184080</v>
          </cell>
          <cell r="M763">
            <v>0</v>
          </cell>
          <cell r="O763">
            <v>1880511</v>
          </cell>
        </row>
        <row r="764">
          <cell r="C764" t="str">
            <v>합계</v>
          </cell>
          <cell r="I764">
            <v>2314425</v>
          </cell>
          <cell r="K764">
            <v>3078325</v>
          </cell>
          <cell r="M764">
            <v>0</v>
          </cell>
          <cell r="O764">
            <v>5392750</v>
          </cell>
        </row>
        <row r="787">
          <cell r="C787" t="str">
            <v>010305철거공사</v>
          </cell>
        </row>
        <row r="788">
          <cell r="C788" t="str">
            <v>0103051장비철거</v>
          </cell>
          <cell r="F788" t="str">
            <v>식</v>
          </cell>
          <cell r="G788">
            <v>1</v>
          </cell>
          <cell r="I788">
            <v>10666</v>
          </cell>
          <cell r="K788">
            <v>355548</v>
          </cell>
          <cell r="M788">
            <v>0</v>
          </cell>
          <cell r="O788">
            <v>366214</v>
          </cell>
        </row>
        <row r="789">
          <cell r="C789" t="str">
            <v>0103052난방배관철거</v>
          </cell>
          <cell r="F789" t="str">
            <v>식</v>
          </cell>
          <cell r="G789">
            <v>1</v>
          </cell>
          <cell r="I789">
            <v>11325</v>
          </cell>
          <cell r="K789">
            <v>677504</v>
          </cell>
          <cell r="M789">
            <v>0</v>
          </cell>
          <cell r="O789">
            <v>688829</v>
          </cell>
        </row>
        <row r="790">
          <cell r="C790" t="str">
            <v>합계</v>
          </cell>
          <cell r="I790">
            <v>21991</v>
          </cell>
          <cell r="K790">
            <v>1033052</v>
          </cell>
          <cell r="M790">
            <v>0</v>
          </cell>
          <cell r="O790">
            <v>1055043</v>
          </cell>
        </row>
        <row r="814">
          <cell r="C814" t="str">
            <v>0104유류펌프실배관공사</v>
          </cell>
        </row>
        <row r="815">
          <cell r="C815" t="str">
            <v>010401장비설치공사</v>
          </cell>
          <cell r="F815" t="str">
            <v>식</v>
          </cell>
          <cell r="G815">
            <v>1</v>
          </cell>
          <cell r="I815">
            <v>5427403</v>
          </cell>
          <cell r="K815">
            <v>440109</v>
          </cell>
          <cell r="M815">
            <v>0</v>
          </cell>
          <cell r="O815">
            <v>5867512</v>
          </cell>
        </row>
        <row r="816">
          <cell r="C816" t="str">
            <v>010402냉난방배관공사</v>
          </cell>
          <cell r="F816" t="str">
            <v>식</v>
          </cell>
          <cell r="G816">
            <v>1</v>
          </cell>
          <cell r="I816">
            <v>798431</v>
          </cell>
          <cell r="K816">
            <v>1325600</v>
          </cell>
          <cell r="M816">
            <v>0</v>
          </cell>
          <cell r="O816">
            <v>2124031</v>
          </cell>
        </row>
        <row r="817">
          <cell r="C817" t="str">
            <v>010403환기닥트설치공사</v>
          </cell>
          <cell r="F817" t="str">
            <v>식</v>
          </cell>
          <cell r="G817">
            <v>1</v>
          </cell>
          <cell r="I817">
            <v>46725</v>
          </cell>
          <cell r="K817">
            <v>101656</v>
          </cell>
          <cell r="M817">
            <v>0</v>
          </cell>
          <cell r="O817">
            <v>148381</v>
          </cell>
        </row>
        <row r="818">
          <cell r="C818" t="str">
            <v>010404소화기설치공사</v>
          </cell>
          <cell r="F818" t="str">
            <v>식</v>
          </cell>
          <cell r="G818">
            <v>1</v>
          </cell>
          <cell r="I818">
            <v>250960</v>
          </cell>
          <cell r="K818">
            <v>98671</v>
          </cell>
          <cell r="M818">
            <v>0</v>
          </cell>
          <cell r="O818">
            <v>349631</v>
          </cell>
        </row>
        <row r="819">
          <cell r="C819" t="str">
            <v>합계</v>
          </cell>
          <cell r="I819">
            <v>6523519</v>
          </cell>
          <cell r="K819">
            <v>1966036</v>
          </cell>
          <cell r="M819">
            <v>0</v>
          </cell>
          <cell r="O819">
            <v>8489555</v>
          </cell>
        </row>
        <row r="841">
          <cell r="C841" t="str">
            <v>02관급공사</v>
          </cell>
        </row>
        <row r="842">
          <cell r="C842" t="str">
            <v>0201엘리베이터설치공사</v>
          </cell>
          <cell r="F842" t="str">
            <v>식</v>
          </cell>
          <cell r="G842">
            <v>1</v>
          </cell>
          <cell r="I842">
            <v>0</v>
          </cell>
          <cell r="K842">
            <v>0</v>
          </cell>
          <cell r="M842">
            <v>0</v>
          </cell>
          <cell r="O842">
            <v>0</v>
          </cell>
        </row>
        <row r="843">
          <cell r="C843" t="str">
            <v>0202에스컬레이터설치공사</v>
          </cell>
          <cell r="F843" t="str">
            <v>식</v>
          </cell>
          <cell r="G843">
            <v>1</v>
          </cell>
          <cell r="I843">
            <v>0</v>
          </cell>
          <cell r="K843">
            <v>0</v>
          </cell>
          <cell r="M843">
            <v>0</v>
          </cell>
          <cell r="O843">
            <v>0</v>
          </cell>
        </row>
        <row r="844">
          <cell r="C844" t="str">
            <v>합계</v>
          </cell>
          <cell r="I844">
            <v>0</v>
          </cell>
          <cell r="K844">
            <v>0</v>
          </cell>
          <cell r="M844">
            <v>0</v>
          </cell>
          <cell r="O844">
            <v>0</v>
          </cell>
        </row>
        <row r="868">
          <cell r="C868" t="str">
            <v>04검수공사</v>
          </cell>
        </row>
        <row r="869">
          <cell r="C869" t="str">
            <v>01검수고검수설비공사</v>
          </cell>
          <cell r="F869" t="str">
            <v>식</v>
          </cell>
          <cell r="G869">
            <v>1</v>
          </cell>
          <cell r="I869">
            <v>21120000</v>
          </cell>
          <cell r="K869">
            <v>4490400</v>
          </cell>
          <cell r="M869">
            <v>0</v>
          </cell>
          <cell r="O869">
            <v>25610400</v>
          </cell>
        </row>
        <row r="870">
          <cell r="C870" t="str">
            <v>02검수고장비기초공사</v>
          </cell>
          <cell r="F870" t="str">
            <v>식</v>
          </cell>
          <cell r="G870">
            <v>1</v>
          </cell>
          <cell r="I870">
            <v>13195728</v>
          </cell>
          <cell r="K870">
            <v>11952030</v>
          </cell>
          <cell r="M870">
            <v>665323</v>
          </cell>
          <cell r="O870">
            <v>25813081</v>
          </cell>
        </row>
        <row r="871">
          <cell r="C871" t="str">
            <v>03옥외검수피트공사</v>
          </cell>
          <cell r="F871" t="str">
            <v>식</v>
          </cell>
          <cell r="G871">
            <v>1</v>
          </cell>
          <cell r="I871">
            <v>250574774</v>
          </cell>
          <cell r="K871">
            <v>232395379</v>
          </cell>
          <cell r="M871">
            <v>23519319</v>
          </cell>
          <cell r="O871">
            <v>506489472</v>
          </cell>
        </row>
        <row r="872">
          <cell r="C872" t="str">
            <v>04유틸리티공사</v>
          </cell>
          <cell r="F872" t="str">
            <v>식</v>
          </cell>
          <cell r="G872">
            <v>1</v>
          </cell>
          <cell r="I872">
            <v>42521737</v>
          </cell>
          <cell r="K872">
            <v>63619474</v>
          </cell>
          <cell r="M872">
            <v>311326</v>
          </cell>
          <cell r="O872">
            <v>106452537</v>
          </cell>
        </row>
        <row r="873">
          <cell r="C873" t="str">
            <v>05기타부대시설공사</v>
          </cell>
          <cell r="F873" t="str">
            <v>식</v>
          </cell>
          <cell r="G873">
            <v>1</v>
          </cell>
          <cell r="I873">
            <v>15482208</v>
          </cell>
          <cell r="K873">
            <v>0</v>
          </cell>
          <cell r="M873">
            <v>0</v>
          </cell>
          <cell r="O873">
            <v>15482208</v>
          </cell>
        </row>
        <row r="874">
          <cell r="C874" t="str">
            <v>합계</v>
          </cell>
          <cell r="I874">
            <v>342894447</v>
          </cell>
          <cell r="K874">
            <v>312457283</v>
          </cell>
          <cell r="M874">
            <v>24495968</v>
          </cell>
          <cell r="O874">
            <v>679847698</v>
          </cell>
        </row>
        <row r="895">
          <cell r="C895" t="str">
            <v>04유틸리티공사</v>
          </cell>
        </row>
        <row r="896">
          <cell r="C896" t="str">
            <v>0401급수설비공사</v>
          </cell>
          <cell r="F896" t="str">
            <v>식</v>
          </cell>
          <cell r="G896">
            <v>1</v>
          </cell>
          <cell r="I896">
            <v>10597482</v>
          </cell>
          <cell r="K896">
            <v>20110883</v>
          </cell>
          <cell r="M896">
            <v>69920</v>
          </cell>
          <cell r="O896">
            <v>30778285</v>
          </cell>
        </row>
        <row r="897">
          <cell r="C897" t="str">
            <v>0402분뇨수거설비공사</v>
          </cell>
          <cell r="F897" t="str">
            <v>식</v>
          </cell>
          <cell r="G897">
            <v>1</v>
          </cell>
          <cell r="I897">
            <v>15072567</v>
          </cell>
          <cell r="K897">
            <v>26983149</v>
          </cell>
          <cell r="M897">
            <v>201732</v>
          </cell>
          <cell r="O897">
            <v>42257448</v>
          </cell>
        </row>
        <row r="898">
          <cell r="C898" t="str">
            <v>0403압축공기공급설비공사</v>
          </cell>
          <cell r="F898" t="str">
            <v>식</v>
          </cell>
          <cell r="G898">
            <v>1</v>
          </cell>
          <cell r="I898">
            <v>9446311</v>
          </cell>
          <cell r="K898">
            <v>8919678</v>
          </cell>
          <cell r="M898">
            <v>766</v>
          </cell>
          <cell r="O898">
            <v>18366755</v>
          </cell>
        </row>
        <row r="899">
          <cell r="C899" t="str">
            <v>0404집수정펌프및배관설비공사</v>
          </cell>
          <cell r="F899" t="str">
            <v>식</v>
          </cell>
          <cell r="G899">
            <v>1</v>
          </cell>
          <cell r="I899">
            <v>7405377</v>
          </cell>
          <cell r="K899">
            <v>7605764</v>
          </cell>
          <cell r="M899">
            <v>38908</v>
          </cell>
          <cell r="O899">
            <v>15050049</v>
          </cell>
        </row>
        <row r="900">
          <cell r="C900" t="str">
            <v>합계</v>
          </cell>
          <cell r="I900">
            <v>42521737</v>
          </cell>
          <cell r="K900">
            <v>63619474</v>
          </cell>
          <cell r="M900">
            <v>311326</v>
          </cell>
          <cell r="O900">
            <v>106452537</v>
          </cell>
        </row>
        <row r="922">
          <cell r="C922" t="str">
            <v>05기타부대시설공사</v>
          </cell>
        </row>
        <row r="923">
          <cell r="C923" t="str">
            <v>0501검수업무전산화</v>
          </cell>
          <cell r="F923" t="str">
            <v>식</v>
          </cell>
          <cell r="G923">
            <v>1</v>
          </cell>
          <cell r="I923">
            <v>6311520</v>
          </cell>
          <cell r="K923">
            <v>0</v>
          </cell>
          <cell r="M923">
            <v>0</v>
          </cell>
          <cell r="O923">
            <v>6311520</v>
          </cell>
        </row>
        <row r="924">
          <cell r="C924" t="str">
            <v>0502공구</v>
          </cell>
          <cell r="F924" t="str">
            <v>식</v>
          </cell>
          <cell r="G924">
            <v>1</v>
          </cell>
          <cell r="I924">
            <v>2684832</v>
          </cell>
          <cell r="K924">
            <v>0</v>
          </cell>
          <cell r="M924">
            <v>0</v>
          </cell>
          <cell r="O924">
            <v>2684832</v>
          </cell>
        </row>
        <row r="925">
          <cell r="C925" t="str">
            <v>0503계측기</v>
          </cell>
          <cell r="F925" t="str">
            <v>식</v>
          </cell>
          <cell r="G925">
            <v>1</v>
          </cell>
          <cell r="I925">
            <v>1366656</v>
          </cell>
          <cell r="K925">
            <v>0</v>
          </cell>
          <cell r="M925">
            <v>0</v>
          </cell>
          <cell r="O925">
            <v>1366656</v>
          </cell>
        </row>
        <row r="926">
          <cell r="C926" t="str">
            <v>0504비품및기타</v>
          </cell>
          <cell r="F926" t="str">
            <v>식</v>
          </cell>
          <cell r="G926">
            <v>1</v>
          </cell>
          <cell r="I926">
            <v>5119200</v>
          </cell>
          <cell r="K926">
            <v>0</v>
          </cell>
          <cell r="M926">
            <v>0</v>
          </cell>
          <cell r="O926">
            <v>5119200</v>
          </cell>
        </row>
        <row r="927">
          <cell r="C927" t="str">
            <v>합계</v>
          </cell>
          <cell r="I927">
            <v>15482208</v>
          </cell>
          <cell r="K927">
            <v>0</v>
          </cell>
          <cell r="M927">
            <v>0</v>
          </cell>
          <cell r="O927">
            <v>15482208</v>
          </cell>
        </row>
        <row r="949">
          <cell r="C949" t="str">
            <v>02검수고장비기초공사</v>
          </cell>
        </row>
        <row r="950">
          <cell r="C950" t="str">
            <v>020101)가설공사</v>
          </cell>
          <cell r="F950" t="str">
            <v>식</v>
          </cell>
          <cell r="G950">
            <v>1</v>
          </cell>
          <cell r="I950">
            <v>60546</v>
          </cell>
          <cell r="K950">
            <v>590050</v>
          </cell>
          <cell r="M950">
            <v>79680</v>
          </cell>
          <cell r="O950">
            <v>730276</v>
          </cell>
        </row>
        <row r="951">
          <cell r="C951" t="str">
            <v>020102)철근콘크리트공사</v>
          </cell>
          <cell r="F951" t="str">
            <v>식</v>
          </cell>
          <cell r="G951">
            <v>1</v>
          </cell>
          <cell r="I951">
            <v>12154423</v>
          </cell>
          <cell r="K951">
            <v>7606526</v>
          </cell>
          <cell r="M951">
            <v>579855</v>
          </cell>
          <cell r="O951">
            <v>20340804</v>
          </cell>
        </row>
        <row r="952">
          <cell r="C952" t="str">
            <v>020103)철골공사</v>
          </cell>
          <cell r="F952" t="str">
            <v>식</v>
          </cell>
          <cell r="G952">
            <v>1</v>
          </cell>
          <cell r="I952">
            <v>712405</v>
          </cell>
          <cell r="K952">
            <v>693734</v>
          </cell>
          <cell r="M952">
            <v>1195</v>
          </cell>
          <cell r="O952">
            <v>1407334</v>
          </cell>
        </row>
        <row r="953">
          <cell r="C953" t="str">
            <v>020104)조적공사</v>
          </cell>
          <cell r="F953" t="str">
            <v>식</v>
          </cell>
          <cell r="G953">
            <v>1</v>
          </cell>
          <cell r="I953">
            <v>17243</v>
          </cell>
          <cell r="K953">
            <v>60807</v>
          </cell>
          <cell r="M953">
            <v>0</v>
          </cell>
          <cell r="O953">
            <v>78050</v>
          </cell>
        </row>
        <row r="954">
          <cell r="C954" t="str">
            <v>020105)마감공사</v>
          </cell>
          <cell r="F954" t="str">
            <v>식</v>
          </cell>
          <cell r="G954">
            <v>1</v>
          </cell>
          <cell r="I954">
            <v>247043</v>
          </cell>
          <cell r="K954">
            <v>2995675</v>
          </cell>
          <cell r="M954">
            <v>0</v>
          </cell>
          <cell r="O954">
            <v>3242718</v>
          </cell>
        </row>
        <row r="955">
          <cell r="C955" t="str">
            <v>020106)골재및운반공사</v>
          </cell>
          <cell r="F955" t="str">
            <v>식</v>
          </cell>
          <cell r="G955">
            <v>1</v>
          </cell>
          <cell r="I955">
            <v>4068</v>
          </cell>
          <cell r="K955">
            <v>5238</v>
          </cell>
          <cell r="M955">
            <v>4593</v>
          </cell>
          <cell r="O955">
            <v>13899</v>
          </cell>
        </row>
        <row r="956">
          <cell r="C956" t="str">
            <v>합계</v>
          </cell>
          <cell r="I956">
            <v>13195728</v>
          </cell>
          <cell r="K956">
            <v>11952030</v>
          </cell>
          <cell r="M956">
            <v>665323</v>
          </cell>
          <cell r="O956">
            <v>25813081</v>
          </cell>
        </row>
        <row r="976">
          <cell r="C976" t="str">
            <v>03옥외검수피트공사</v>
          </cell>
        </row>
        <row r="977">
          <cell r="C977" t="str">
            <v>010101가설공사</v>
          </cell>
          <cell r="F977" t="str">
            <v>식</v>
          </cell>
          <cell r="G977">
            <v>1</v>
          </cell>
          <cell r="I977">
            <v>947460</v>
          </cell>
          <cell r="K977">
            <v>19432374</v>
          </cell>
          <cell r="M977">
            <v>0</v>
          </cell>
          <cell r="O977">
            <v>20379834</v>
          </cell>
        </row>
        <row r="978">
          <cell r="C978" t="str">
            <v>010102토및지정공사</v>
          </cell>
          <cell r="F978" t="str">
            <v>식</v>
          </cell>
          <cell r="G978">
            <v>1</v>
          </cell>
          <cell r="I978">
            <v>37823326</v>
          </cell>
          <cell r="K978">
            <v>43299616</v>
          </cell>
          <cell r="M978">
            <v>10469514</v>
          </cell>
          <cell r="O978">
            <v>91592456</v>
          </cell>
        </row>
        <row r="979">
          <cell r="C979" t="str">
            <v>010103철근콘크리트공사</v>
          </cell>
          <cell r="F979" t="str">
            <v>식</v>
          </cell>
          <cell r="G979">
            <v>1</v>
          </cell>
          <cell r="I979">
            <v>130588985</v>
          </cell>
          <cell r="K979">
            <v>81289561</v>
          </cell>
          <cell r="M979">
            <v>6275339</v>
          </cell>
          <cell r="O979">
            <v>218153885</v>
          </cell>
        </row>
        <row r="980">
          <cell r="C980" t="str">
            <v>010104철골공사</v>
          </cell>
          <cell r="F980" t="str">
            <v>식</v>
          </cell>
          <cell r="G980">
            <v>1</v>
          </cell>
          <cell r="I980">
            <v>39303669</v>
          </cell>
          <cell r="K980">
            <v>48042094</v>
          </cell>
          <cell r="M980">
            <v>1318055</v>
          </cell>
          <cell r="O980">
            <v>88663818</v>
          </cell>
        </row>
        <row r="981">
          <cell r="C981" t="str">
            <v>010105방수및미장공사</v>
          </cell>
          <cell r="F981" t="str">
            <v>식</v>
          </cell>
          <cell r="G981">
            <v>1</v>
          </cell>
          <cell r="I981">
            <v>921312</v>
          </cell>
          <cell r="K981">
            <v>14972972</v>
          </cell>
          <cell r="M981">
            <v>0</v>
          </cell>
          <cell r="O981">
            <v>15894284</v>
          </cell>
        </row>
        <row r="982">
          <cell r="C982" t="str">
            <v>010106금속공사</v>
          </cell>
          <cell r="F982" t="str">
            <v>식</v>
          </cell>
          <cell r="G982">
            <v>1</v>
          </cell>
          <cell r="I982">
            <v>3700316</v>
          </cell>
          <cell r="K982">
            <v>9222022</v>
          </cell>
          <cell r="M982">
            <v>0</v>
          </cell>
          <cell r="O982">
            <v>12922338</v>
          </cell>
        </row>
        <row r="983">
          <cell r="C983" t="str">
            <v>010107골재및운반비</v>
          </cell>
          <cell r="F983" t="str">
            <v>식</v>
          </cell>
          <cell r="G983">
            <v>1</v>
          </cell>
          <cell r="I983">
            <v>1189178</v>
          </cell>
          <cell r="K983">
            <v>882248</v>
          </cell>
          <cell r="M983">
            <v>729751</v>
          </cell>
          <cell r="O983">
            <v>2801177</v>
          </cell>
        </row>
        <row r="984">
          <cell r="C984" t="str">
            <v>010108흙막이공사</v>
          </cell>
          <cell r="F984" t="str">
            <v>식</v>
          </cell>
          <cell r="G984">
            <v>1</v>
          </cell>
          <cell r="I984">
            <v>36100528</v>
          </cell>
          <cell r="K984">
            <v>15254492</v>
          </cell>
          <cell r="M984">
            <v>4726660</v>
          </cell>
          <cell r="O984">
            <v>56081680</v>
          </cell>
        </row>
        <row r="985">
          <cell r="C985" t="str">
            <v>합계</v>
          </cell>
          <cell r="I985">
            <v>250574774</v>
          </cell>
          <cell r="K985">
            <v>232395379</v>
          </cell>
          <cell r="M985">
            <v>23519319</v>
          </cell>
          <cell r="O985">
            <v>506489472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세부사업계획(횡) (2)"/>
      <sheetName val="업무보고"/>
      <sheetName val="설계현황"/>
      <sheetName val="DATE"/>
    </sheetNames>
    <sheetDataSet>
      <sheetData sheetId="0" refreshError="1"/>
      <sheetData sheetId="1" refreshError="1"/>
      <sheetData sheetId="2" refreshError="1"/>
      <sheetData sheetId="3"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견적조건"/>
      <sheetName val="원가계산서"/>
      <sheetName val="집계표"/>
      <sheetName val="건축갑지"/>
      <sheetName val="내역서"/>
      <sheetName val="21년 노임단가"/>
    </sheetNames>
    <sheetDataSet>
      <sheetData sheetId="0"/>
      <sheetData sheetId="1"/>
      <sheetData sheetId="2"/>
      <sheetData sheetId="3"/>
      <sheetData sheetId="4"/>
      <sheetData sheetId="5"/>
      <sheetData sheetId="6"/>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200000"/>
      <sheetName val="300000"/>
      <sheetName val="400000"/>
      <sheetName val="500000"/>
      <sheetName val="VXXXXX"/>
      <sheetName val="배수관공수량집계"/>
      <sheetName val="종배수관-간지"/>
      <sheetName val="횡배수관-간지"/>
      <sheetName val="종배수관수량집계"/>
      <sheetName val="면벽단위수량"/>
      <sheetName val="면벽"/>
      <sheetName val="종배수관몰탈"/>
      <sheetName val="종배수관기초"/>
      <sheetName val="종배수관연장조서"/>
      <sheetName val="횡배수관수량집계"/>
      <sheetName val="횡배수관면벽"/>
      <sheetName val="횡면벽단위수량 "/>
      <sheetName val="횡배수관기초"/>
      <sheetName val="횡배수관연장조서"/>
      <sheetName val="배수관 토공평균H"/>
      <sheetName val="날개벽1.5"/>
      <sheetName val="배수날개토공,공제수량"/>
      <sheetName val="날개벽단위수량"/>
      <sheetName val="날개치수및토공단위수량"/>
      <sheetName val="집수정수집"/>
      <sheetName val="집수정단위수량"/>
      <sheetName val="집수정공제수량"/>
      <sheetName val="집수정토공"/>
      <sheetName val="집수정평균터파기고"/>
      <sheetName val="자재집계표지"/>
      <sheetName val="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200000"/>
      <sheetName val="300000"/>
      <sheetName val="400000"/>
      <sheetName val="500000"/>
      <sheetName val="VXXXXX"/>
      <sheetName val="배수관공수량집계"/>
      <sheetName val="종배수관-간지"/>
      <sheetName val="횡배수관-간지"/>
      <sheetName val="종배수관수량집계"/>
      <sheetName val="면벽단위수량"/>
      <sheetName val="면벽"/>
      <sheetName val="종배수관몰탈"/>
      <sheetName val="종배수관기초"/>
      <sheetName val="종배수관연장조서"/>
      <sheetName val="횡배수관수량집계"/>
      <sheetName val="횡배수관면벽"/>
      <sheetName val="횡면벽단위수량 "/>
      <sheetName val="횡배수관기초"/>
      <sheetName val="횡배수관연장조서"/>
      <sheetName val="배수관 토공평균H"/>
      <sheetName val="날개벽1.5"/>
      <sheetName val="배수날개토공,공제수량"/>
      <sheetName val="날개벽단위수량"/>
      <sheetName val="날개치수및토공단위수량"/>
      <sheetName val="집수정수집"/>
      <sheetName val="집수정단위수량"/>
      <sheetName val="집수정공제수량"/>
      <sheetName val="집수정토공"/>
      <sheetName val="집수정평균터파기고"/>
      <sheetName val="자재집계표지"/>
      <sheetName val="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표지"/>
      <sheetName val="구조물공집계"/>
      <sheetName val="암거집계 "/>
      <sheetName val="암거구체수량"/>
      <sheetName val="암거구체"/>
      <sheetName val="날개벽집계표"/>
      <sheetName val="날개벽단위"/>
      <sheetName val="차수벽집계표"/>
      <sheetName val="차수벽"/>
      <sheetName val="______C__________4____________2"/>
      <sheetName val="______C__________4____________3"/>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Sheet1 (2)"/>
      <sheetName val="Sheet1"/>
      <sheetName val="Sheet2"/>
      <sheetName val="Sheet3"/>
      <sheetName val="Sheet1 (3)"/>
      <sheetName val="Sheet2 (3)"/>
      <sheetName val="Sheet3 (3)"/>
      <sheetName val="진주방향"/>
      <sheetName val="마산방향"/>
      <sheetName val="Sheet1 _2_"/>
      <sheetName val="맨홀수량"/>
      <sheetName val="DOHWA03"/>
      <sheetName val="1.3.1절점좌표"/>
      <sheetName val="1.1설계기준"/>
      <sheetName val="#REF"/>
      <sheetName val="6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sheetData sheetId="47"/>
      <sheetData sheetId="48" refreshError="1"/>
      <sheetData sheetId="4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본선"/>
      <sheetName val="교차로개선"/>
      <sheetName val="조경"/>
      <sheetName val="전기"/>
      <sheetName val="통보서"/>
      <sheetName val="청구서"/>
      <sheetName val="내역"/>
      <sheetName val="04 1"/>
      <sheetName val="간지"/>
      <sheetName val="백호우계수"/>
      <sheetName val="단위수량"/>
      <sheetName val="현황산출서"/>
      <sheetName val="단가산출서"/>
      <sheetName val="Sheet1"/>
      <sheetName val="집계표"/>
      <sheetName val="DONGA3"/>
      <sheetName val="데리네이타현황"/>
      <sheetName val="단가산출"/>
      <sheetName val="노임"/>
      <sheetName val="마산방향"/>
      <sheetName val="진주방향"/>
      <sheetName val="동원(3)"/>
      <sheetName val="수량산출"/>
      <sheetName val="총집계표"/>
      <sheetName val="DAN"/>
      <sheetName val="#REF"/>
      <sheetName val="노무비단가"/>
      <sheetName val="Sheet1 (2)"/>
      <sheetName val="확약서"/>
      <sheetName val="총괄내역"/>
      <sheetName val="DATE"/>
      <sheetName val="원가계산서"/>
      <sheetName val="6PILE  (돌출)"/>
      <sheetName val="터파기및재료"/>
      <sheetName val="산출내역서집계표"/>
      <sheetName val="현장관리비"/>
      <sheetName val="여과지동"/>
      <sheetName val="기초자료"/>
      <sheetName val="설계조건"/>
      <sheetName val="사  업  비  수  지  예  산  서"/>
      <sheetName val="변화치수"/>
      <sheetName val="본공사"/>
      <sheetName val="건축"/>
      <sheetName val="제품표준규격"/>
      <sheetName val="사용자정의"/>
      <sheetName val="자재(원원+원대)"/>
      <sheetName val="일반수량총괄집계"/>
      <sheetName val="품셈TABLE"/>
      <sheetName val="SLAB&quot;1&quot;"/>
      <sheetName val="시중노임단가"/>
      <sheetName val="식재일위대가"/>
      <sheetName val="일위대가표"/>
      <sheetName val="70%"/>
      <sheetName val="Sheet2"/>
      <sheetName val="BID"/>
      <sheetName val="구조물토적"/>
      <sheetName val="인상효1"/>
      <sheetName val="준검 내역서"/>
      <sheetName val="시점교대"/>
      <sheetName val="시운전연료"/>
      <sheetName val="내역(중앙)"/>
      <sheetName val="시설수량표"/>
      <sheetName val="공사기본내용입력"/>
      <sheetName val="조명율표"/>
      <sheetName val="45,46"/>
      <sheetName val="TYPE-A"/>
      <sheetName val="PAINT"/>
      <sheetName val="식재가격"/>
      <sheetName val="식재총괄"/>
      <sheetName val="일위목록"/>
      <sheetName val="설비"/>
      <sheetName val="단가표"/>
      <sheetName val="노임단가"/>
      <sheetName val="새공통"/>
      <sheetName val="내부마감"/>
      <sheetName val="수자재단위당"/>
      <sheetName val="3월내역"/>
      <sheetName val="48평단가"/>
      <sheetName val="57단가"/>
      <sheetName val="54평단가"/>
      <sheetName val="66평단가"/>
      <sheetName val="61단가"/>
      <sheetName val="89평단가"/>
      <sheetName val="84평단가"/>
      <sheetName val="맨홀수량산출"/>
      <sheetName val="수량집계"/>
      <sheetName val="맨홀수량"/>
      <sheetName val="플랜트 설치"/>
      <sheetName val="교통대책내역"/>
      <sheetName val="일위대가"/>
      <sheetName val="단위단가"/>
      <sheetName val="노무비"/>
      <sheetName val="수토공단위당"/>
      <sheetName val="투찰추정"/>
      <sheetName val="단위중량"/>
      <sheetName val="가도공"/>
      <sheetName val="진천방향"/>
      <sheetName val="경영상태"/>
      <sheetName val="하중계산"/>
      <sheetName val="내역(창신)"/>
      <sheetName val="내역표지"/>
      <sheetName val="설계기준"/>
      <sheetName val="내역1"/>
      <sheetName val="HVAC"/>
      <sheetName val="소비자가"/>
      <sheetName val="기계경비(시간당)"/>
      <sheetName val="램머"/>
      <sheetName val="수량산출서"/>
      <sheetName val="조명시설"/>
      <sheetName val="기성명세서(직영분)"/>
      <sheetName val="직영공사"/>
      <sheetName val="일위대가목차"/>
      <sheetName val="참조"/>
      <sheetName val="공통자료"/>
      <sheetName val="제잡비"/>
      <sheetName val="토공정보"/>
      <sheetName val="표지 (2)"/>
      <sheetName val="AS포장복구 "/>
      <sheetName val="기초코드"/>
      <sheetName val="관거공사비"/>
      <sheetName val="심사물량"/>
      <sheetName val="장비가동"/>
      <sheetName val="입찰"/>
      <sheetName val="현경"/>
      <sheetName val="기초단가"/>
      <sheetName val="기초공"/>
      <sheetName val="기둥(원형)"/>
      <sheetName val="내역서 (2)"/>
      <sheetName val="총괄"/>
      <sheetName val="공사비집계"/>
      <sheetName val="설계예산서(2_소천우회토목)"/>
      <sheetName val="보완토적"/>
      <sheetName val="토사(PE)"/>
      <sheetName val="공사개요"/>
      <sheetName val="조직"/>
      <sheetName val="설계산출표지"/>
      <sheetName val="을부담운반비"/>
      <sheetName val="공양식"/>
      <sheetName val="부대공사비"/>
      <sheetName val="일위대가(가설)"/>
      <sheetName val="J直材4"/>
      <sheetName val="0"/>
      <sheetName val="수량산출서-2"/>
      <sheetName val="4차원가계산서"/>
      <sheetName val="입력데이타(비인쇄용)"/>
      <sheetName val="관급"/>
      <sheetName val="총괄내역서"/>
      <sheetName val="간접비계산"/>
      <sheetName val="9GNG운반"/>
      <sheetName val="cp1"/>
      <sheetName val="TOTAL3"/>
      <sheetName val="일위_파일"/>
      <sheetName val="사업성분석"/>
      <sheetName val="상하차비용(기계상차)"/>
      <sheetName val="수간보호"/>
      <sheetName val="운반비"/>
      <sheetName val="자재단가"/>
      <sheetName val="갑지"/>
      <sheetName val="토공산근"/>
      <sheetName val="일반공사"/>
      <sheetName val="전차선로 물량표"/>
      <sheetName val="한강운반비"/>
      <sheetName val="자재"/>
      <sheetName val="공통(20-91)"/>
      <sheetName val="토적표"/>
      <sheetName val="1,2공구원가계산서"/>
      <sheetName val="2공구산출내역"/>
      <sheetName val="1공구산출내역서"/>
      <sheetName val="분전함신설"/>
      <sheetName val="접지1종"/>
      <sheetName val="갑지(추정)"/>
      <sheetName val="집계"/>
      <sheetName val="단가결정"/>
      <sheetName val="설계예산서"/>
      <sheetName val="시중노임"/>
      <sheetName val="2. 종합시운전비"/>
      <sheetName val="밸브설치"/>
      <sheetName val="목차임시"/>
      <sheetName val="견적대비"/>
      <sheetName val="감시제어"/>
      <sheetName val="중기손료"/>
      <sheetName val="민감도"/>
      <sheetName val="MOKDONG(1)"/>
      <sheetName val="금액결정"/>
      <sheetName val="ysn"/>
      <sheetName val="b_balju_cho"/>
      <sheetName val="9811"/>
      <sheetName val="Sheet4"/>
      <sheetName val="DANGA"/>
      <sheetName val="대비"/>
      <sheetName val="Total"/>
      <sheetName val="자료"/>
      <sheetName val="배수관토공산출"/>
      <sheetName val="완도-군외"/>
      <sheetName val="1.설계조건"/>
      <sheetName val="96노임기준"/>
      <sheetName val="앵커설치(590)"/>
      <sheetName val="토공수량산출"/>
      <sheetName val="토적계산서"/>
      <sheetName val="ABUT수량-A1"/>
      <sheetName val="대창(장성)"/>
      <sheetName val="포장수량집계표"/>
      <sheetName val="교대(A1-A2)"/>
      <sheetName val="요율"/>
      <sheetName val="자재대"/>
      <sheetName val="산출근거"/>
      <sheetName val="C.배수관공"/>
      <sheetName val="대로근거"/>
      <sheetName val="중로근거"/>
      <sheetName val="Y-WORK"/>
      <sheetName val="가감수량"/>
      <sheetName val="장비집계"/>
      <sheetName val="말뚝지지력산정"/>
      <sheetName val="이토변실(A3-LI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
          <cell r="A1" t="str">
            <v>*규격별 식재품</v>
          </cell>
        </row>
        <row r="2">
          <cell r="A2" t="str">
            <v>코드</v>
          </cell>
          <cell r="B2" t="str">
            <v>내용</v>
          </cell>
          <cell r="C2" t="str">
            <v>단위</v>
          </cell>
          <cell r="D2" t="str">
            <v>조경공</v>
          </cell>
          <cell r="E2" t="str">
            <v>보통인부</v>
          </cell>
          <cell r="F2" t="str">
            <v>단위</v>
          </cell>
        </row>
        <row r="3">
          <cell r="A3" t="str">
            <v>H010</v>
          </cell>
          <cell r="B3" t="str">
            <v>1.0이하</v>
          </cell>
          <cell r="C3" t="str">
            <v>M</v>
          </cell>
          <cell r="D3">
            <v>5.6000000000000008E-2</v>
          </cell>
          <cell r="E3">
            <v>4.8000000000000001E-2</v>
          </cell>
          <cell r="F3" t="str">
            <v>지주목무</v>
          </cell>
        </row>
        <row r="4">
          <cell r="A4" t="str">
            <v>H015</v>
          </cell>
          <cell r="B4">
            <v>1.5</v>
          </cell>
          <cell r="D4">
            <v>7.1999999999999995E-2</v>
          </cell>
          <cell r="E4">
            <v>5.6000000000000008E-2</v>
          </cell>
          <cell r="F4" t="str">
            <v>지주목무</v>
          </cell>
        </row>
        <row r="5">
          <cell r="A5" t="str">
            <v>H020</v>
          </cell>
          <cell r="B5">
            <v>2</v>
          </cell>
          <cell r="D5">
            <v>8.8000000000000009E-2</v>
          </cell>
          <cell r="E5">
            <v>7.1999999999999995E-2</v>
          </cell>
          <cell r="F5" t="str">
            <v>지주목무</v>
          </cell>
        </row>
        <row r="6">
          <cell r="A6" t="str">
            <v>H025</v>
          </cell>
          <cell r="B6">
            <v>2.5</v>
          </cell>
          <cell r="D6">
            <v>0.15</v>
          </cell>
          <cell r="E6">
            <v>0.12</v>
          </cell>
        </row>
        <row r="7">
          <cell r="A7" t="str">
            <v>H030</v>
          </cell>
          <cell r="B7">
            <v>3</v>
          </cell>
          <cell r="D7">
            <v>0.19</v>
          </cell>
          <cell r="E7">
            <v>0.14000000000000001</v>
          </cell>
        </row>
        <row r="8">
          <cell r="A8" t="str">
            <v>H035</v>
          </cell>
          <cell r="B8">
            <v>3.5</v>
          </cell>
          <cell r="D8">
            <v>0.23</v>
          </cell>
          <cell r="E8">
            <v>0.17</v>
          </cell>
        </row>
        <row r="9">
          <cell r="A9" t="str">
            <v>H040</v>
          </cell>
          <cell r="B9">
            <v>4</v>
          </cell>
          <cell r="D9">
            <v>0.28999999999999998</v>
          </cell>
          <cell r="E9">
            <v>0.2</v>
          </cell>
        </row>
        <row r="10">
          <cell r="A10" t="str">
            <v>H045</v>
          </cell>
          <cell r="B10">
            <v>4.5</v>
          </cell>
          <cell r="D10">
            <v>0.33</v>
          </cell>
          <cell r="E10">
            <v>0.23</v>
          </cell>
        </row>
        <row r="11">
          <cell r="A11" t="str">
            <v>H050</v>
          </cell>
          <cell r="B11">
            <v>5</v>
          </cell>
          <cell r="D11">
            <v>0.38</v>
          </cell>
          <cell r="E11">
            <v>0.27</v>
          </cell>
        </row>
        <row r="12">
          <cell r="A12" t="str">
            <v>H055</v>
          </cell>
          <cell r="B12">
            <v>5.5</v>
          </cell>
          <cell r="D12">
            <v>0.43</v>
          </cell>
          <cell r="E12">
            <v>0.31</v>
          </cell>
        </row>
        <row r="13">
          <cell r="A13" t="str">
            <v>H060</v>
          </cell>
          <cell r="B13">
            <v>6</v>
          </cell>
          <cell r="D13">
            <v>0.49</v>
          </cell>
          <cell r="E13">
            <v>0.36</v>
          </cell>
        </row>
        <row r="14">
          <cell r="A14" t="str">
            <v>B004</v>
          </cell>
          <cell r="B14">
            <v>4</v>
          </cell>
          <cell r="C14" t="str">
            <v>CM</v>
          </cell>
          <cell r="D14">
            <v>0.11200000000000002</v>
          </cell>
          <cell r="E14">
            <v>7.1999999999999995E-2</v>
          </cell>
          <cell r="F14" t="str">
            <v>지주목무</v>
          </cell>
        </row>
        <row r="15">
          <cell r="A15" t="str">
            <v>B005</v>
          </cell>
          <cell r="B15">
            <v>5</v>
          </cell>
          <cell r="D15">
            <v>0.23</v>
          </cell>
          <cell r="E15">
            <v>0.14000000000000001</v>
          </cell>
        </row>
        <row r="16">
          <cell r="A16" t="str">
            <v>B006</v>
          </cell>
          <cell r="B16">
            <v>6</v>
          </cell>
          <cell r="D16">
            <v>0.32</v>
          </cell>
          <cell r="E16">
            <v>0.19</v>
          </cell>
        </row>
        <row r="17">
          <cell r="A17" t="str">
            <v>B007</v>
          </cell>
          <cell r="B17">
            <v>7</v>
          </cell>
          <cell r="D17">
            <v>0.41</v>
          </cell>
          <cell r="E17">
            <v>0.24</v>
          </cell>
        </row>
        <row r="18">
          <cell r="A18" t="str">
            <v>B008</v>
          </cell>
          <cell r="B18">
            <v>8</v>
          </cell>
          <cell r="D18">
            <v>0.5</v>
          </cell>
          <cell r="E18">
            <v>0.28999999999999998</v>
          </cell>
        </row>
        <row r="19">
          <cell r="A19" t="str">
            <v>B009</v>
          </cell>
          <cell r="B19">
            <v>9</v>
          </cell>
          <cell r="D19">
            <v>0.59</v>
          </cell>
          <cell r="E19">
            <v>0.35</v>
          </cell>
        </row>
        <row r="20">
          <cell r="A20" t="str">
            <v>B010</v>
          </cell>
          <cell r="B20">
            <v>10</v>
          </cell>
          <cell r="D20">
            <v>0.68</v>
          </cell>
          <cell r="E20">
            <v>0.39</v>
          </cell>
        </row>
        <row r="21">
          <cell r="A21" t="str">
            <v>B011</v>
          </cell>
          <cell r="B21">
            <v>11</v>
          </cell>
          <cell r="D21">
            <v>0.77</v>
          </cell>
          <cell r="E21">
            <v>0.45</v>
          </cell>
        </row>
        <row r="22">
          <cell r="A22" t="str">
            <v>B012</v>
          </cell>
          <cell r="B22">
            <v>12</v>
          </cell>
          <cell r="D22">
            <v>0.86</v>
          </cell>
          <cell r="E22">
            <v>0.5</v>
          </cell>
        </row>
        <row r="23">
          <cell r="A23" t="str">
            <v>B013</v>
          </cell>
          <cell r="B23">
            <v>13</v>
          </cell>
          <cell r="D23">
            <v>0.95</v>
          </cell>
          <cell r="E23">
            <v>0.55000000000000004</v>
          </cell>
        </row>
        <row r="24">
          <cell r="A24" t="str">
            <v>B014</v>
          </cell>
          <cell r="B24">
            <v>14</v>
          </cell>
          <cell r="D24">
            <v>1.03</v>
          </cell>
          <cell r="E24">
            <v>0.61</v>
          </cell>
        </row>
        <row r="25">
          <cell r="A25" t="str">
            <v>B015</v>
          </cell>
          <cell r="B25">
            <v>15</v>
          </cell>
          <cell r="D25">
            <v>1.1200000000000001</v>
          </cell>
          <cell r="E25">
            <v>0.66</v>
          </cell>
        </row>
        <row r="26">
          <cell r="A26" t="str">
            <v>B016</v>
          </cell>
          <cell r="B26">
            <v>16</v>
          </cell>
          <cell r="D26">
            <v>1.21</v>
          </cell>
          <cell r="E26">
            <v>0.71</v>
          </cell>
        </row>
        <row r="27">
          <cell r="A27" t="str">
            <v>B017</v>
          </cell>
          <cell r="B27">
            <v>17</v>
          </cell>
          <cell r="D27">
            <v>1.3</v>
          </cell>
          <cell r="E27">
            <v>0.77</v>
          </cell>
        </row>
        <row r="28">
          <cell r="A28" t="str">
            <v>B018</v>
          </cell>
          <cell r="B28">
            <v>18</v>
          </cell>
          <cell r="D28">
            <v>1.39</v>
          </cell>
          <cell r="E28">
            <v>0.83</v>
          </cell>
        </row>
        <row r="29">
          <cell r="A29" t="str">
            <v>B019</v>
          </cell>
          <cell r="B29">
            <v>19</v>
          </cell>
          <cell r="D29">
            <v>1.48</v>
          </cell>
          <cell r="E29">
            <v>0.88</v>
          </cell>
        </row>
        <row r="30">
          <cell r="A30" t="str">
            <v>B020</v>
          </cell>
          <cell r="B30">
            <v>20</v>
          </cell>
          <cell r="D30">
            <v>1.57</v>
          </cell>
          <cell r="E30">
            <v>0.94</v>
          </cell>
        </row>
        <row r="31">
          <cell r="A31" t="str">
            <v>B021</v>
          </cell>
          <cell r="B31">
            <v>21</v>
          </cell>
          <cell r="D31">
            <v>1.66</v>
          </cell>
          <cell r="E31">
            <v>0.99</v>
          </cell>
        </row>
        <row r="32">
          <cell r="A32" t="str">
            <v>B022</v>
          </cell>
          <cell r="B32">
            <v>22</v>
          </cell>
          <cell r="D32">
            <v>1.75</v>
          </cell>
          <cell r="E32">
            <v>1.05</v>
          </cell>
        </row>
        <row r="33">
          <cell r="A33" t="str">
            <v>B023</v>
          </cell>
          <cell r="B33">
            <v>23</v>
          </cell>
          <cell r="D33">
            <v>1.84</v>
          </cell>
          <cell r="E33">
            <v>1.1000000000000001</v>
          </cell>
        </row>
        <row r="34">
          <cell r="A34" t="str">
            <v>B024</v>
          </cell>
          <cell r="B34">
            <v>24</v>
          </cell>
          <cell r="D34">
            <v>1.93</v>
          </cell>
          <cell r="E34">
            <v>1.1599999999999999</v>
          </cell>
        </row>
        <row r="35">
          <cell r="A35" t="str">
            <v>B025</v>
          </cell>
          <cell r="B35">
            <v>25</v>
          </cell>
          <cell r="D35">
            <v>2.0099999999999998</v>
          </cell>
          <cell r="E35">
            <v>1.22</v>
          </cell>
        </row>
        <row r="36">
          <cell r="A36" t="str">
            <v>B026</v>
          </cell>
          <cell r="B36">
            <v>26</v>
          </cell>
          <cell r="D36">
            <v>2.1</v>
          </cell>
          <cell r="E36">
            <v>1.28</v>
          </cell>
        </row>
        <row r="37">
          <cell r="A37" t="str">
            <v>B027</v>
          </cell>
          <cell r="B37">
            <v>27</v>
          </cell>
          <cell r="D37">
            <v>2.19</v>
          </cell>
          <cell r="E37">
            <v>1.33</v>
          </cell>
        </row>
        <row r="38">
          <cell r="A38" t="str">
            <v>B028</v>
          </cell>
          <cell r="B38">
            <v>28</v>
          </cell>
          <cell r="D38">
            <v>2.2799999999999998</v>
          </cell>
          <cell r="E38">
            <v>1.37</v>
          </cell>
        </row>
        <row r="39">
          <cell r="A39" t="str">
            <v>B029</v>
          </cell>
          <cell r="B39">
            <v>29</v>
          </cell>
          <cell r="D39">
            <v>2.34</v>
          </cell>
          <cell r="E39">
            <v>1.4</v>
          </cell>
        </row>
        <row r="40">
          <cell r="A40" t="str">
            <v>B030</v>
          </cell>
          <cell r="B40">
            <v>30</v>
          </cell>
          <cell r="D40">
            <v>2.39</v>
          </cell>
          <cell r="E40">
            <v>1.44</v>
          </cell>
        </row>
        <row r="41">
          <cell r="A41" t="str">
            <v>R004</v>
          </cell>
          <cell r="B41">
            <v>4</v>
          </cell>
          <cell r="C41" t="str">
            <v>CM</v>
          </cell>
          <cell r="D41">
            <v>8.8000000000000009E-2</v>
          </cell>
          <cell r="E41">
            <v>5.6000000000000008E-2</v>
          </cell>
          <cell r="F41" t="str">
            <v>지주목무</v>
          </cell>
        </row>
        <row r="42">
          <cell r="A42" t="str">
            <v>R005</v>
          </cell>
          <cell r="B42">
            <v>5</v>
          </cell>
          <cell r="D42">
            <v>0.13600000000000001</v>
          </cell>
          <cell r="E42">
            <v>8.0000000000000016E-2</v>
          </cell>
          <cell r="F42" t="str">
            <v>지주목무</v>
          </cell>
        </row>
        <row r="43">
          <cell r="A43" t="str">
            <v>R006</v>
          </cell>
          <cell r="B43">
            <v>6</v>
          </cell>
          <cell r="D43">
            <v>0.23</v>
          </cell>
          <cell r="E43">
            <v>0.14000000000000001</v>
          </cell>
        </row>
        <row r="44">
          <cell r="A44" t="str">
            <v>R007</v>
          </cell>
          <cell r="B44">
            <v>7</v>
          </cell>
          <cell r="D44">
            <v>0.3</v>
          </cell>
          <cell r="E44">
            <v>0.18</v>
          </cell>
        </row>
        <row r="45">
          <cell r="A45" t="str">
            <v>R008</v>
          </cell>
          <cell r="B45">
            <v>8</v>
          </cell>
          <cell r="D45">
            <v>0.37</v>
          </cell>
          <cell r="E45">
            <v>0.22</v>
          </cell>
        </row>
        <row r="46">
          <cell r="A46" t="str">
            <v>R009</v>
          </cell>
          <cell r="B46">
            <v>9</v>
          </cell>
          <cell r="D46">
            <v>0.44</v>
          </cell>
          <cell r="E46">
            <v>0.26</v>
          </cell>
        </row>
        <row r="47">
          <cell r="A47" t="str">
            <v>R010</v>
          </cell>
          <cell r="B47">
            <v>10</v>
          </cell>
          <cell r="D47">
            <v>0.51</v>
          </cell>
          <cell r="E47">
            <v>0.3</v>
          </cell>
        </row>
        <row r="48">
          <cell r="A48" t="str">
            <v>R011</v>
          </cell>
          <cell r="B48">
            <v>11</v>
          </cell>
          <cell r="D48">
            <v>0.57999999999999996</v>
          </cell>
          <cell r="E48">
            <v>0.35</v>
          </cell>
        </row>
        <row r="49">
          <cell r="A49" t="str">
            <v>R012</v>
          </cell>
          <cell r="B49">
            <v>12</v>
          </cell>
          <cell r="D49">
            <v>0.65</v>
          </cell>
          <cell r="E49">
            <v>0.39</v>
          </cell>
        </row>
        <row r="50">
          <cell r="A50" t="str">
            <v>R013</v>
          </cell>
          <cell r="B50">
            <v>13</v>
          </cell>
          <cell r="D50">
            <v>0.72</v>
          </cell>
          <cell r="E50">
            <v>0.43</v>
          </cell>
        </row>
        <row r="51">
          <cell r="A51" t="str">
            <v>R014</v>
          </cell>
          <cell r="B51">
            <v>14</v>
          </cell>
          <cell r="D51">
            <v>0.8</v>
          </cell>
          <cell r="E51">
            <v>0.48</v>
          </cell>
        </row>
        <row r="52">
          <cell r="A52" t="str">
            <v>R015</v>
          </cell>
          <cell r="B52">
            <v>15</v>
          </cell>
          <cell r="D52">
            <v>0.87</v>
          </cell>
          <cell r="E52">
            <v>0.52</v>
          </cell>
        </row>
        <row r="53">
          <cell r="A53" t="str">
            <v>R016</v>
          </cell>
          <cell r="B53">
            <v>16</v>
          </cell>
          <cell r="D53">
            <v>0.94</v>
          </cell>
          <cell r="E53">
            <v>0.56999999999999995</v>
          </cell>
        </row>
        <row r="54">
          <cell r="A54" t="str">
            <v>R017</v>
          </cell>
          <cell r="B54">
            <v>17</v>
          </cell>
          <cell r="D54">
            <v>1.02</v>
          </cell>
          <cell r="E54">
            <v>0.62</v>
          </cell>
        </row>
        <row r="55">
          <cell r="A55" t="str">
            <v>R018</v>
          </cell>
          <cell r="B55">
            <v>18</v>
          </cell>
          <cell r="D55">
            <v>1.0900000000000001</v>
          </cell>
          <cell r="E55">
            <v>0.66</v>
          </cell>
        </row>
        <row r="56">
          <cell r="A56" t="str">
            <v>R019</v>
          </cell>
          <cell r="B56">
            <v>19</v>
          </cell>
          <cell r="D56">
            <v>1.17</v>
          </cell>
          <cell r="E56">
            <v>0.71</v>
          </cell>
        </row>
        <row r="57">
          <cell r="A57" t="str">
            <v>R020</v>
          </cell>
          <cell r="B57">
            <v>20</v>
          </cell>
          <cell r="D57">
            <v>1.25</v>
          </cell>
          <cell r="E57">
            <v>0.76</v>
          </cell>
        </row>
        <row r="58">
          <cell r="A58" t="str">
            <v>R021</v>
          </cell>
          <cell r="B58">
            <v>21</v>
          </cell>
          <cell r="D58">
            <v>1.32</v>
          </cell>
          <cell r="E58">
            <v>0.8</v>
          </cell>
        </row>
        <row r="59">
          <cell r="A59" t="str">
            <v>R022</v>
          </cell>
          <cell r="B59">
            <v>22</v>
          </cell>
          <cell r="D59">
            <v>1.4</v>
          </cell>
          <cell r="E59">
            <v>0.85</v>
          </cell>
        </row>
        <row r="60">
          <cell r="A60" t="str">
            <v>R023</v>
          </cell>
          <cell r="B60">
            <v>23</v>
          </cell>
          <cell r="D60">
            <v>1.47</v>
          </cell>
          <cell r="E60">
            <v>0.89</v>
          </cell>
        </row>
        <row r="61">
          <cell r="A61" t="str">
            <v>R024</v>
          </cell>
          <cell r="B61">
            <v>24</v>
          </cell>
          <cell r="D61">
            <v>1.55</v>
          </cell>
          <cell r="E61">
            <v>0.94</v>
          </cell>
        </row>
        <row r="62">
          <cell r="A62" t="str">
            <v>R025</v>
          </cell>
          <cell r="B62">
            <v>25</v>
          </cell>
          <cell r="D62">
            <v>1.62</v>
          </cell>
          <cell r="E62">
            <v>0.99</v>
          </cell>
        </row>
        <row r="63">
          <cell r="A63" t="str">
            <v>R026</v>
          </cell>
          <cell r="B63">
            <v>26</v>
          </cell>
          <cell r="D63">
            <v>1.7</v>
          </cell>
          <cell r="E63">
            <v>1.04</v>
          </cell>
        </row>
        <row r="64">
          <cell r="A64" t="str">
            <v>R027</v>
          </cell>
          <cell r="B64">
            <v>27</v>
          </cell>
          <cell r="D64">
            <v>1.78</v>
          </cell>
          <cell r="E64">
            <v>1.07</v>
          </cell>
        </row>
        <row r="65">
          <cell r="A65" t="str">
            <v>R028</v>
          </cell>
          <cell r="B65">
            <v>28</v>
          </cell>
          <cell r="D65">
            <v>1.83</v>
          </cell>
          <cell r="E65">
            <v>1.0900000000000001</v>
          </cell>
        </row>
        <row r="66">
          <cell r="A66" t="str">
            <v>R029</v>
          </cell>
          <cell r="B66">
            <v>29</v>
          </cell>
          <cell r="D66">
            <v>1.87</v>
          </cell>
          <cell r="E66">
            <v>1.1200000000000001</v>
          </cell>
        </row>
        <row r="67">
          <cell r="A67" t="str">
            <v>R030</v>
          </cell>
          <cell r="B67">
            <v>30</v>
          </cell>
          <cell r="D67">
            <v>1.91</v>
          </cell>
          <cell r="E67">
            <v>1.1499999999999999</v>
          </cell>
        </row>
        <row r="68">
          <cell r="A68" t="str">
            <v>HH03</v>
          </cell>
          <cell r="B68">
            <v>0.3</v>
          </cell>
          <cell r="D68">
            <v>0.01</v>
          </cell>
          <cell r="E68">
            <v>0.01</v>
          </cell>
        </row>
        <row r="69">
          <cell r="A69" t="str">
            <v>HH07</v>
          </cell>
          <cell r="B69">
            <v>0.7</v>
          </cell>
          <cell r="D69">
            <v>0.03</v>
          </cell>
          <cell r="E69">
            <v>0.02</v>
          </cell>
        </row>
        <row r="70">
          <cell r="A70" t="str">
            <v>HH11</v>
          </cell>
          <cell r="B70">
            <v>1.1000000000000001</v>
          </cell>
          <cell r="D70">
            <v>0.05</v>
          </cell>
          <cell r="E70">
            <v>0.03</v>
          </cell>
        </row>
        <row r="71">
          <cell r="A71" t="str">
            <v>HH15</v>
          </cell>
          <cell r="B71">
            <v>1.5</v>
          </cell>
          <cell r="D71">
            <v>0.09</v>
          </cell>
          <cell r="E71">
            <v>0.05</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B2BERP"/>
      <sheetName val="입력"/>
      <sheetName val="조명시설"/>
      <sheetName val="관급자재"/>
      <sheetName val="표지"/>
      <sheetName val="일위대가(가설)"/>
      <sheetName val="직재"/>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적산갑지"/>
      <sheetName val="중기적산"/>
      <sheetName val="토공~부대공"/>
      <sheetName val="흄관매설D600"/>
      <sheetName val="비계"/>
      <sheetName val="방습필름"/>
      <sheetName val="와이어메쉬"/>
      <sheetName val="잔토정리"/>
      <sheetName val="잔토정리(기계)"/>
      <sheetName val="트레일러"/>
      <sheetName val="터파기(기계)"/>
      <sheetName val="중기운반"/>
      <sheetName val="세우기(기계)"/>
      <sheetName val="거푸집1.4회 (2)"/>
      <sheetName val="거푸집6회 (2)"/>
      <sheetName val="철근조립,성토 절토고르기"/>
      <sheetName val="되메우기"/>
      <sheetName val="터파기"/>
      <sheetName val="잡철물제작 설치(보통) (2001)"/>
      <sheetName val="잡철물제작 설치(보통) (스텐)"/>
      <sheetName val="잡철물제작 설치 (복잡)"/>
      <sheetName val="잡철물제작 (간단)"/>
      <sheetName val="거푸집"/>
      <sheetName val="잡철물제작 (보통1)"/>
      <sheetName val="잡철물제작(복잡)"/>
      <sheetName val="콘크리트"/>
      <sheetName val="바탕 도장(목재면)"/>
      <sheetName val="바탕,도장공사"/>
      <sheetName val="녹막이페인트"/>
      <sheetName val="실크인쇄"/>
      <sheetName val="고휘도반사"/>
      <sheetName val="실사"/>
      <sheetName val="실사 (2)"/>
      <sheetName val="실사 (3)"/>
      <sheetName val="폴리카보네이트3MM  (2)"/>
      <sheetName val="아크릴판5MM  (3)"/>
      <sheetName val="폴리카보네이트3MM"/>
      <sheetName val="폴리카보네이트9.5MM"/>
      <sheetName val="버스노선도(300-400)"/>
      <sheetName val="버스노선도 (900-600)"/>
      <sheetName val="버스픽토"/>
      <sheetName val="버스픽토 (2)"/>
      <sheetName val="택시픽토"/>
      <sheetName val="조형상징물(버스픽토)"/>
      <sheetName val="유리공사8M (2)"/>
      <sheetName val="유리공사8M (3)"/>
      <sheetName val="유리공사8M"/>
      <sheetName val="유리공사8M (애칭)"/>
      <sheetName val="유리공사3M"/>
      <sheetName val="잡철물설치(보통) (2)"/>
      <sheetName val="잡철물설치(보통)"/>
      <sheetName val="잡철물설치(복잡)"/>
      <sheetName val="의자제작"/>
      <sheetName val="의자제작 (6)"/>
      <sheetName val="의자제작 (2)"/>
      <sheetName val="의자제작 (3)"/>
      <sheetName val="의자제작 (4)"/>
      <sheetName val="의자제작 (5)"/>
      <sheetName val="의자제작 (7)"/>
      <sheetName val="의자제작 (8)"/>
      <sheetName val="포장작업"/>
      <sheetName val="와이드칼라"/>
      <sheetName val="버스노선도"/>
      <sheetName val="지도제작설치 (양면) (2)"/>
      <sheetName val="지도제작설치 (단면)"/>
      <sheetName val="지도제작설치 (양면)"/>
      <sheetName val="지도제작설치 (양면) (3)"/>
      <sheetName val="동기와제작설치(1)"/>
      <sheetName val="동기와제작설치(2)"/>
      <sheetName val="함석기와제작설치(3)"/>
      <sheetName val="중기사용료"/>
      <sheetName val="자재단가표"/>
      <sheetName val="물가조사"/>
      <sheetName val="한강운반비"/>
      <sheetName val="내역서단가산출용"/>
      <sheetName val="제-노임"/>
      <sheetName val="제직재"/>
      <sheetName val="명세서"/>
      <sheetName val="부하계산서"/>
      <sheetName val="원본(갑지)"/>
      <sheetName val="원가 (2)"/>
      <sheetName val="9GNG운반"/>
      <sheetName val="신우"/>
      <sheetName val="수량산출"/>
      <sheetName val="유기공정"/>
      <sheetName val="N賃率-職"/>
      <sheetName val="산출기준자료"/>
      <sheetName val="4월우주일위대가"/>
      <sheetName val="J直材4"/>
      <sheetName val="DATE"/>
      <sheetName val="대치판정"/>
      <sheetName val="직노"/>
      <sheetName val="하조서"/>
      <sheetName val="입출재고현황 (2)"/>
      <sheetName val="C-노임단가"/>
      <sheetName val="기본일위"/>
      <sheetName val="선급금신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rus"/>
      <sheetName val="초기화면"/>
      <sheetName val="관급자재"/>
      <sheetName val="내역서"/>
      <sheetName val="제경비산출서"/>
      <sheetName val="표지"/>
      <sheetName val="내역서종합"/>
      <sheetName val="증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자재집계"/>
      <sheetName val="총자재집계표"/>
      <sheetName val="자재집계"/>
      <sheetName val="자재집계표"/>
      <sheetName val="관로공표지"/>
      <sheetName val="관공집계표"/>
      <sheetName val="오수관공"/>
      <sheetName val="주택오수관"/>
      <sheetName val="주택오수관 (본선)"/>
      <sheetName val="주택오수관 (지선)"/>
      <sheetName val="상수도공"/>
      <sheetName val="주택상수관 (본선)"/>
      <sheetName val="주택상수관 (지선)"/>
      <sheetName val="토공 및 포장공"/>
      <sheetName val="토공및포장수량집계표"/>
      <sheetName val="본선포장수량산출서"/>
      <sheetName val="지선포장수량산출서"/>
      <sheetName val="토공량집계"/>
      <sheetName val="본선토공량산출"/>
      <sheetName val="지선토공량산출"/>
      <sheetName val="구조물공"/>
      <sheetName val="구조물수량집계표"/>
      <sheetName val="1-1호맨홀수량집계표"/>
      <sheetName val="1-1호맨홀수량산출서(본선)"/>
      <sheetName val="1-1호맨홀수량산출서(지선)"/>
      <sheetName val="공종별자재집계표"/>
      <sheetName val="골재집계표"/>
      <sheetName val="토공계획서"/>
      <sheetName val="토공계획서 (2)"/>
      <sheetName val="토공유동표"/>
      <sheetName val="일반토공집계표"/>
      <sheetName val="암거자재집계표"/>
      <sheetName val="철근조서"/>
      <sheetName val="암거기초수량"/>
      <sheetName val="암거조서"/>
      <sheetName val="암거날개벽기초수량"/>
      <sheetName val="구조물깨기"/>
      <sheetName val="배수공수량집계표 "/>
      <sheetName val="종배수공자재집계표"/>
      <sheetName val="종배수관기초수량 "/>
      <sheetName val="종배수관연장집계"/>
      <sheetName val="종배수관맨홀"/>
      <sheetName val="맨홀조서"/>
      <sheetName val="횡배수공자재집계표"/>
      <sheetName val="횡배수관기초수량"/>
      <sheetName val="횡배수관연장집계"/>
      <sheetName val="날개벽기초수량"/>
      <sheetName val="배수관날개벽"/>
      <sheetName val="일반관부설"/>
      <sheetName val="포장수량산출서"/>
      <sheetName val="포장토적조서"/>
      <sheetName val="덕전리"/>
      <sheetName val="기계경비"/>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급자재"/>
    </sheetNames>
    <sheetDataSet>
      <sheetData sheetId="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포장산기"/>
      <sheetName val="산출내역"/>
      <sheetName val="일위대가"/>
      <sheetName val="단가표"/>
    </sheetNames>
    <sheetDataSet>
      <sheetData sheetId="0" refreshError="1"/>
      <sheetData sheetId="1" refreshError="1"/>
      <sheetData sheetId="2" refreshError="1"/>
      <sheetData sheetId="3" refreshError="1"/>
      <sheetData sheetId="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3련 BOX"/>
    </sheetNames>
    <sheetDataSet>
      <sheetData sheetId="0" refreshError="1"/>
      <sheetData sheetId="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준검 내역서"/>
      <sheetName val="95준공"/>
    </sheetNames>
    <sheetDataSet>
      <sheetData sheetId="0" refreshError="1"/>
      <sheetData sheetId="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급자재"/>
      <sheetName val="준검 내역서"/>
      <sheetName val="뿜타일"/>
    </sheetNames>
    <sheetDataSet>
      <sheetData sheetId="0" refreshError="1"/>
      <sheetData sheetId="1" refreshError="1"/>
      <sheetData sheetId="2"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기초자료"/>
      <sheetName val="견적서작성"/>
      <sheetName val="일위대가목록"/>
      <sheetName val="산출근거기본형식"/>
      <sheetName val="가설공사"/>
      <sheetName val="토공사"/>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관접합부설"/>
      <sheetName val="토질토양조사"/>
      <sheetName val="하수공사"/>
      <sheetName val="금속공사"/>
      <sheetName val="부대공사"/>
      <sheetName val="일위대가기본형식"/>
      <sheetName val="강직관부설"/>
      <sheetName val="관절단"/>
      <sheetName val="파형강관"/>
      <sheetName val="맞이음부설"/>
      <sheetName val="부단수천공"/>
      <sheetName val="세라믹코팅"/>
      <sheetName val="제수변부설"/>
      <sheetName val="주철관시험"/>
      <sheetName val="타이튼조인트"/>
      <sheetName val="파형폴리에틸렌"/>
      <sheetName val="폴리에틸렌"/>
      <sheetName val="플랜지접합"/>
      <sheetName val="흄관접합부설"/>
      <sheetName val="내충격수도관"/>
      <sheetName val="KP메카니칼"/>
      <sheetName val="PC관접합"/>
      <sheetName val="PE관부설"/>
      <sheetName val="PVC관접합"/>
      <sheetName val="Sheet17"/>
      <sheetName val="자재단가"/>
      <sheetName val="시험비"/>
      <sheetName val="노임단가"/>
      <sheetName val="구역화물"/>
      <sheetName val="단위목록"/>
      <sheetName val="기계경비산출기준"/>
      <sheetName val="건설기계가격"/>
      <sheetName val="기계경비계산"/>
      <sheetName val="기계경비목록"/>
      <sheetName val="회사기초자료"/>
      <sheetName val="교각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집계표"/>
      <sheetName val="내역서"/>
      <sheetName val="SHEET"/>
      <sheetName val="자재"/>
    </sheetNames>
    <sheetDataSet>
      <sheetData sheetId="0"/>
      <sheetData sheetId="1"/>
      <sheetData sheetId="2" refreshError="1"/>
      <sheetData sheetId="3">
        <row r="2">
          <cell r="B2" t="str">
            <v>번호</v>
          </cell>
          <cell r="C2" t="str">
            <v>직종, 품명</v>
          </cell>
          <cell r="D2" t="str">
            <v>규 격</v>
          </cell>
          <cell r="E2" t="str">
            <v>단위</v>
          </cell>
          <cell r="F2" t="str">
            <v>단가</v>
          </cell>
          <cell r="G2" t="str">
            <v>자재, 노임
(적 용)</v>
          </cell>
          <cell r="H2" t="str">
            <v>자재, 노임
(%)</v>
          </cell>
          <cell r="I2" t="str">
            <v>자재, 노임
(100%)</v>
          </cell>
          <cell r="J2" t="str">
            <v>비 고</v>
          </cell>
        </row>
        <row r="3">
          <cell r="A3" t="str">
            <v>갱  부</v>
          </cell>
          <cell r="B3" t="str">
            <v>1</v>
          </cell>
          <cell r="C3" t="str">
            <v>갱  부</v>
          </cell>
        </row>
        <row r="4">
          <cell r="A4" t="str">
            <v>건축목공</v>
          </cell>
          <cell r="B4" t="str">
            <v>2</v>
          </cell>
          <cell r="C4" t="str">
            <v>건축목공</v>
          </cell>
        </row>
        <row r="5">
          <cell r="A5" t="str">
            <v>형틀목공</v>
          </cell>
          <cell r="B5" t="str">
            <v>3</v>
          </cell>
          <cell r="C5" t="str">
            <v>형틀목공</v>
          </cell>
        </row>
        <row r="6">
          <cell r="A6" t="str">
            <v>창호목공</v>
          </cell>
          <cell r="B6" t="str">
            <v>4</v>
          </cell>
          <cell r="C6" t="str">
            <v>창호목공</v>
          </cell>
        </row>
        <row r="7">
          <cell r="A7" t="str">
            <v>철 골 공</v>
          </cell>
          <cell r="B7" t="str">
            <v>5</v>
          </cell>
          <cell r="C7" t="str">
            <v>철 골 공</v>
          </cell>
        </row>
        <row r="8">
          <cell r="A8" t="str">
            <v>철  공</v>
          </cell>
          <cell r="B8" t="str">
            <v>6</v>
          </cell>
          <cell r="C8" t="str">
            <v>철  공</v>
          </cell>
        </row>
        <row r="9">
          <cell r="A9" t="str">
            <v>철 근 공</v>
          </cell>
          <cell r="B9" t="str">
            <v>7</v>
          </cell>
          <cell r="C9" t="str">
            <v>철 근 공</v>
          </cell>
        </row>
        <row r="10">
          <cell r="A10" t="str">
            <v>철 판 공</v>
          </cell>
          <cell r="B10" t="str">
            <v>8</v>
          </cell>
          <cell r="C10" t="str">
            <v>철 판 공</v>
          </cell>
        </row>
        <row r="11">
          <cell r="A11" t="str">
            <v>샷 시 공</v>
          </cell>
          <cell r="B11" t="str">
            <v>9</v>
          </cell>
          <cell r="C11" t="str">
            <v>샷 시 공</v>
          </cell>
        </row>
        <row r="12">
          <cell r="A12" t="str">
            <v>절 단 공</v>
          </cell>
          <cell r="B12" t="str">
            <v>10</v>
          </cell>
          <cell r="C12" t="str">
            <v>절 단 공</v>
          </cell>
        </row>
        <row r="13">
          <cell r="A13" t="str">
            <v>석  공</v>
          </cell>
          <cell r="B13" t="str">
            <v>11</v>
          </cell>
          <cell r="C13" t="str">
            <v>석  공</v>
          </cell>
        </row>
        <row r="14">
          <cell r="A14" t="str">
            <v>특수비계공</v>
          </cell>
          <cell r="B14" t="str">
            <v>12</v>
          </cell>
          <cell r="C14" t="str">
            <v>특수비계공</v>
          </cell>
        </row>
        <row r="15">
          <cell r="A15" t="str">
            <v>비 계 공</v>
          </cell>
          <cell r="B15" t="str">
            <v>13</v>
          </cell>
          <cell r="C15" t="str">
            <v>비 계 공</v>
          </cell>
        </row>
        <row r="16">
          <cell r="A16" t="str">
            <v>동발공(터널)</v>
          </cell>
          <cell r="B16" t="str">
            <v>14</v>
          </cell>
          <cell r="C16" t="str">
            <v>동발공(터널)</v>
          </cell>
        </row>
        <row r="17">
          <cell r="A17" t="str">
            <v>조 적 공</v>
          </cell>
          <cell r="B17" t="str">
            <v>15</v>
          </cell>
          <cell r="C17" t="str">
            <v>조 적 공</v>
          </cell>
        </row>
        <row r="18">
          <cell r="A18" t="str">
            <v>치장벽돌공</v>
          </cell>
          <cell r="B18" t="str">
            <v>16</v>
          </cell>
          <cell r="C18" t="str">
            <v>치장벽돌공</v>
          </cell>
        </row>
        <row r="19">
          <cell r="A19" t="str">
            <v>벽돌(블록)제작공</v>
          </cell>
          <cell r="B19" t="str">
            <v>17</v>
          </cell>
          <cell r="C19" t="str">
            <v>벽돌(블록)제작공</v>
          </cell>
        </row>
        <row r="20">
          <cell r="A20" t="str">
            <v>미 장 공</v>
          </cell>
          <cell r="B20" t="str">
            <v>18</v>
          </cell>
          <cell r="C20" t="str">
            <v>미 장 공</v>
          </cell>
        </row>
        <row r="21">
          <cell r="A21" t="str">
            <v>방 수 공</v>
          </cell>
          <cell r="B21" t="str">
            <v>19</v>
          </cell>
          <cell r="C21" t="str">
            <v>방 수 공</v>
          </cell>
        </row>
        <row r="22">
          <cell r="A22" t="str">
            <v>타 일 공</v>
          </cell>
          <cell r="B22" t="str">
            <v>20</v>
          </cell>
          <cell r="C22" t="str">
            <v>타 일 공</v>
          </cell>
        </row>
        <row r="23">
          <cell r="A23" t="str">
            <v>줄 눈 공</v>
          </cell>
          <cell r="B23" t="str">
            <v>21</v>
          </cell>
          <cell r="C23" t="str">
            <v>줄 눈 공</v>
          </cell>
        </row>
        <row r="24">
          <cell r="A24" t="str">
            <v>연 마 공</v>
          </cell>
          <cell r="B24" t="str">
            <v>22</v>
          </cell>
          <cell r="C24" t="str">
            <v>연 마 공</v>
          </cell>
        </row>
        <row r="25">
          <cell r="A25" t="str">
            <v>콘크리트공</v>
          </cell>
          <cell r="B25" t="str">
            <v>23</v>
          </cell>
          <cell r="C25" t="str">
            <v>콘크리트공</v>
          </cell>
        </row>
        <row r="26">
          <cell r="A26" t="str">
            <v>보일러공</v>
          </cell>
          <cell r="B26" t="str">
            <v>24</v>
          </cell>
          <cell r="C26" t="str">
            <v>보일러공</v>
          </cell>
        </row>
        <row r="27">
          <cell r="A27" t="str">
            <v>배 관 공</v>
          </cell>
          <cell r="B27" t="str">
            <v>25</v>
          </cell>
          <cell r="C27" t="str">
            <v>배 관 공</v>
          </cell>
        </row>
        <row r="28">
          <cell r="A28" t="str">
            <v>위 생 공</v>
          </cell>
          <cell r="B28" t="str">
            <v>26</v>
          </cell>
          <cell r="C28" t="str">
            <v>위 생 공</v>
          </cell>
        </row>
        <row r="29">
          <cell r="A29" t="str">
            <v>보 온 공</v>
          </cell>
          <cell r="B29" t="str">
            <v>27</v>
          </cell>
          <cell r="C29" t="str">
            <v>보 온 공</v>
          </cell>
        </row>
        <row r="30">
          <cell r="A30" t="str">
            <v>도 장 공</v>
          </cell>
          <cell r="B30" t="str">
            <v>28</v>
          </cell>
          <cell r="C30" t="str">
            <v>도 장 공</v>
          </cell>
        </row>
        <row r="31">
          <cell r="A31" t="str">
            <v>내 장 공</v>
          </cell>
          <cell r="B31" t="str">
            <v>29</v>
          </cell>
          <cell r="C31" t="str">
            <v>내 장 공</v>
          </cell>
        </row>
        <row r="32">
          <cell r="A32" t="str">
            <v>도 배 공</v>
          </cell>
          <cell r="B32" t="str">
            <v>30</v>
          </cell>
          <cell r="C32" t="str">
            <v>도 배 공</v>
          </cell>
        </row>
        <row r="33">
          <cell r="A33" t="str">
            <v>지붕잇기공</v>
          </cell>
          <cell r="B33" t="str">
            <v>31</v>
          </cell>
          <cell r="C33" t="str">
            <v>지붕잇기공</v>
          </cell>
        </row>
        <row r="34">
          <cell r="A34" t="str">
            <v>견 출 공</v>
          </cell>
          <cell r="B34" t="str">
            <v>32</v>
          </cell>
          <cell r="C34" t="str">
            <v>견 출 공</v>
          </cell>
        </row>
        <row r="35">
          <cell r="A35" t="str">
            <v>판넬조립공</v>
          </cell>
          <cell r="B35" t="str">
            <v>33</v>
          </cell>
          <cell r="C35" t="str">
            <v>판넬조립공</v>
          </cell>
        </row>
        <row r="36">
          <cell r="A36" t="str">
            <v>화약취급공</v>
          </cell>
          <cell r="B36" t="str">
            <v>34</v>
          </cell>
          <cell r="C36" t="str">
            <v>화약취급공</v>
          </cell>
        </row>
        <row r="37">
          <cell r="A37" t="str">
            <v>착 암 공</v>
          </cell>
          <cell r="B37" t="str">
            <v>35</v>
          </cell>
          <cell r="C37" t="str">
            <v>착 암 공</v>
          </cell>
        </row>
        <row r="38">
          <cell r="A38" t="str">
            <v>보 안 공</v>
          </cell>
          <cell r="B38" t="str">
            <v>36</v>
          </cell>
          <cell r="C38" t="str">
            <v>보 안 공</v>
          </cell>
        </row>
        <row r="39">
          <cell r="A39" t="str">
            <v>포 장 공</v>
          </cell>
          <cell r="B39" t="str">
            <v>37</v>
          </cell>
          <cell r="C39" t="str">
            <v>포 장 공</v>
          </cell>
        </row>
        <row r="40">
          <cell r="A40" t="str">
            <v>포 설 공</v>
          </cell>
          <cell r="B40" t="str">
            <v>38</v>
          </cell>
          <cell r="C40" t="str">
            <v>포 설 공</v>
          </cell>
        </row>
        <row r="41">
          <cell r="A41" t="str">
            <v>궤 도 공</v>
          </cell>
          <cell r="B41" t="str">
            <v>39</v>
          </cell>
          <cell r="C41" t="str">
            <v>궤 도 공</v>
          </cell>
        </row>
        <row r="42">
          <cell r="A42" t="str">
            <v>용접공(철도)</v>
          </cell>
          <cell r="B42" t="str">
            <v>40</v>
          </cell>
          <cell r="C42" t="str">
            <v>용접공(철도)</v>
          </cell>
        </row>
        <row r="43">
          <cell r="A43" t="str">
            <v>잠 수 부</v>
          </cell>
          <cell r="B43" t="str">
            <v>41</v>
          </cell>
          <cell r="C43" t="str">
            <v>잠 수 부</v>
          </cell>
        </row>
        <row r="44">
          <cell r="A44" t="str">
            <v>보링공(지질조사)</v>
          </cell>
          <cell r="B44" t="str">
            <v>42</v>
          </cell>
          <cell r="C44" t="str">
            <v>보링공(지질조사)</v>
          </cell>
        </row>
        <row r="45">
          <cell r="A45" t="str">
            <v>조 경 공</v>
          </cell>
          <cell r="B45" t="str">
            <v>43</v>
          </cell>
          <cell r="C45" t="str">
            <v>조 경 공</v>
          </cell>
        </row>
        <row r="46">
          <cell r="A46" t="str">
            <v>벌 목 부</v>
          </cell>
          <cell r="B46" t="str">
            <v>44</v>
          </cell>
          <cell r="C46" t="str">
            <v>벌 목 부</v>
          </cell>
        </row>
        <row r="47">
          <cell r="A47" t="str">
            <v>조림인부</v>
          </cell>
          <cell r="B47" t="str">
            <v>45</v>
          </cell>
          <cell r="C47" t="str">
            <v>조림인부</v>
          </cell>
        </row>
        <row r="48">
          <cell r="A48" t="str">
            <v>플랜트기계설치공</v>
          </cell>
          <cell r="B48" t="str">
            <v>46</v>
          </cell>
          <cell r="C48" t="str">
            <v>플랜트기계설치공</v>
          </cell>
        </row>
        <row r="49">
          <cell r="A49" t="str">
            <v>플랜트특수용접공</v>
          </cell>
          <cell r="B49" t="str">
            <v>47</v>
          </cell>
          <cell r="C49" t="str">
            <v>플랜트특수용접공</v>
          </cell>
        </row>
        <row r="50">
          <cell r="A50" t="str">
            <v>플랜트용접공</v>
          </cell>
          <cell r="B50" t="str">
            <v>48</v>
          </cell>
          <cell r="C50" t="str">
            <v>플랜트용접공</v>
          </cell>
        </row>
        <row r="51">
          <cell r="A51" t="str">
            <v>플랜트배관공</v>
          </cell>
          <cell r="B51" t="str">
            <v>49</v>
          </cell>
          <cell r="C51" t="str">
            <v>플랜트배관공</v>
          </cell>
        </row>
        <row r="52">
          <cell r="A52" t="str">
            <v>플랜트제관공</v>
          </cell>
          <cell r="B52" t="str">
            <v>50</v>
          </cell>
          <cell r="C52" t="str">
            <v>플랜트제관공</v>
          </cell>
        </row>
        <row r="53">
          <cell r="A53" t="str">
            <v>시공측량사</v>
          </cell>
          <cell r="B53" t="str">
            <v>51</v>
          </cell>
          <cell r="C53" t="str">
            <v>시공측량사</v>
          </cell>
        </row>
        <row r="54">
          <cell r="A54" t="str">
            <v>시공측량사조수</v>
          </cell>
          <cell r="B54" t="str">
            <v>52</v>
          </cell>
          <cell r="C54" t="str">
            <v>시공측량사조수</v>
          </cell>
        </row>
        <row r="55">
          <cell r="A55" t="str">
            <v>측  부</v>
          </cell>
          <cell r="B55" t="str">
            <v>53</v>
          </cell>
          <cell r="C55" t="str">
            <v>측  부</v>
          </cell>
        </row>
        <row r="56">
          <cell r="A56" t="str">
            <v>송전전공</v>
          </cell>
          <cell r="B56" t="str">
            <v>54</v>
          </cell>
          <cell r="C56" t="str">
            <v>송전전공</v>
          </cell>
        </row>
        <row r="57">
          <cell r="A57" t="str">
            <v>송전활선전공</v>
          </cell>
          <cell r="B57" t="str">
            <v>55</v>
          </cell>
          <cell r="C57" t="str">
            <v>송전활선전공</v>
          </cell>
        </row>
        <row r="58">
          <cell r="A58" t="str">
            <v>배전전공</v>
          </cell>
          <cell r="B58" t="str">
            <v>56</v>
          </cell>
          <cell r="C58" t="str">
            <v>배전전공</v>
          </cell>
        </row>
        <row r="59">
          <cell r="A59" t="str">
            <v>배전활선전공</v>
          </cell>
          <cell r="B59" t="str">
            <v>57</v>
          </cell>
          <cell r="C59" t="str">
            <v>배전활선전공</v>
          </cell>
        </row>
        <row r="60">
          <cell r="A60" t="str">
            <v>플랜트전공</v>
          </cell>
          <cell r="B60" t="str">
            <v>58</v>
          </cell>
          <cell r="C60" t="str">
            <v>플랜트전공</v>
          </cell>
        </row>
        <row r="61">
          <cell r="A61" t="str">
            <v>내선전공</v>
          </cell>
          <cell r="B61" t="str">
            <v>59</v>
          </cell>
          <cell r="C61" t="str">
            <v>내선전공</v>
          </cell>
          <cell r="E61" t="str">
            <v>M/D</v>
          </cell>
          <cell r="G61">
            <v>79955</v>
          </cell>
          <cell r="H61">
            <v>100</v>
          </cell>
          <cell r="I61">
            <v>79955</v>
          </cell>
        </row>
        <row r="62">
          <cell r="A62" t="str">
            <v>특고압케이블전공</v>
          </cell>
          <cell r="B62" t="str">
            <v>60</v>
          </cell>
          <cell r="C62" t="str">
            <v>특고압케이블전공</v>
          </cell>
        </row>
        <row r="63">
          <cell r="A63" t="str">
            <v>고압케이블전공</v>
          </cell>
          <cell r="B63" t="str">
            <v>61</v>
          </cell>
          <cell r="C63" t="str">
            <v>고압케이블전공</v>
          </cell>
        </row>
        <row r="64">
          <cell r="A64" t="str">
            <v>저압케이블전공</v>
          </cell>
          <cell r="B64" t="str">
            <v>62</v>
          </cell>
          <cell r="C64" t="str">
            <v>저압케이블전공</v>
          </cell>
          <cell r="E64" t="str">
            <v>M/D</v>
          </cell>
          <cell r="G64">
            <v>92825</v>
          </cell>
          <cell r="H64">
            <v>100</v>
          </cell>
          <cell r="I64">
            <v>92825</v>
          </cell>
        </row>
        <row r="65">
          <cell r="A65" t="str">
            <v>철도신호공</v>
          </cell>
          <cell r="B65" t="str">
            <v>63</v>
          </cell>
          <cell r="C65" t="str">
            <v>철도신호공</v>
          </cell>
        </row>
        <row r="66">
          <cell r="A66" t="str">
            <v>계 장 공</v>
          </cell>
          <cell r="B66" t="str">
            <v>64</v>
          </cell>
          <cell r="C66" t="str">
            <v>계 장 공</v>
          </cell>
        </row>
        <row r="67">
          <cell r="A67" t="str">
            <v>통신외선공</v>
          </cell>
          <cell r="B67" t="str">
            <v>65</v>
          </cell>
          <cell r="C67" t="str">
            <v>통신외선공</v>
          </cell>
        </row>
        <row r="68">
          <cell r="A68" t="str">
            <v>통신설비공</v>
          </cell>
          <cell r="B68" t="str">
            <v>66</v>
          </cell>
          <cell r="C68" t="str">
            <v>통신설비공</v>
          </cell>
        </row>
        <row r="69">
          <cell r="A69" t="str">
            <v>통신내선공</v>
          </cell>
          <cell r="B69" t="str">
            <v>67</v>
          </cell>
          <cell r="C69" t="str">
            <v>통신내선공</v>
          </cell>
        </row>
        <row r="70">
          <cell r="A70" t="str">
            <v>통신케이블공</v>
          </cell>
          <cell r="B70" t="str">
            <v>68</v>
          </cell>
          <cell r="C70" t="str">
            <v>통신케이블공</v>
          </cell>
        </row>
        <row r="71">
          <cell r="A71" t="str">
            <v>무선안테나공</v>
          </cell>
          <cell r="B71" t="str">
            <v>69</v>
          </cell>
          <cell r="C71" t="str">
            <v>무선안테나공</v>
          </cell>
        </row>
        <row r="72">
          <cell r="A72" t="str">
            <v>작업반장</v>
          </cell>
          <cell r="B72" t="str">
            <v>70</v>
          </cell>
          <cell r="C72" t="str">
            <v>작업반장</v>
          </cell>
        </row>
        <row r="73">
          <cell r="A73" t="str">
            <v>목  도</v>
          </cell>
          <cell r="B73" t="str">
            <v>71</v>
          </cell>
          <cell r="C73" t="str">
            <v>목  도</v>
          </cell>
        </row>
        <row r="74">
          <cell r="A74" t="str">
            <v>조 력 공</v>
          </cell>
          <cell r="B74" t="str">
            <v>72</v>
          </cell>
          <cell r="C74" t="str">
            <v>조 력 공</v>
          </cell>
        </row>
        <row r="75">
          <cell r="A75" t="str">
            <v>특별인부</v>
          </cell>
          <cell r="B75" t="str">
            <v>73</v>
          </cell>
          <cell r="C75" t="str">
            <v>특별인부</v>
          </cell>
        </row>
        <row r="76">
          <cell r="A76" t="str">
            <v>보통인부</v>
          </cell>
          <cell r="B76" t="str">
            <v>74</v>
          </cell>
          <cell r="C76" t="str">
            <v>보통인부</v>
          </cell>
          <cell r="E76" t="str">
            <v>M/D</v>
          </cell>
          <cell r="G76">
            <v>53090</v>
          </cell>
          <cell r="H76">
            <v>100</v>
          </cell>
          <cell r="I76">
            <v>53090</v>
          </cell>
        </row>
        <row r="77">
          <cell r="A77" t="str">
            <v>건설기계운전기사</v>
          </cell>
          <cell r="B77" t="str">
            <v>75</v>
          </cell>
          <cell r="C77" t="str">
            <v>건설기계운전기사</v>
          </cell>
        </row>
        <row r="78">
          <cell r="A78" t="str">
            <v>건설기계조장</v>
          </cell>
          <cell r="B78" t="str">
            <v>76</v>
          </cell>
          <cell r="C78" t="str">
            <v>건설기계조장</v>
          </cell>
        </row>
        <row r="79">
          <cell r="A79" t="str">
            <v>운전사(운반차)</v>
          </cell>
          <cell r="B79" t="str">
            <v>77</v>
          </cell>
          <cell r="C79" t="str">
            <v>운전사(운반차)</v>
          </cell>
        </row>
        <row r="80">
          <cell r="A80" t="str">
            <v>운전사(기계)</v>
          </cell>
          <cell r="B80" t="str">
            <v>78</v>
          </cell>
          <cell r="C80" t="str">
            <v>운전사(기계)</v>
          </cell>
        </row>
        <row r="81">
          <cell r="A81" t="str">
            <v>건설기계운전조수</v>
          </cell>
          <cell r="B81" t="str">
            <v>79</v>
          </cell>
          <cell r="C81" t="str">
            <v>건설기계운전조수</v>
          </cell>
        </row>
        <row r="82">
          <cell r="A82" t="str">
            <v>고급선원</v>
          </cell>
          <cell r="B82" t="str">
            <v>80</v>
          </cell>
          <cell r="C82" t="str">
            <v>고급선원</v>
          </cell>
        </row>
        <row r="83">
          <cell r="A83" t="str">
            <v>보통선원</v>
          </cell>
          <cell r="B83" t="str">
            <v>81</v>
          </cell>
          <cell r="C83" t="str">
            <v>보통선원</v>
          </cell>
        </row>
        <row r="84">
          <cell r="A84" t="str">
            <v>선  부</v>
          </cell>
          <cell r="B84" t="str">
            <v>82</v>
          </cell>
          <cell r="C84" t="str">
            <v>선  부</v>
          </cell>
        </row>
        <row r="85">
          <cell r="A85" t="str">
            <v>준설선선장</v>
          </cell>
          <cell r="B85" t="str">
            <v>83</v>
          </cell>
          <cell r="C85" t="str">
            <v>준설선선장</v>
          </cell>
        </row>
        <row r="86">
          <cell r="A86" t="str">
            <v>준설선기관장</v>
          </cell>
          <cell r="B86" t="str">
            <v>84</v>
          </cell>
          <cell r="C86" t="str">
            <v>준설선기관장</v>
          </cell>
        </row>
        <row r="87">
          <cell r="A87" t="str">
            <v>준설선기관사</v>
          </cell>
          <cell r="B87" t="str">
            <v>85</v>
          </cell>
          <cell r="C87" t="str">
            <v>준설선기관사</v>
          </cell>
        </row>
        <row r="88">
          <cell r="A88" t="str">
            <v>준설선운전사</v>
          </cell>
          <cell r="B88" t="str">
            <v>86</v>
          </cell>
          <cell r="C88" t="str">
            <v>준설선운전사</v>
          </cell>
        </row>
        <row r="89">
          <cell r="A89" t="str">
            <v>준설선전기사</v>
          </cell>
          <cell r="B89" t="str">
            <v>87</v>
          </cell>
          <cell r="C89" t="str">
            <v>준설선전기사</v>
          </cell>
        </row>
        <row r="90">
          <cell r="A90" t="str">
            <v>기계설치공</v>
          </cell>
          <cell r="B90" t="str">
            <v>88</v>
          </cell>
          <cell r="C90" t="str">
            <v>기계설치공</v>
          </cell>
        </row>
        <row r="91">
          <cell r="A91" t="str">
            <v>기 계 공</v>
          </cell>
          <cell r="B91" t="str">
            <v>89</v>
          </cell>
          <cell r="C91" t="str">
            <v>기 계 공</v>
          </cell>
        </row>
        <row r="92">
          <cell r="A92" t="str">
            <v>현 도 사</v>
          </cell>
          <cell r="B92" t="str">
            <v>90</v>
          </cell>
          <cell r="C92" t="str">
            <v>현 도 사</v>
          </cell>
        </row>
        <row r="93">
          <cell r="A93" t="str">
            <v>제 도 사</v>
          </cell>
          <cell r="B93" t="str">
            <v>91</v>
          </cell>
          <cell r="C93" t="str">
            <v>제 도 사</v>
          </cell>
        </row>
        <row r="94">
          <cell r="A94" t="str">
            <v>시험관련기사</v>
          </cell>
          <cell r="B94" t="str">
            <v>92</v>
          </cell>
          <cell r="C94" t="str">
            <v>시험관련기사</v>
          </cell>
        </row>
        <row r="95">
          <cell r="A95" t="str">
            <v>시험관련산업기사</v>
          </cell>
          <cell r="B95" t="str">
            <v>93</v>
          </cell>
          <cell r="C95" t="str">
            <v>시험관련산업기사</v>
          </cell>
        </row>
        <row r="96">
          <cell r="A96" t="str">
            <v>시험보조수</v>
          </cell>
          <cell r="B96" t="str">
            <v>94</v>
          </cell>
          <cell r="C96" t="str">
            <v>시험보조수</v>
          </cell>
        </row>
        <row r="97">
          <cell r="A97" t="str">
            <v>유 리 공</v>
          </cell>
          <cell r="B97" t="str">
            <v>95</v>
          </cell>
          <cell r="C97" t="str">
            <v>유 리 공</v>
          </cell>
        </row>
        <row r="98">
          <cell r="A98" t="str">
            <v>함 석 공</v>
          </cell>
          <cell r="B98" t="str">
            <v>96</v>
          </cell>
          <cell r="C98" t="str">
            <v>함 석 공</v>
          </cell>
        </row>
        <row r="99">
          <cell r="A99" t="str">
            <v>용접공(일반)</v>
          </cell>
          <cell r="B99" t="str">
            <v>97</v>
          </cell>
          <cell r="C99" t="str">
            <v>용접공(일반)</v>
          </cell>
        </row>
        <row r="100">
          <cell r="A100" t="str">
            <v>닥 트 공</v>
          </cell>
          <cell r="B100" t="str">
            <v>98</v>
          </cell>
          <cell r="C100" t="str">
            <v>닥 트 공</v>
          </cell>
        </row>
        <row r="101">
          <cell r="A101" t="str">
            <v>할 석 공</v>
          </cell>
          <cell r="B101" t="str">
            <v>99</v>
          </cell>
          <cell r="C101" t="str">
            <v>할 석 공</v>
          </cell>
        </row>
        <row r="102">
          <cell r="A102" t="str">
            <v>제철축로공</v>
          </cell>
          <cell r="B102" t="str">
            <v>100</v>
          </cell>
          <cell r="C102" t="str">
            <v>제철축로공</v>
          </cell>
        </row>
        <row r="103">
          <cell r="A103" t="str">
            <v>지적기사</v>
          </cell>
          <cell r="B103" t="str">
            <v>101</v>
          </cell>
          <cell r="C103" t="str">
            <v>지적기사</v>
          </cell>
        </row>
        <row r="104">
          <cell r="A104" t="str">
            <v>지적산업기사</v>
          </cell>
          <cell r="B104" t="str">
            <v>102</v>
          </cell>
          <cell r="C104" t="str">
            <v>지적산업기사</v>
          </cell>
        </row>
        <row r="105">
          <cell r="A105" t="str">
            <v>지적기능산업기사</v>
          </cell>
          <cell r="B105" t="str">
            <v>103</v>
          </cell>
          <cell r="C105" t="str">
            <v>지적기능산업기사</v>
          </cell>
        </row>
        <row r="106">
          <cell r="A106" t="str">
            <v>지적기능사</v>
          </cell>
          <cell r="B106" t="str">
            <v>104</v>
          </cell>
          <cell r="C106" t="str">
            <v>지적기능사</v>
          </cell>
        </row>
        <row r="107">
          <cell r="A107" t="str">
            <v>H/W 설치사</v>
          </cell>
          <cell r="B107" t="str">
            <v>105</v>
          </cell>
          <cell r="C107" t="str">
            <v>H/W 설치사</v>
          </cell>
        </row>
        <row r="108">
          <cell r="A108" t="str">
            <v>H/W 시험사</v>
          </cell>
          <cell r="B108" t="str">
            <v>106</v>
          </cell>
          <cell r="C108" t="str">
            <v>H/W 시험사</v>
          </cell>
        </row>
        <row r="109">
          <cell r="A109" t="str">
            <v>S/W 시험사</v>
          </cell>
          <cell r="B109" t="str">
            <v>107</v>
          </cell>
          <cell r="C109" t="str">
            <v>S/W 시험사</v>
          </cell>
        </row>
        <row r="110">
          <cell r="A110" t="str">
            <v>CPU 시험사</v>
          </cell>
          <cell r="B110" t="str">
            <v>108</v>
          </cell>
          <cell r="C110" t="str">
            <v>CPU 시험사</v>
          </cell>
        </row>
        <row r="111">
          <cell r="A111" t="str">
            <v>광통신설치사</v>
          </cell>
          <cell r="B111" t="str">
            <v>109</v>
          </cell>
          <cell r="C111" t="str">
            <v>광통신설치사</v>
          </cell>
        </row>
        <row r="112">
          <cell r="A112" t="str">
            <v>광케이블설치사</v>
          </cell>
          <cell r="B112" t="str">
            <v>110</v>
          </cell>
          <cell r="C112" t="str">
            <v>광케이블설치사</v>
          </cell>
        </row>
        <row r="113">
          <cell r="A113" t="str">
            <v>도 편 수</v>
          </cell>
          <cell r="B113" t="str">
            <v>111</v>
          </cell>
          <cell r="C113" t="str">
            <v>도 편 수</v>
          </cell>
        </row>
        <row r="114">
          <cell r="A114" t="str">
            <v>목조각공</v>
          </cell>
          <cell r="B114" t="str">
            <v>112</v>
          </cell>
          <cell r="C114" t="str">
            <v>목조각공</v>
          </cell>
        </row>
        <row r="115">
          <cell r="A115" t="str">
            <v>한식목공</v>
          </cell>
          <cell r="B115" t="str">
            <v>113</v>
          </cell>
          <cell r="C115" t="str">
            <v>한식목공</v>
          </cell>
        </row>
        <row r="116">
          <cell r="A116" t="str">
            <v>한식목공조공</v>
          </cell>
          <cell r="B116" t="str">
            <v>114</v>
          </cell>
          <cell r="C116" t="str">
            <v>한식목공조공</v>
          </cell>
        </row>
        <row r="117">
          <cell r="A117" t="str">
            <v>드잡이공</v>
          </cell>
          <cell r="B117" t="str">
            <v>115</v>
          </cell>
          <cell r="C117" t="str">
            <v>드잡이공</v>
          </cell>
        </row>
        <row r="118">
          <cell r="A118" t="str">
            <v>한식와공</v>
          </cell>
          <cell r="B118" t="str">
            <v>116</v>
          </cell>
          <cell r="C118" t="str">
            <v>한식와공</v>
          </cell>
        </row>
        <row r="119">
          <cell r="A119" t="str">
            <v>한식와공조공</v>
          </cell>
          <cell r="B119" t="str">
            <v>117</v>
          </cell>
          <cell r="C119" t="str">
            <v>한식와공조공</v>
          </cell>
        </row>
        <row r="120">
          <cell r="A120" t="str">
            <v>석조각공</v>
          </cell>
          <cell r="B120" t="str">
            <v>118</v>
          </cell>
          <cell r="C120" t="str">
            <v>석조각공</v>
          </cell>
        </row>
        <row r="121">
          <cell r="A121" t="str">
            <v>특수화공</v>
          </cell>
          <cell r="B121" t="str">
            <v>119</v>
          </cell>
          <cell r="C121" t="str">
            <v>특수화공</v>
          </cell>
        </row>
        <row r="122">
          <cell r="A122" t="str">
            <v>화  공</v>
          </cell>
          <cell r="B122" t="str">
            <v>120</v>
          </cell>
          <cell r="C122" t="str">
            <v>화  공</v>
          </cell>
        </row>
        <row r="123">
          <cell r="A123" t="str">
            <v>한식미장공</v>
          </cell>
          <cell r="B123" t="str">
            <v>121</v>
          </cell>
          <cell r="C123" t="str">
            <v>한식미장공</v>
          </cell>
        </row>
        <row r="124">
          <cell r="A124" t="str">
            <v>원자력배관공</v>
          </cell>
          <cell r="B124" t="str">
            <v>122</v>
          </cell>
          <cell r="C124" t="str">
            <v>원자력배관공</v>
          </cell>
        </row>
        <row r="125">
          <cell r="A125" t="str">
            <v>원자력용접공</v>
          </cell>
          <cell r="B125" t="str">
            <v>123</v>
          </cell>
          <cell r="C125" t="str">
            <v>원자력용접공</v>
          </cell>
        </row>
        <row r="126">
          <cell r="A126" t="str">
            <v>원자력기계설치공</v>
          </cell>
          <cell r="B126" t="str">
            <v>124</v>
          </cell>
          <cell r="C126" t="str">
            <v>원자력기계설치공</v>
          </cell>
        </row>
        <row r="127">
          <cell r="A127" t="str">
            <v>원자력덕트공</v>
          </cell>
          <cell r="B127" t="str">
            <v>125</v>
          </cell>
          <cell r="C127" t="str">
            <v>원자력덕트공</v>
          </cell>
        </row>
        <row r="128">
          <cell r="A128" t="str">
            <v>원자력제관공</v>
          </cell>
          <cell r="B128" t="str">
            <v>126</v>
          </cell>
          <cell r="C128" t="str">
            <v>원자력제관공</v>
          </cell>
        </row>
        <row r="129">
          <cell r="A129" t="str">
            <v>원자력케이블전공</v>
          </cell>
          <cell r="B129" t="str">
            <v>127</v>
          </cell>
          <cell r="C129" t="str">
            <v>원자력케이블전공</v>
          </cell>
        </row>
        <row r="130">
          <cell r="A130" t="str">
            <v>원자력계장공</v>
          </cell>
          <cell r="B130" t="str">
            <v>128</v>
          </cell>
          <cell r="C130" t="str">
            <v>원자력계장공</v>
          </cell>
        </row>
        <row r="131">
          <cell r="A131" t="str">
            <v>원자력기술자</v>
          </cell>
          <cell r="B131" t="str">
            <v>129</v>
          </cell>
          <cell r="C131" t="str">
            <v>원자력기술자</v>
          </cell>
        </row>
        <row r="132">
          <cell r="A132" t="str">
            <v>중급원자력기술자</v>
          </cell>
          <cell r="B132" t="str">
            <v>130</v>
          </cell>
          <cell r="C132" t="str">
            <v>중급원자력기술자</v>
          </cell>
        </row>
        <row r="133">
          <cell r="A133" t="str">
            <v>상급원자력기술자</v>
          </cell>
          <cell r="B133" t="str">
            <v>131</v>
          </cell>
          <cell r="C133" t="str">
            <v>상급원자력기술자</v>
          </cell>
        </row>
        <row r="134">
          <cell r="A134" t="str">
            <v>원자력품질관리사</v>
          </cell>
          <cell r="B134" t="str">
            <v>132</v>
          </cell>
          <cell r="C134" t="str">
            <v>원자력품질관리사</v>
          </cell>
        </row>
        <row r="135">
          <cell r="A135" t="str">
            <v>원자력특별인부</v>
          </cell>
          <cell r="B135" t="str">
            <v>133</v>
          </cell>
          <cell r="C135" t="str">
            <v>원자력특별인부</v>
          </cell>
        </row>
        <row r="136">
          <cell r="A136" t="str">
            <v>원자력보온공</v>
          </cell>
          <cell r="B136" t="str">
            <v>134</v>
          </cell>
          <cell r="C136" t="str">
            <v>원자력보온공</v>
          </cell>
        </row>
        <row r="137">
          <cell r="A137" t="str">
            <v>원자력플랜트전공</v>
          </cell>
          <cell r="B137" t="str">
            <v>135</v>
          </cell>
          <cell r="C137" t="str">
            <v>원자력플랜트전공</v>
          </cell>
        </row>
        <row r="138">
          <cell r="A138" t="str">
            <v>고급원자력비파괴시험공</v>
          </cell>
          <cell r="B138" t="str">
            <v>136</v>
          </cell>
          <cell r="C138" t="str">
            <v>고급원자력비파괴시험공</v>
          </cell>
        </row>
        <row r="139">
          <cell r="A139" t="str">
            <v>특급원자력비파괴시험공</v>
          </cell>
          <cell r="B139" t="str">
            <v>137</v>
          </cell>
          <cell r="C139" t="str">
            <v>특급원자력비파괴시험공</v>
          </cell>
        </row>
        <row r="140">
          <cell r="A140" t="str">
            <v>통신관련기사</v>
          </cell>
          <cell r="B140" t="str">
            <v>138</v>
          </cell>
          <cell r="C140" t="str">
            <v>통신관련기사</v>
          </cell>
        </row>
        <row r="141">
          <cell r="A141" t="str">
            <v>통신관련산업기사</v>
          </cell>
          <cell r="B141" t="str">
            <v>139</v>
          </cell>
          <cell r="C141" t="str">
            <v>통신관련산업기사</v>
          </cell>
        </row>
        <row r="142">
          <cell r="A142" t="str">
            <v>통신관련기능사</v>
          </cell>
          <cell r="B142" t="str">
            <v>140</v>
          </cell>
          <cell r="C142" t="str">
            <v>통신관련기능사</v>
          </cell>
        </row>
        <row r="143">
          <cell r="A143" t="str">
            <v>노 즐 공</v>
          </cell>
          <cell r="B143" t="str">
            <v>141</v>
          </cell>
          <cell r="C143" t="str">
            <v>노 즐 공</v>
          </cell>
        </row>
        <row r="144">
          <cell r="A144" t="str">
            <v>코 킹 공</v>
          </cell>
          <cell r="B144" t="str">
            <v>142</v>
          </cell>
          <cell r="C144" t="str">
            <v>코 킹 공</v>
          </cell>
        </row>
        <row r="145">
          <cell r="A145" t="str">
            <v>전기공사기사</v>
          </cell>
          <cell r="B145" t="str">
            <v>143</v>
          </cell>
          <cell r="C145" t="str">
            <v>전기공사기사</v>
          </cell>
        </row>
        <row r="146">
          <cell r="A146" t="str">
            <v>전기공사산업기사</v>
          </cell>
          <cell r="B146" t="str">
            <v>144</v>
          </cell>
          <cell r="C146" t="str">
            <v>전기공사산업기사</v>
          </cell>
        </row>
        <row r="147">
          <cell r="A147" t="str">
            <v>변전전공</v>
          </cell>
          <cell r="B147" t="str">
            <v>145</v>
          </cell>
          <cell r="C147" t="str">
            <v>변전전공</v>
          </cell>
        </row>
        <row r="148">
          <cell r="A148">
            <v>0</v>
          </cell>
          <cell r="C148">
            <v>0</v>
          </cell>
        </row>
        <row r="149">
          <cell r="A149" t="str">
            <v>강제 전선관 ( 매입 )STEEL 16C</v>
          </cell>
          <cell r="B149" t="str">
            <v>1</v>
          </cell>
          <cell r="C149" t="str">
            <v>강제 전선관 ( 매입 )</v>
          </cell>
          <cell r="D149" t="str">
            <v>STEEL 16C</v>
          </cell>
          <cell r="E149" t="str">
            <v>M</v>
          </cell>
          <cell r="F149">
            <v>1719</v>
          </cell>
          <cell r="G149">
            <v>1719</v>
          </cell>
          <cell r="H149">
            <v>100</v>
          </cell>
        </row>
        <row r="150">
          <cell r="A150" t="str">
            <v>강제 전선관 ( 매입 )STEEL 22C</v>
          </cell>
          <cell r="B150" t="str">
            <v>2</v>
          </cell>
          <cell r="C150" t="str">
            <v>강제 전선관 ( 매입 )</v>
          </cell>
          <cell r="D150" t="str">
            <v>STEEL 22C</v>
          </cell>
          <cell r="E150" t="str">
            <v>M</v>
          </cell>
          <cell r="F150">
            <v>2189</v>
          </cell>
          <cell r="G150">
            <v>2189</v>
          </cell>
          <cell r="H150">
            <v>100</v>
          </cell>
        </row>
        <row r="151">
          <cell r="A151" t="str">
            <v>강제 전선관 ( 매입 )STEEL 28C</v>
          </cell>
          <cell r="B151" t="str">
            <v>3</v>
          </cell>
          <cell r="C151" t="str">
            <v>강제 전선관 ( 매입 )</v>
          </cell>
          <cell r="D151" t="str">
            <v>STEEL 28C</v>
          </cell>
          <cell r="E151" t="str">
            <v>M</v>
          </cell>
          <cell r="F151">
            <v>2848</v>
          </cell>
          <cell r="G151">
            <v>2848</v>
          </cell>
          <cell r="H151">
            <v>100</v>
          </cell>
        </row>
        <row r="152">
          <cell r="A152" t="str">
            <v>강제 전선관 ( 노출 )STEEL 16C</v>
          </cell>
          <cell r="B152" t="str">
            <v>4</v>
          </cell>
          <cell r="C152" t="str">
            <v>강제 전선관 ( 노출 )</v>
          </cell>
          <cell r="D152" t="str">
            <v>STEEL 16C</v>
          </cell>
          <cell r="E152" t="str">
            <v>M</v>
          </cell>
          <cell r="F152">
            <v>1719</v>
          </cell>
          <cell r="G152">
            <v>1719</v>
          </cell>
          <cell r="H152">
            <v>100</v>
          </cell>
        </row>
        <row r="153">
          <cell r="A153" t="str">
            <v>강제 전선관 ( 노출 )STEEL 22C</v>
          </cell>
          <cell r="B153" t="str">
            <v>5</v>
          </cell>
          <cell r="C153" t="str">
            <v>강제 전선관 ( 노출 )</v>
          </cell>
          <cell r="D153" t="str">
            <v>STEEL 22C</v>
          </cell>
          <cell r="E153" t="str">
            <v>M</v>
          </cell>
          <cell r="F153">
            <v>2189</v>
          </cell>
          <cell r="G153">
            <v>2189</v>
          </cell>
          <cell r="H153">
            <v>100</v>
          </cell>
        </row>
        <row r="154">
          <cell r="A154" t="str">
            <v>강제 전선관 ( 노출 )STEEL 28C</v>
          </cell>
          <cell r="B154" t="str">
            <v>6</v>
          </cell>
          <cell r="C154" t="str">
            <v>강제 전선관 ( 노출 )</v>
          </cell>
          <cell r="D154" t="str">
            <v>STEEL 28C</v>
          </cell>
          <cell r="E154" t="str">
            <v>M</v>
          </cell>
          <cell r="F154">
            <v>2848</v>
          </cell>
          <cell r="G154">
            <v>2848</v>
          </cell>
          <cell r="H154">
            <v>100</v>
          </cell>
        </row>
        <row r="155">
          <cell r="A155" t="str">
            <v>강제 전선관 ( 노출 )STEEL 36C</v>
          </cell>
          <cell r="B155" t="str">
            <v>7</v>
          </cell>
          <cell r="C155" t="str">
            <v>강제 전선관 ( 노출 )</v>
          </cell>
          <cell r="D155" t="str">
            <v>STEEL 36C</v>
          </cell>
          <cell r="E155" t="str">
            <v>M</v>
          </cell>
          <cell r="F155">
            <v>3478</v>
          </cell>
          <cell r="G155">
            <v>3478</v>
          </cell>
          <cell r="H155">
            <v>100</v>
          </cell>
        </row>
        <row r="156">
          <cell r="A156" t="str">
            <v>제1종 가요전선관고장력 비방수 16C</v>
          </cell>
          <cell r="B156" t="str">
            <v>8</v>
          </cell>
          <cell r="C156" t="str">
            <v>제1종 가요전선관</v>
          </cell>
          <cell r="D156" t="str">
            <v>고장력 비방수 16C</v>
          </cell>
          <cell r="E156" t="str">
            <v>M</v>
          </cell>
          <cell r="F156">
            <v>480</v>
          </cell>
          <cell r="G156">
            <v>480</v>
          </cell>
          <cell r="H156">
            <v>100</v>
          </cell>
        </row>
        <row r="157">
          <cell r="A157" t="str">
            <v>가요전선관 콘넥터비방수 16C</v>
          </cell>
          <cell r="B157" t="str">
            <v>9</v>
          </cell>
          <cell r="C157" t="str">
            <v>가요전선관 콘넥터</v>
          </cell>
          <cell r="D157" t="str">
            <v>비방수 16C</v>
          </cell>
          <cell r="E157" t="str">
            <v>EA</v>
          </cell>
          <cell r="F157">
            <v>420</v>
          </cell>
          <cell r="G157">
            <v>420</v>
          </cell>
          <cell r="H157">
            <v>100</v>
          </cell>
        </row>
        <row r="158">
          <cell r="A158" t="str">
            <v>600V 트레이용 난연전력케이블600V F-CV 5.5㎟ 3C</v>
          </cell>
          <cell r="B158" t="str">
            <v>10</v>
          </cell>
          <cell r="C158" t="str">
            <v>600V 트레이용 난연전력케이블</v>
          </cell>
          <cell r="D158" t="str">
            <v>600V F-CV 5.5㎟ 3C</v>
          </cell>
          <cell r="E158" t="str">
            <v>M</v>
          </cell>
          <cell r="F158">
            <v>1879</v>
          </cell>
          <cell r="G158">
            <v>1879</v>
          </cell>
          <cell r="H158">
            <v>100</v>
          </cell>
        </row>
        <row r="159">
          <cell r="A159" t="str">
            <v>600V 트레이용 난연전력케이블600V F-CV 8 ㎟ 4C</v>
          </cell>
          <cell r="B159" t="str">
            <v>11</v>
          </cell>
          <cell r="C159" t="str">
            <v>600V 트레이용 난연전력케이블</v>
          </cell>
          <cell r="D159" t="str">
            <v>600V F-CV 8 ㎟ 4C</v>
          </cell>
          <cell r="E159" t="str">
            <v>M</v>
          </cell>
          <cell r="F159">
            <v>3043</v>
          </cell>
          <cell r="G159">
            <v>3043</v>
          </cell>
          <cell r="H159">
            <v>100</v>
          </cell>
        </row>
        <row r="160">
          <cell r="A160" t="str">
            <v>600V 2종 비닐절연전선600V HIV 3.5㎟</v>
          </cell>
          <cell r="B160" t="str">
            <v>12</v>
          </cell>
          <cell r="C160" t="str">
            <v>600V 2종 비닐절연전선</v>
          </cell>
          <cell r="D160" t="str">
            <v>600V HIV 3.5㎟</v>
          </cell>
          <cell r="E160" t="str">
            <v>M</v>
          </cell>
          <cell r="F160">
            <v>226</v>
          </cell>
          <cell r="G160">
            <v>226</v>
          </cell>
          <cell r="H160">
            <v>100</v>
          </cell>
        </row>
        <row r="161">
          <cell r="A161" t="str">
            <v>600V 2종 비닐절연전선600V HIV 1.2㎜</v>
          </cell>
          <cell r="B161" t="str">
            <v>13</v>
          </cell>
          <cell r="C161" t="str">
            <v>600V 2종 비닐절연전선</v>
          </cell>
          <cell r="D161" t="str">
            <v>600V HIV 1.2㎜</v>
          </cell>
          <cell r="E161" t="str">
            <v>M</v>
          </cell>
          <cell r="F161">
            <v>82</v>
          </cell>
          <cell r="G161">
            <v>82</v>
          </cell>
          <cell r="H161">
            <v>100</v>
          </cell>
        </row>
        <row r="162">
          <cell r="A162" t="str">
            <v>600V 2종 비닐절연전선600V HIV 2.0㎜</v>
          </cell>
          <cell r="B162" t="str">
            <v>14</v>
          </cell>
          <cell r="C162" t="str">
            <v>600V 2종 비닐절연전선</v>
          </cell>
          <cell r="D162" t="str">
            <v>600V HIV 2.0㎜</v>
          </cell>
          <cell r="E162" t="str">
            <v>M</v>
          </cell>
          <cell r="F162">
            <v>175</v>
          </cell>
          <cell r="G162">
            <v>175</v>
          </cell>
          <cell r="H162">
            <v>100</v>
          </cell>
        </row>
        <row r="163">
          <cell r="A163" t="str">
            <v>600V 2종 비닐절연전선600V HIV 5.5㎜</v>
          </cell>
          <cell r="B163" t="str">
            <v>15</v>
          </cell>
          <cell r="C163" t="str">
            <v>600V 2종 비닐절연전선</v>
          </cell>
          <cell r="D163" t="str">
            <v>600V HIV 5.5㎜</v>
          </cell>
          <cell r="E163" t="str">
            <v>M</v>
          </cell>
          <cell r="F163">
            <v>337</v>
          </cell>
          <cell r="G163">
            <v>337</v>
          </cell>
          <cell r="H163">
            <v>100</v>
          </cell>
        </row>
        <row r="164">
          <cell r="A164" t="str">
            <v>접지용 비닐절연 전선GV 2.0㎜</v>
          </cell>
          <cell r="B164" t="str">
            <v>16</v>
          </cell>
          <cell r="C164" t="str">
            <v>접지용 비닐절연 전선</v>
          </cell>
          <cell r="D164" t="str">
            <v>GV 2.0㎜</v>
          </cell>
          <cell r="E164" t="str">
            <v>M</v>
          </cell>
          <cell r="F164">
            <v>232</v>
          </cell>
          <cell r="G164">
            <v>232</v>
          </cell>
          <cell r="H164">
            <v>100</v>
          </cell>
        </row>
        <row r="165">
          <cell r="A165" t="str">
            <v>접지용 비닐절연 전선GV 5.5㎜</v>
          </cell>
          <cell r="B165" t="str">
            <v>17</v>
          </cell>
          <cell r="C165" t="str">
            <v>접지용 비닐절연 전선</v>
          </cell>
          <cell r="D165" t="str">
            <v>GV 5.5㎜</v>
          </cell>
          <cell r="E165" t="str">
            <v>M</v>
          </cell>
          <cell r="F165">
            <v>437</v>
          </cell>
          <cell r="G165">
            <v>437</v>
          </cell>
          <cell r="H165">
            <v>100</v>
          </cell>
        </row>
        <row r="166">
          <cell r="A166" t="str">
            <v>스위치 박스SW 1G 54㎜</v>
          </cell>
          <cell r="B166" t="str">
            <v>18</v>
          </cell>
          <cell r="C166" t="str">
            <v>스위치 박스</v>
          </cell>
          <cell r="D166" t="str">
            <v>SW 1G 54㎜</v>
          </cell>
          <cell r="E166" t="str">
            <v>EA</v>
          </cell>
          <cell r="F166">
            <v>668</v>
          </cell>
          <cell r="G166">
            <v>668</v>
          </cell>
          <cell r="H166">
            <v>100</v>
          </cell>
        </row>
        <row r="167">
          <cell r="A167" t="str">
            <v>스위치 박스SW 2G 54㎜</v>
          </cell>
          <cell r="B167" t="str">
            <v>19</v>
          </cell>
          <cell r="C167" t="str">
            <v>스위치 박스</v>
          </cell>
          <cell r="D167" t="str">
            <v>SW 2G 54㎜</v>
          </cell>
          <cell r="E167" t="str">
            <v>EA</v>
          </cell>
          <cell r="F167">
            <v>701</v>
          </cell>
          <cell r="G167">
            <v>701</v>
          </cell>
          <cell r="H167">
            <v>100</v>
          </cell>
        </row>
        <row r="168">
          <cell r="A168" t="str">
            <v>JOINT BOXJOINT BOX</v>
          </cell>
          <cell r="B168" t="str">
            <v>20</v>
          </cell>
          <cell r="C168" t="str">
            <v>JOINT BOX</v>
          </cell>
          <cell r="D168" t="str">
            <v>JOINT BOX</v>
          </cell>
          <cell r="E168" t="str">
            <v>EA</v>
          </cell>
          <cell r="F168">
            <v>832</v>
          </cell>
          <cell r="G168">
            <v>832</v>
          </cell>
          <cell r="H168">
            <v>100</v>
          </cell>
        </row>
        <row r="169">
          <cell r="A169" t="str">
            <v>아우트레트 박스8각 54㎜</v>
          </cell>
          <cell r="B169" t="str">
            <v>21</v>
          </cell>
          <cell r="C169" t="str">
            <v>아우트레트 박스</v>
          </cell>
          <cell r="D169" t="str">
            <v>8각 54㎜</v>
          </cell>
          <cell r="E169" t="str">
            <v>EA</v>
          </cell>
          <cell r="F169">
            <v>714</v>
          </cell>
          <cell r="G169">
            <v>714</v>
          </cell>
          <cell r="H169">
            <v>100</v>
          </cell>
        </row>
        <row r="170">
          <cell r="A170" t="str">
            <v>아우트레트 박스4각 54㎜</v>
          </cell>
          <cell r="B170" t="str">
            <v>22</v>
          </cell>
          <cell r="C170" t="str">
            <v>아우트레트 박스</v>
          </cell>
          <cell r="D170" t="str">
            <v>4각 54㎜</v>
          </cell>
          <cell r="E170" t="str">
            <v>EA</v>
          </cell>
          <cell r="F170">
            <v>832</v>
          </cell>
          <cell r="G170">
            <v>832</v>
          </cell>
          <cell r="H170">
            <v>100</v>
          </cell>
        </row>
        <row r="171">
          <cell r="A171" t="str">
            <v>BOX COVER평카바 8각</v>
          </cell>
          <cell r="B171" t="str">
            <v>23</v>
          </cell>
          <cell r="C171" t="str">
            <v>BOX COVER</v>
          </cell>
          <cell r="D171" t="str">
            <v>평카바 8각</v>
          </cell>
          <cell r="E171" t="str">
            <v>EA</v>
          </cell>
          <cell r="F171">
            <v>238</v>
          </cell>
          <cell r="G171">
            <v>238</v>
          </cell>
          <cell r="H171">
            <v>100</v>
          </cell>
        </row>
        <row r="172">
          <cell r="A172" t="str">
            <v>BOX COVER평카바 4각</v>
          </cell>
          <cell r="B172" t="str">
            <v>24</v>
          </cell>
          <cell r="C172" t="str">
            <v>BOX COVER</v>
          </cell>
          <cell r="D172" t="str">
            <v>평카바 4각</v>
          </cell>
          <cell r="E172" t="str">
            <v>EA</v>
          </cell>
          <cell r="F172">
            <v>238</v>
          </cell>
          <cell r="G172">
            <v>238</v>
          </cell>
          <cell r="H172">
            <v>100</v>
          </cell>
        </row>
        <row r="173">
          <cell r="A173" t="str">
            <v>WIRE CONNECTOR R-TYPE (중)</v>
          </cell>
          <cell r="B173" t="str">
            <v>25</v>
          </cell>
          <cell r="C173" t="str">
            <v xml:space="preserve">WIRE CONNECTOR </v>
          </cell>
          <cell r="D173" t="str">
            <v>R-TYPE (중)</v>
          </cell>
          <cell r="E173" t="str">
            <v>EA</v>
          </cell>
          <cell r="F173">
            <v>218</v>
          </cell>
          <cell r="G173">
            <v>218</v>
          </cell>
          <cell r="H173">
            <v>100</v>
          </cell>
        </row>
        <row r="174">
          <cell r="A174" t="str">
            <v>조명기구TYPE "A"</v>
          </cell>
          <cell r="B174" t="str">
            <v>26</v>
          </cell>
          <cell r="C174" t="str">
            <v>조명기구</v>
          </cell>
          <cell r="D174" t="str">
            <v>TYPE "A"</v>
          </cell>
          <cell r="E174" t="str">
            <v>SET</v>
          </cell>
          <cell r="F174">
            <v>26000</v>
          </cell>
          <cell r="G174">
            <v>26000</v>
          </cell>
          <cell r="H174">
            <v>100</v>
          </cell>
        </row>
        <row r="175">
          <cell r="A175" t="str">
            <v>조명기구TYPE "B"</v>
          </cell>
          <cell r="B175" t="str">
            <v>27</v>
          </cell>
          <cell r="C175" t="str">
            <v>조명기구</v>
          </cell>
          <cell r="D175" t="str">
            <v>TYPE "B"</v>
          </cell>
          <cell r="E175" t="str">
            <v>SET</v>
          </cell>
          <cell r="F175">
            <v>18000</v>
          </cell>
          <cell r="G175">
            <v>18000</v>
          </cell>
          <cell r="H175">
            <v>100</v>
          </cell>
        </row>
        <row r="176">
          <cell r="A176" t="str">
            <v>조명기구TYPE "C"</v>
          </cell>
          <cell r="B176" t="str">
            <v>28</v>
          </cell>
          <cell r="C176" t="str">
            <v>조명기구</v>
          </cell>
          <cell r="D176" t="str">
            <v>TYPE "C"</v>
          </cell>
          <cell r="E176" t="str">
            <v>SET</v>
          </cell>
          <cell r="F176">
            <v>24000</v>
          </cell>
          <cell r="G176">
            <v>24000</v>
          </cell>
          <cell r="H176">
            <v>100</v>
          </cell>
        </row>
        <row r="177">
          <cell r="A177" t="str">
            <v>조명기구TYPE "D"</v>
          </cell>
          <cell r="B177" t="str">
            <v>29</v>
          </cell>
          <cell r="C177" t="str">
            <v>조명기구</v>
          </cell>
          <cell r="D177" t="str">
            <v>TYPE "D"</v>
          </cell>
          <cell r="E177" t="str">
            <v>SET</v>
          </cell>
          <cell r="F177">
            <v>20000</v>
          </cell>
          <cell r="G177">
            <v>20000</v>
          </cell>
          <cell r="H177">
            <v>100</v>
          </cell>
        </row>
        <row r="178">
          <cell r="A178" t="str">
            <v>매입 스위치 (WIDE)1로1구  (250V 15A)</v>
          </cell>
          <cell r="B178" t="str">
            <v>30</v>
          </cell>
          <cell r="C178" t="str">
            <v>매입 스위치 (WIDE)</v>
          </cell>
          <cell r="D178" t="str">
            <v>1로1구  (250V 15A)</v>
          </cell>
          <cell r="E178" t="str">
            <v>SET</v>
          </cell>
          <cell r="F178">
            <v>1950</v>
          </cell>
          <cell r="G178">
            <v>1950</v>
          </cell>
          <cell r="H178">
            <v>100</v>
          </cell>
        </row>
        <row r="179">
          <cell r="A179" t="str">
            <v>매입 스위치 (WIDE)1로2구  (250V 15A)</v>
          </cell>
          <cell r="B179" t="str">
            <v>31</v>
          </cell>
          <cell r="C179" t="str">
            <v>매입 스위치 (WIDE)</v>
          </cell>
          <cell r="D179" t="str">
            <v>1로2구  (250V 15A)</v>
          </cell>
          <cell r="E179" t="str">
            <v>SET</v>
          </cell>
          <cell r="F179">
            <v>2930</v>
          </cell>
          <cell r="G179">
            <v>2930</v>
          </cell>
          <cell r="H179">
            <v>100</v>
          </cell>
        </row>
        <row r="180">
          <cell r="A180" t="str">
            <v>매입 스위치 (WIDE)1로3구  (250V 15A)</v>
          </cell>
          <cell r="B180" t="str">
            <v>32</v>
          </cell>
          <cell r="C180" t="str">
            <v>매입 스위치 (WIDE)</v>
          </cell>
          <cell r="D180" t="str">
            <v>1로3구  (250V 15A)</v>
          </cell>
          <cell r="E180" t="str">
            <v>SET</v>
          </cell>
          <cell r="F180">
            <v>4000</v>
          </cell>
          <cell r="G180">
            <v>4000</v>
          </cell>
          <cell r="H180">
            <v>100</v>
          </cell>
        </row>
        <row r="181">
          <cell r="A181" t="str">
            <v>매입 스위치 (WIDE)1로4구  (250V 15A)</v>
          </cell>
          <cell r="B181" t="str">
            <v>33</v>
          </cell>
          <cell r="C181" t="str">
            <v>매입 스위치 (WIDE)</v>
          </cell>
          <cell r="D181" t="str">
            <v>1로4구  (250V 15A)</v>
          </cell>
          <cell r="E181" t="str">
            <v>SET</v>
          </cell>
          <cell r="F181">
            <v>5860</v>
          </cell>
          <cell r="G181">
            <v>5860</v>
          </cell>
          <cell r="H181">
            <v>100</v>
          </cell>
        </row>
        <row r="182">
          <cell r="A182" t="str">
            <v>자동점멸 스위치W-500A DC24</v>
          </cell>
          <cell r="B182" t="str">
            <v>34</v>
          </cell>
          <cell r="C182" t="str">
            <v>자동점멸 스위치</v>
          </cell>
          <cell r="D182" t="str">
            <v>W-500A DC24</v>
          </cell>
          <cell r="E182" t="str">
            <v>EA</v>
          </cell>
          <cell r="F182">
            <v>150000</v>
          </cell>
          <cell r="G182">
            <v>150000</v>
          </cell>
          <cell r="H182">
            <v>100</v>
          </cell>
        </row>
        <row r="183">
          <cell r="A183" t="str">
            <v>CEILING SPEAKER3W(AL원형)</v>
          </cell>
          <cell r="B183" t="str">
            <v>35</v>
          </cell>
          <cell r="C183" t="str">
            <v>CEILING SPEAKER</v>
          </cell>
          <cell r="D183" t="str">
            <v>3W(AL원형)</v>
          </cell>
          <cell r="E183" t="str">
            <v>EA</v>
          </cell>
          <cell r="F183">
            <v>22000</v>
          </cell>
          <cell r="G183">
            <v>22000</v>
          </cell>
          <cell r="H183">
            <v>100</v>
          </cell>
        </row>
        <row r="184">
          <cell r="A184" t="str">
            <v>감 지 기연기식(이온화식)</v>
          </cell>
          <cell r="B184" t="str">
            <v>36</v>
          </cell>
          <cell r="C184" t="str">
            <v>감 지 기</v>
          </cell>
          <cell r="D184" t="str">
            <v>연기식(이온화식)</v>
          </cell>
          <cell r="E184" t="str">
            <v>EA</v>
          </cell>
          <cell r="F184">
            <v>30000</v>
          </cell>
          <cell r="G184">
            <v>30000</v>
          </cell>
          <cell r="H184">
            <v>100</v>
          </cell>
        </row>
        <row r="185">
          <cell r="A185" t="str">
            <v>WALL SUPPORT                W100</v>
          </cell>
          <cell r="B185" t="str">
            <v>37</v>
          </cell>
          <cell r="C185" t="str">
            <v xml:space="preserve">WALL SUPPORT                </v>
          </cell>
          <cell r="D185" t="str">
            <v>W100</v>
          </cell>
          <cell r="E185" t="str">
            <v>개소</v>
          </cell>
          <cell r="F185">
            <v>920</v>
          </cell>
          <cell r="G185">
            <v>920</v>
          </cell>
          <cell r="H185">
            <v>100</v>
          </cell>
        </row>
        <row r="186">
          <cell r="A186" t="str">
            <v>콘센트방우형 접지 1구</v>
          </cell>
          <cell r="B186" t="str">
            <v>38</v>
          </cell>
          <cell r="C186" t="str">
            <v>콘센트</v>
          </cell>
          <cell r="D186" t="str">
            <v>방우형 접지 1구</v>
          </cell>
          <cell r="E186" t="str">
            <v>EA</v>
          </cell>
          <cell r="F186">
            <v>2516</v>
          </cell>
          <cell r="G186">
            <v>2516</v>
          </cell>
          <cell r="H186">
            <v>100</v>
          </cell>
        </row>
        <row r="187">
          <cell r="A187" t="str">
            <v>콘센트방우형 접지 2구</v>
          </cell>
          <cell r="B187" t="str">
            <v>39</v>
          </cell>
          <cell r="C187" t="str">
            <v>콘센트</v>
          </cell>
          <cell r="D187" t="str">
            <v>방우형 접지 2구</v>
          </cell>
          <cell r="E187" t="str">
            <v>EA</v>
          </cell>
          <cell r="F187">
            <v>2920</v>
          </cell>
          <cell r="G187">
            <v>2920</v>
          </cell>
          <cell r="H187">
            <v>100</v>
          </cell>
        </row>
        <row r="188">
          <cell r="A188" t="str">
            <v>배관용 홈파기16㎜ 이하용</v>
          </cell>
          <cell r="B188" t="str">
            <v>40</v>
          </cell>
          <cell r="C188" t="str">
            <v>배관용 홈파기</v>
          </cell>
          <cell r="D188" t="str">
            <v>16㎜ 이하용</v>
          </cell>
          <cell r="E188" t="str">
            <v>EA</v>
          </cell>
        </row>
        <row r="189">
          <cell r="A189" t="str">
            <v>배관용 홈파기22㎜ 이하용</v>
          </cell>
          <cell r="B189" t="str">
            <v>41</v>
          </cell>
          <cell r="C189" t="str">
            <v>배관용 홈파기</v>
          </cell>
          <cell r="D189" t="str">
            <v>22㎜ 이하용</v>
          </cell>
          <cell r="E189" t="str">
            <v>EA</v>
          </cell>
        </row>
        <row r="190">
          <cell r="A190" t="str">
            <v>배관용 홈파기28㎜ 이하용</v>
          </cell>
          <cell r="B190" t="str">
            <v>42</v>
          </cell>
          <cell r="C190" t="str">
            <v>배관용 홈파기</v>
          </cell>
          <cell r="D190" t="str">
            <v>28㎜ 이하용</v>
          </cell>
          <cell r="E190" t="str">
            <v>EA</v>
          </cell>
        </row>
        <row r="191">
          <cell r="A191" t="str">
            <v>배관용 홈파기36㎜ 이하용</v>
          </cell>
          <cell r="B191" t="str">
            <v>43</v>
          </cell>
          <cell r="C191" t="str">
            <v>배관용 홈파기</v>
          </cell>
          <cell r="D191" t="str">
            <v>36㎜ 이하용</v>
          </cell>
          <cell r="E191" t="str">
            <v>EA</v>
          </cell>
        </row>
        <row r="192">
          <cell r="A192" t="str">
            <v>AL 덕트w:50 x H:35 ㎜</v>
          </cell>
          <cell r="B192" t="str">
            <v>49</v>
          </cell>
          <cell r="C192" t="str">
            <v>AL 덕트</v>
          </cell>
          <cell r="D192" t="str">
            <v>w:50 x H:35 ㎜</v>
          </cell>
          <cell r="E192" t="str">
            <v>M</v>
          </cell>
          <cell r="F192">
            <v>5000</v>
          </cell>
          <cell r="G192">
            <v>5000</v>
          </cell>
          <cell r="H192">
            <v>100</v>
          </cell>
        </row>
        <row r="193">
          <cell r="A193" t="str">
            <v>AL 덕트 엘보50㎜ ㄱ,L,T형</v>
          </cell>
          <cell r="B193" t="str">
            <v>50</v>
          </cell>
          <cell r="C193" t="str">
            <v>AL 덕트 엘보</v>
          </cell>
          <cell r="D193" t="str">
            <v>50㎜ ㄱ,L,T형</v>
          </cell>
          <cell r="E193" t="str">
            <v>EA</v>
          </cell>
          <cell r="F193">
            <v>5000</v>
          </cell>
          <cell r="G193">
            <v>5000</v>
          </cell>
          <cell r="H193">
            <v>100</v>
          </cell>
        </row>
      </sheetData>
      <sheetData sheetId="4"/>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지급자재"/>
      <sheetName val="준검 내역서"/>
      <sheetName val="_____C________________________2"/>
      <sheetName val="_____C________________________3"/>
    </sheetNames>
    <definedNames>
      <definedName name="일위규격매크로"/>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기초단가"/>
      <sheetName val="터파기및재료"/>
      <sheetName val="견적"/>
      <sheetName val="6. 안전관리비"/>
      <sheetName val="5. 현장관리비(new) "/>
      <sheetName val="#2_일위대가목록"/>
      <sheetName val="FACTOR"/>
      <sheetName val="공사비산출내역"/>
      <sheetName val="sheet1"/>
      <sheetName val="환율change"/>
      <sheetName val="일위목록"/>
      <sheetName val="원형1호맨홀토공수량"/>
      <sheetName val="건축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정집계표"/>
      <sheetName val="목차"/>
      <sheetName val="사급자재내역서"/>
      <sheetName val="설계변경내역서"/>
      <sheetName val="재료집계표(총)"/>
      <sheetName val="공정증감대ㅈ표"/>
      <sheetName val="토적집계표"/>
      <sheetName val="사급자재운반비"/>
      <sheetName val="ㅂ"/>
      <sheetName val="현장소운반"/>
      <sheetName val="관구보호몰탈"/>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A製總"/>
      <sheetName val="A4-結果 "/>
      <sheetName val="IS"/>
      <sheetName val="J間材"/>
      <sheetName val="J輸入計"/>
      <sheetName val="J輸入率1"/>
      <sheetName val="내역"/>
      <sheetName val="설직재-1"/>
      <sheetName val="직재"/>
      <sheetName val="sheet1"/>
      <sheetName val="기계실냉난방"/>
      <sheetName val="요율"/>
      <sheetName val="2000년1차"/>
      <sheetName val="Resource2"/>
      <sheetName val="Macro(전선)"/>
      <sheetName val="기본일위"/>
      <sheetName val="직노"/>
      <sheetName val="내역서2안"/>
      <sheetName val="접지수량"/>
      <sheetName val="일위대가"/>
      <sheetName val="일위목록"/>
      <sheetName val="N賃率_職"/>
      <sheetName val="내역서"/>
      <sheetName val="옥외외등집계표"/>
      <sheetName val="자재테이블"/>
      <sheetName val="약품공급2"/>
      <sheetName val="#REF"/>
      <sheetName val="DB"/>
      <sheetName val="2000전체분"/>
      <sheetName val="기본단가표"/>
      <sheetName val="20관리비율"/>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시약"/>
      <sheetName val="재료비"/>
      <sheetName val="전기2005"/>
      <sheetName val="통신2005"/>
      <sheetName val="자재단가표"/>
      <sheetName val="노임단가 (2)"/>
      <sheetName val="원가계산서구조조정"/>
      <sheetName val="건축내역"/>
      <sheetName val="공사원가계산서"/>
      <sheetName val="투자-국내2"/>
      <sheetName val="산출(2)"/>
      <sheetName val="전체제잡비"/>
      <sheetName val="내   역"/>
      <sheetName val="제작기술지원센터"/>
      <sheetName val="견적서"/>
      <sheetName val="ELEC"/>
      <sheetName val="제노임"/>
      <sheetName val="직접경비호표"/>
      <sheetName val="대포2교접속"/>
      <sheetName val="천방교접속"/>
      <sheetName val="교각계산"/>
      <sheetName val="인건-측정"/>
      <sheetName val="견적"/>
      <sheetName val="교통대책내역"/>
      <sheetName val="자재단가"/>
      <sheetName val="봉양~조차장간고하개명(신설)"/>
      <sheetName val="공사내역"/>
      <sheetName val="COST"/>
      <sheetName val="ABUT수량-A1"/>
      <sheetName val="노무비"/>
      <sheetName val="work-form"/>
      <sheetName val="일위"/>
      <sheetName val="경산"/>
      <sheetName val="원가총괄"/>
      <sheetName val="신호등일위대가"/>
      <sheetName val=" HIT-&gt;HMC 견적(3900)"/>
      <sheetName val="SHEET PILE단가"/>
      <sheetName val="일위대가목록"/>
      <sheetName val="잡철물"/>
      <sheetName val="통신대가"/>
      <sheetName val="A 견적"/>
      <sheetName val="정류기"/>
      <sheetName val="A4-結果_"/>
      <sheetName val="일위대가56-1_"/>
      <sheetName val="일위대가71-1_"/>
      <sheetName val="일위대가74-1_"/>
      <sheetName val="일위대가76-1_"/>
      <sheetName val="일위대가77-1_"/>
      <sheetName val="일위대가78-1_"/>
      <sheetName val="노임단가_(2)"/>
      <sheetName val="내___역"/>
      <sheetName val="노임변동률"/>
      <sheetName val="자재단가비교표"/>
      <sheetName val="영1"/>
      <sheetName val="갑지"/>
      <sheetName val="제조노임"/>
      <sheetName val="4.전기"/>
      <sheetName val="DATA"/>
      <sheetName val="노단"/>
      <sheetName val="금액내역서"/>
      <sheetName val="#2_일위대가목록"/>
      <sheetName val="설비2차"/>
      <sheetName val="설계서(본관)"/>
      <sheetName val="급,배기팬"/>
      <sheetName val="정산자료"/>
      <sheetName val="본부"/>
      <sheetName val="전주"/>
      <sheetName val="광주"/>
      <sheetName val="순천"/>
      <sheetName val="남원"/>
      <sheetName val="목포"/>
      <sheetName val="군산"/>
      <sheetName val="표지"/>
      <sheetName val="관급"/>
      <sheetName val="#3_일위대가목록"/>
      <sheetName val="전기일위목록"/>
      <sheetName val="b_balju"/>
      <sheetName val="투찰(하수)"/>
      <sheetName val="기준"/>
      <sheetName val="재료비집계"/>
      <sheetName val="수량총괄"/>
      <sheetName val="BH_1 _2_"/>
      <sheetName val="설계내역서"/>
      <sheetName val="총괄표"/>
      <sheetName val="자재"/>
      <sheetName val="공사비예산서"/>
      <sheetName val="교각1"/>
      <sheetName val="미드수량"/>
      <sheetName val="수우미양가(Vlook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sheetData sheetId="196" refreshError="1"/>
      <sheetData sheetId="197" refreshError="1"/>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
      <sheetName val="깨기집계"/>
      <sheetName val="주택"/>
      <sheetName val="부대"/>
      <sheetName val="Sheet2"/>
      <sheetName val="Sheet1"/>
      <sheetName val="노임단가"/>
      <sheetName val="자재단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 val="2000년1차"/>
      <sheetName val="단가일람"/>
      <sheetName val="조경일람"/>
      <sheetName val="ABUT수량-A1"/>
      <sheetName val="2000전체분"/>
      <sheetName val="공사비총괄표"/>
      <sheetName val="표  지"/>
      <sheetName val="천방교접속"/>
      <sheetName val="대포2교접속"/>
      <sheetName val="N賃率-職"/>
      <sheetName val="1,2공구원가계산서"/>
      <sheetName val="2공구산출내역"/>
      <sheetName val="1공구산출내역서"/>
      <sheetName val="조명시설"/>
      <sheetName val="동화지구 구조물께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N賃率-職"/>
      <sheetName val="공정증감대ㅈ표"/>
      <sheetName val="#REF"/>
      <sheetName val="13LPMCC"/>
    </sheetNames>
    <sheetDataSet>
      <sheetData sheetId="0" refreshError="1"/>
      <sheetData sheetId="1" refreshError="1"/>
      <sheetData sheetId="2" refreshError="1"/>
      <sheetData sheetId="3" refreshError="1"/>
      <sheetData sheetId="4" refreshError="1">
        <row r="4">
          <cell r="D4" t="str">
            <v>HOUSE SIDE</v>
          </cell>
        </row>
      </sheetData>
      <sheetData sheetId="5" refreshError="1"/>
      <sheetData sheetId="6" refreshError="1"/>
      <sheetData sheetId="7" refreshError="1"/>
      <sheetData sheetId="8"/>
      <sheetData sheetId="9" refreshError="1"/>
      <sheetData sheetId="1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Sheet2"/>
      <sheetName val="Sheet3"/>
      <sheetName val="관급자재"/>
      <sheetName val="2000년1차"/>
      <sheetName val="교각계산"/>
      <sheetName val="산출근거"/>
      <sheetName val="산출내역서집계표"/>
      <sheetName val="조명율표"/>
      <sheetName val="암거단위"/>
      <sheetName val="ABUT수량-A1"/>
      <sheetName val="______C_WORK__________________2"/>
      <sheetName val="______C_WORK__________________3"/>
    </sheetNames>
    <definedNames>
      <definedName name="수식입력매크로"/>
      <definedName name="일위규격매크로"/>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산출근거"/>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산출근거"/>
      <sheetName val="C__Users_User_Downloads_______2"/>
      <sheetName val="C__Users_User_Downloads_______3"/>
      <sheetName val=""/>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준검 내역서"/>
    </sheetNames>
    <sheetDataSet>
      <sheetData sheetId="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s>
    <sheetDataSet>
      <sheetData sheetId="0"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100000"/>
      <sheetName val="200000"/>
      <sheetName val="300000"/>
      <sheetName val="400000"/>
      <sheetName val="500000"/>
      <sheetName val="VXXXXX"/>
      <sheetName val="횡배수관수량집계"/>
      <sheetName val="횡배수관면벽"/>
      <sheetName val="횡면벽단위수량 "/>
      <sheetName val="횡배수관기초"/>
      <sheetName val="날개벽1.5"/>
      <sheetName val="배수날개토공,공제수량"/>
      <sheetName val="날개벽단위수량"/>
      <sheetName val="날개치수및토공단위수량"/>
      <sheetName val="TYPE-2"/>
      <sheetName val="TYPE-3"/>
      <sheetName val="평균H"/>
      <sheetName val="횡배수관연장조서"/>
      <sheetName val="집수정수량"/>
      <sheetName val="집수정토공300"/>
      <sheetName val="집수정토공 600"/>
      <sheetName val="집수정토공 800"/>
      <sheetName val="box-간지"/>
      <sheetName val="구조물집계표"/>
      <sheetName val="암거1수량"/>
      <sheetName val="Sheet1"/>
      <sheetName val="암거단위-2련"/>
      <sheetName val="터파기고(box)"/>
      <sheetName val="바닥판"/>
      <sheetName val="입력DATA"/>
      <sheetName val="집계표"/>
      <sheetName val="준검 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산출근거"/>
      <sheetName val="U형플륨관"/>
      <sheetName val="U형플륨관토공"/>
      <sheetName val="단위토공"/>
    </sheetNames>
    <sheetDataSet>
      <sheetData sheetId="0" refreshError="1"/>
      <sheetData sheetId="1" refreshError="1"/>
      <sheetData sheetId="2" refreshError="1"/>
      <sheetData sheetId="3" refreshError="1"/>
      <sheetData sheetId="4"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주요자재"/>
      <sheetName val="골재산출"/>
      <sheetName val="이월수량"/>
      <sheetName val="일반총괄"/>
      <sheetName val="철근총괄"/>
      <sheetName val="토공집계"/>
      <sheetName val="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000"/>
      <sheetName val="3((배수공))"/>
      <sheetName val="3-1((우수공))"/>
      <sheetName val="3-1-1((수량 집계))"/>
      <sheetName val="우공자재집계"/>
      <sheetName val="우공수량집계"/>
      <sheetName val="우수수량집계"/>
      <sheetName val="3-1-2((토공))"/>
      <sheetName val="토공집계표"/>
      <sheetName val="3-1-3((관부설및접합))"/>
      <sheetName val="우관부설"/>
      <sheetName val="우수관연장"/>
      <sheetName val="관로별연장(원형)"/>
      <sheetName val="관로별연장(BOX)"/>
      <sheetName val="연결관집계"/>
      <sheetName val="연결관산출 "/>
      <sheetName val="연결관단위(원형관)"/>
      <sheetName val="연결관단위 (BOX)"/>
      <sheetName val="연결관접합부수량"/>
      <sheetName val="관천공개소(원형관)"/>
      <sheetName val="관천공개소(BOX)"/>
      <sheetName val="관절단개소"/>
      <sheetName val="3-1-4((관기초공))"/>
      <sheetName val="관기초수량집계표"/>
      <sheetName val="관기초수량"/>
      <sheetName val="관로기초별연장"/>
      <sheetName val="관기초단위수량"/>
      <sheetName val="3-1-5((관로토공))"/>
      <sheetName val="관로토공집계"/>
      <sheetName val="관로토공(원형관)"/>
      <sheetName val="관로면고르기산출"/>
      <sheetName val="관터파기산출(con'c)"/>
      <sheetName val="관터파기산출 (모래)"/>
      <sheetName val="3-1-6((연결관토공))"/>
      <sheetName val="연결관토공집계"/>
      <sheetName val="연결관토공 "/>
      <sheetName val="연결관토공(단위)"/>
      <sheetName val="3-1-8((맨홀))"/>
      <sheetName val="맨홀집계"/>
      <sheetName val="맨홀평균높이"/>
      <sheetName val="MH단위"/>
      <sheetName val="SMH단위"/>
      <sheetName val="SMH철근산출"/>
      <sheetName val="BMH단위"/>
      <sheetName val="맨홀공제(1호)"/>
      <sheetName val="맨홀공제(2호)"/>
      <sheetName val="맨홀공제(3호)"/>
      <sheetName val="맨홀공제(특2호)"/>
      <sheetName val="맨홀공제(특3호)"/>
      <sheetName val="맨홀공제(특4호)"/>
      <sheetName val="SMH공제"/>
      <sheetName val="3-1-9((날개벽))"/>
      <sheetName val="날개벽집계"/>
      <sheetName val="날개벽단위"/>
      <sheetName val="3-1-10((우수받이))"/>
      <sheetName val="우수받이집계"/>
      <sheetName val="우받이"/>
      <sheetName val="우받이토공"/>
      <sheetName val="우수받이수량산출"/>
      <sheetName val="3-1-11((집수정))"/>
      <sheetName val="집수정집계"/>
      <sheetName val="집수정"/>
      <sheetName val="집수산출"/>
      <sheetName val="3-1-12((U형측구))"/>
      <sheetName val="U형측구집계"/>
      <sheetName val="U형측구산출"/>
      <sheetName val="U형측구"/>
      <sheetName val="3-1-13((U형농수로))"/>
      <sheetName val="U-농수로수량집계"/>
      <sheetName val="U형농수로조서"/>
      <sheetName val="U형농수(09x08)"/>
      <sheetName val="3-1-14((플륨관))"/>
      <sheetName val="플륨관집계"/>
      <sheetName val="플륨관단위"/>
      <sheetName val="3-1-15((자동수문))"/>
      <sheetName val="자동수문산출"/>
      <sheetName val="3-1-16(저류지)"/>
      <sheetName val="식생블럭수량집계"/>
      <sheetName val="식생블럭단위수량"/>
      <sheetName val="3-1-18(횡월류웨어)"/>
      <sheetName val="수량총괄"/>
      <sheetName val="수량 집계(1)"/>
      <sheetName val="수량산출(1)"/>
      <sheetName val="수량 집계 (2)"/>
      <sheetName val="수량산출(2)"/>
      <sheetName val="3-1-18(도수로)"/>
      <sheetName val="수량집계표"/>
      <sheetName val="도수로수량집계표"/>
      <sheetName val="(유입부)"/>
      <sheetName val="(소단부)"/>
      <sheetName val="(수로부A)"/>
      <sheetName val="유출부(078)"/>
      <sheetName val="(유출부)"/>
      <sheetName val="급류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경계석수량집계"/>
      <sheetName val="보차도경계석"/>
      <sheetName val="암거단위"/>
      <sheetName val="집계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경계석수량집계"/>
      <sheetName val="보차도경계석"/>
      <sheetName val="암거단위"/>
      <sheetName val="집계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류표지-갑"/>
      <sheetName val="부분준공검사서류목록"/>
      <sheetName val="부분준공검사원"/>
      <sheetName val="채권자거래이체계좌약정서"/>
      <sheetName val="공사대금지급요청서"/>
      <sheetName val="하자보수이행각서"/>
      <sheetName val="공사비총괄표"/>
      <sheetName val="재료비내역서"/>
      <sheetName val="재료비영수증"/>
      <sheetName val="노무비내역서"/>
      <sheetName val="노무비영수증"/>
      <sheetName val="폐기물처리비내역서"/>
      <sheetName val="폐기물처리비영수증"/>
      <sheetName val="서류표지-을"/>
      <sheetName val="사진대장-2단지"/>
      <sheetName val="사진대장-1단지"/>
      <sheetName val="군문2단지-준공"/>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■공사명:평택군문2단지아파트 미처리하자 지정보수공사</v>
          </cell>
          <cell r="J1" t="str">
            <v>정산기간:2001년01월12일-01월31일</v>
          </cell>
        </row>
        <row r="2">
          <cell r="A2" t="str">
            <v>월.일</v>
          </cell>
          <cell r="B2" t="str">
            <v>작업장</v>
          </cell>
          <cell r="C2" t="str">
            <v>출력인원</v>
          </cell>
          <cell r="F2" t="str">
            <v>재          료          비</v>
          </cell>
          <cell r="I2" t="str">
            <v>작   업   내  용</v>
          </cell>
          <cell r="J2" t="str">
            <v>비  고</v>
          </cell>
          <cell r="K2" t="str">
            <v>비 율</v>
          </cell>
        </row>
        <row r="3">
          <cell r="D3" t="str">
            <v>품    명</v>
          </cell>
          <cell r="E3" t="str">
            <v>단위</v>
          </cell>
          <cell r="F3" t="str">
            <v>수량</v>
          </cell>
          <cell r="G3" t="str">
            <v>단    가</v>
          </cell>
          <cell r="H3" t="str">
            <v>금    액</v>
          </cell>
        </row>
      </sheetData>
      <sheetData sheetId="8" refreshError="1"/>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s>
    <definedNames>
      <definedName name="수식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C__Users_User_Downloads_My_Do_2"/>
      <sheetName val="C__Users_User_Downloads_My_Do_3"/>
      <sheetName val=""/>
    </sheetNames>
    <definedNames>
      <definedName name="수식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C__Users_User_Downloads_My_Do_2"/>
      <sheetName val="C__Users_User_Downloads_My_Do_3"/>
      <sheetName val=""/>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200000"/>
      <sheetName val="300000"/>
      <sheetName val="VXXXXX"/>
      <sheetName val="간지"/>
      <sheetName val="포장공수량집계"/>
      <sheetName val="포장공재료집계"/>
      <sheetName val="포단"/>
      <sheetName val="확폭"/>
      <sheetName val="확폭연장산출"/>
      <sheetName val="포장공제수량집계"/>
      <sheetName val="측구공제수량"/>
      <sheetName val="접속수집"/>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도"/>
      <sheetName val="2.안정의검토"/>
      <sheetName val="2.2지지력검토"/>
      <sheetName val="2.3양압력검토"/>
      <sheetName val="MODEL"/>
      <sheetName val="3.1MODEL"/>
      <sheetName val="3.2LOADING"/>
      <sheetName val="하중조합"/>
      <sheetName val="내진고려"/>
      <sheetName val="단면력도"/>
      <sheetName val="삽도1 (4)"/>
      <sheetName val="삽도1 (5)"/>
      <sheetName val="부재력요약 (원본)"/>
      <sheetName val="부재력요약 (2)"/>
      <sheetName val="부재력요약 (사용하중)"/>
      <sheetName val="crack"/>
      <sheetName val="단절점부해석"/>
      <sheetName val="2축기둥해석"/>
      <sheetName val="punching"/>
      <sheetName val="배근개략도"/>
      <sheetName val="마감벽(후오존)"/>
      <sheetName val="하중조합 (후오존)"/>
      <sheetName val="부재력집계(후오존)"/>
      <sheetName val="crack (후오존)"/>
      <sheetName val="삽도1 (2)"/>
      <sheetName val="삽도1 (3)"/>
      <sheetName val="배근개략도(후오존)"/>
      <sheetName val="마감벽(전오존)"/>
      <sheetName val="하중조합 (전오존)"/>
      <sheetName val="부재력집계(전오존) "/>
      <sheetName val="crack (전오존))"/>
      <sheetName val="배근개략도(전오존)"/>
      <sheetName val="단면설계"/>
      <sheetName val="3.1MODEL (2)"/>
      <sheetName val="3.2LOADING (2)"/>
      <sheetName val="삽도1"/>
      <sheetName val="Sheet1"/>
      <sheetName val="삽도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도"/>
      <sheetName val="2.안정의검토"/>
      <sheetName val="2.2지지력검토"/>
      <sheetName val="2.3양압력검토"/>
      <sheetName val="MODEL"/>
      <sheetName val="3.1MODEL"/>
      <sheetName val="3.2LOADING"/>
      <sheetName val="하중조합"/>
      <sheetName val="내진고려"/>
      <sheetName val="단면력도"/>
      <sheetName val="삽도1 (4)"/>
      <sheetName val="삽도1 (5)"/>
      <sheetName val="부재력요약 (원본)"/>
      <sheetName val="부재력요약 (2)"/>
      <sheetName val="부재력요약 (사용하중)"/>
      <sheetName val="crack"/>
      <sheetName val="단절점부해석"/>
      <sheetName val="2축기둥해석"/>
      <sheetName val="punching"/>
      <sheetName val="배근개략도"/>
      <sheetName val="마감벽(후오존)"/>
      <sheetName val="하중조합 (후오존)"/>
      <sheetName val="부재력집계(후오존)"/>
      <sheetName val="crack (후오존)"/>
      <sheetName val="삽도1 (2)"/>
      <sheetName val="삽도1 (3)"/>
      <sheetName val="배근개략도(후오존)"/>
      <sheetName val="마감벽(전오존)"/>
      <sheetName val="하중조합 (전오존)"/>
      <sheetName val="부재력집계(전오존) "/>
      <sheetName val="crack (전오존))"/>
      <sheetName val="배근개략도(전오존)"/>
      <sheetName val="단면설계"/>
      <sheetName val="3.1MODEL (2)"/>
      <sheetName val="3.2LOADING (2)"/>
      <sheetName val="삽도1"/>
      <sheetName val="Sheet1"/>
      <sheetName val="삽도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내역표지"/>
      <sheetName val="원가계산서(총괄)"/>
      <sheetName val="산출내역집계"/>
      <sheetName val="건축집계"/>
      <sheetName val="건축내역"/>
      <sheetName val="토목집계"/>
      <sheetName val="토목내역"/>
      <sheetName val="설비집계"/>
      <sheetName val="설비내역"/>
      <sheetName val="노임단가"/>
      <sheetName val="공통가설(현장검토안)"/>
      <sheetName val="별표내역"/>
      <sheetName val="3BL공동구 수량"/>
      <sheetName val="자재집계표"/>
      <sheetName val="별표 "/>
      <sheetName val="품셈표"/>
      <sheetName val="품 셈"/>
      <sheetName val="부표"/>
      <sheetName val="부표 TABLE"/>
      <sheetName val="Sheet4"/>
      <sheetName val="Sheet5"/>
      <sheetName val="Sheet6"/>
      <sheetName val="자료입력"/>
      <sheetName val="견적서"/>
      <sheetName val="도급"/>
      <sheetName val="총괄-1"/>
      <sheetName val="실행내역"/>
      <sheetName val="일위대가표"/>
      <sheetName val="금액내역서"/>
      <sheetName val="원가계산서(남측)"/>
      <sheetName val="토목"/>
      <sheetName val="TB-내역서"/>
      <sheetName val="PIPE(UG)내역"/>
      <sheetName val="원가계산"/>
      <sheetName val="시설물기초"/>
      <sheetName val="단가표"/>
      <sheetName val="EJ"/>
      <sheetName val="우,오수"/>
      <sheetName val="품셈"/>
      <sheetName val="종단계산"/>
      <sheetName val="포장(수량)-관로부"/>
      <sheetName val="일위대가표집계표"/>
      <sheetName val="일위대가"/>
      <sheetName val="간접경상비"/>
      <sheetName val="접속도로"/>
      <sheetName val="자재단가조사표-수목"/>
      <sheetName val="JOIN(2span)"/>
      <sheetName val="값"/>
      <sheetName val="일위"/>
      <sheetName val="원가계산서"/>
      <sheetName val="내역서"/>
      <sheetName val="부대내역"/>
      <sheetName val="설계예시"/>
      <sheetName val="NYS"/>
      <sheetName val="정렬"/>
      <sheetName val="자재단가"/>
      <sheetName val="전기"/>
      <sheetName val="교통대책내역"/>
      <sheetName val="시멘트"/>
      <sheetName val="별총"/>
      <sheetName val="총물량"/>
      <sheetName val="보차도경계석"/>
      <sheetName val="을지"/>
      <sheetName val="플랜트 설치"/>
      <sheetName val="부표총괄"/>
      <sheetName val="품셈1-"/>
      <sheetName val="중기"/>
      <sheetName val="오억미만"/>
      <sheetName val="2000년1차"/>
      <sheetName val="AABS내역"/>
      <sheetName val="6-1. 관개량조서"/>
      <sheetName val="단중"/>
      <sheetName val="갑지"/>
      <sheetName val="일위대가목록"/>
      <sheetName val="건축"/>
      <sheetName val="6동"/>
      <sheetName val="공사개요"/>
      <sheetName val="Ⅴ-2.공종별내역"/>
      <sheetName val="평균터파기고(1-2,ASP)"/>
      <sheetName val="인건비"/>
      <sheetName val="투찰(하수)"/>
      <sheetName val="접속도로1"/>
      <sheetName val="국내"/>
      <sheetName val="토목내역서"/>
      <sheetName val="경비_원본"/>
      <sheetName val="LIST"/>
      <sheetName val="Sheet1"/>
      <sheetName val="1월"/>
      <sheetName val="지질조사"/>
      <sheetName val="하수급견적대비"/>
      <sheetName val="관계주식"/>
      <sheetName val="sw1"/>
      <sheetName val="NOMUBI"/>
      <sheetName val="단중표"/>
      <sheetName val="PUMP"/>
      <sheetName val="VENDOR LIST"/>
      <sheetName val="공통비"/>
      <sheetName val="표준단면수량(출력안함)"/>
      <sheetName val="노임"/>
      <sheetName val="예산M2"/>
      <sheetName val="소방"/>
      <sheetName val="내역"/>
      <sheetName val="실행"/>
      <sheetName val="구조물"/>
      <sheetName val="정부노임"/>
      <sheetName val="산출내역서"/>
      <sheetName val="수량산출서"/>
      <sheetName val="잡설비내역"/>
      <sheetName val="참조-(1)"/>
      <sheetName val="별표집계"/>
      <sheetName val="프랜트면허"/>
      <sheetName val="기초일위"/>
      <sheetName val="견적의뢰"/>
      <sheetName val="2.품제O호표"/>
      <sheetName val="#REF"/>
      <sheetName val="P.M 별"/>
      <sheetName val="제품별절단길이-0628"/>
      <sheetName val="절단길이-CODE4"/>
      <sheetName val="색상코드-CODE5,6,7,8"/>
      <sheetName val="일위대가목차"/>
      <sheetName val="집계"/>
      <sheetName val="Macro1"/>
      <sheetName val="DATE"/>
      <sheetName val="가시설(TYPE-A)"/>
      <sheetName val="1-1평균터파기고(1)"/>
      <sheetName val="외주비"/>
      <sheetName val="BID"/>
      <sheetName val="대구칠곡5전기"/>
      <sheetName val="기성내역서표지"/>
      <sheetName val="00상노임"/>
      <sheetName val="에너지요금"/>
      <sheetName val="토공사"/>
      <sheetName val="중소기업"/>
      <sheetName val="guard(mac)"/>
      <sheetName val="물량표"/>
      <sheetName val="정부노임단가"/>
      <sheetName val="부대공Ⅱ"/>
      <sheetName val="부대공(집계)"/>
      <sheetName val="원본"/>
      <sheetName val="사다리"/>
      <sheetName val="포장공사"/>
      <sheetName val="우수맨홀공제단위수량"/>
      <sheetName val="접속도로집계"/>
      <sheetName val="내역_ver1.0"/>
      <sheetName val="마감"/>
      <sheetName val="식재수량표"/>
      <sheetName val="노임대가"/>
      <sheetName val="분수장비시설수량"/>
      <sheetName val="단가 및 재료비"/>
      <sheetName val="장비별표(오거보링)(Ø400)(12M)"/>
      <sheetName val="명단"/>
      <sheetName val="부분별수량산출(조합기초)"/>
      <sheetName val="조명율표"/>
      <sheetName val="남양내역"/>
      <sheetName val="200"/>
      <sheetName val="갑지(요약)"/>
      <sheetName val="대가표(품셈)"/>
      <sheetName val="청주(철골발주의뢰서)"/>
      <sheetName val="정공공사"/>
      <sheetName val="공사내역"/>
      <sheetName val="공정코드"/>
      <sheetName val="data"/>
      <sheetName val="교대(A1)"/>
      <sheetName val="SLAB&quot;1&quot;"/>
      <sheetName val="직노"/>
      <sheetName val="식생블럭단위수량"/>
      <sheetName val="일위대가1"/>
      <sheetName val="1062-X방향 "/>
      <sheetName val="(C)원내역"/>
      <sheetName val="목차"/>
      <sheetName val="제잡비"/>
      <sheetName val="건축직"/>
      <sheetName val="잡비"/>
      <sheetName val="6호기"/>
      <sheetName val="터파기및재료"/>
      <sheetName val="가시설흙막이"/>
      <sheetName val="갑지(추정)"/>
      <sheetName val="밸브설치"/>
      <sheetName val="평자재단가"/>
      <sheetName val="품목"/>
      <sheetName val="I一般比"/>
      <sheetName val="직재"/>
      <sheetName val="원가"/>
      <sheetName val="골조시행"/>
      <sheetName val="설 계"/>
      <sheetName val="토공집계표"/>
      <sheetName val="지급자재"/>
      <sheetName val="기계경비(시간당)"/>
      <sheetName val="공통가설"/>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Customer Databas"/>
      <sheetName val="총괄표"/>
      <sheetName val="시중노임단가"/>
      <sheetName val="기본단가표"/>
      <sheetName val="예정공정-전체"/>
      <sheetName val="기본일위"/>
      <sheetName val="총공사내역서"/>
      <sheetName val="-배수구조총재료"/>
      <sheetName val="기초자료입력"/>
      <sheetName val="조명시설"/>
      <sheetName val="출자한도"/>
      <sheetName val="MIJIBI"/>
      <sheetName val="견"/>
      <sheetName val="인건-측정"/>
      <sheetName val="변경총괄표"/>
      <sheetName val="MOTOR"/>
      <sheetName val="총괄원가계산서"/>
      <sheetName val="주차구획선수량"/>
      <sheetName val="3.3수량집계"/>
      <sheetName val="공사비산출내역"/>
      <sheetName val="선수금"/>
      <sheetName val="A3.공사비 검토"/>
      <sheetName val="이자율"/>
      <sheetName val="이익영"/>
      <sheetName val="재료"/>
      <sheetName val="식재일위"/>
      <sheetName val="품셈목록"/>
      <sheetName val="제잡비(주공종)"/>
      <sheetName val="별표 (1)"/>
      <sheetName val="#3E1_GCR"/>
      <sheetName val="입고장부 (4)"/>
      <sheetName val="자재단가비교표"/>
      <sheetName val="포장복구집계"/>
      <sheetName val="단위단가"/>
      <sheetName val="별표"/>
      <sheetName val="노무비"/>
      <sheetName val="용소리교"/>
      <sheetName val="집계표"/>
      <sheetName val="연습"/>
      <sheetName val="건축공사"/>
      <sheetName val="수량산출서 갑지"/>
      <sheetName val="설계예산서"/>
      <sheetName val="AP1"/>
      <sheetName val="2호맨홀공제수량"/>
      <sheetName val="일위목차"/>
      <sheetName val="2002상반기노임기준"/>
      <sheetName val="견적대비"/>
      <sheetName val="내역조적"/>
      <sheetName val="동원인원"/>
      <sheetName val="손익분석"/>
      <sheetName val="몰탈재료산출"/>
      <sheetName val="유림골조"/>
      <sheetName val="inputdata"/>
      <sheetName val="Y-WORK"/>
      <sheetName val="재공품"/>
      <sheetName val="입력자료(노무비)"/>
      <sheetName val="9-1차이내역"/>
      <sheetName val="SIL98"/>
      <sheetName val="세부내역"/>
      <sheetName val="전기일위대가"/>
      <sheetName val="비탈면보호공수량산출"/>
      <sheetName val="빙장비사양"/>
      <sheetName val="장비사양"/>
      <sheetName val="SG"/>
      <sheetName val="공주방향"/>
      <sheetName val="인건비 "/>
      <sheetName val="최종견"/>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1F"/>
      <sheetName val="06-BATCH "/>
      <sheetName val="산출(열차무선)"/>
      <sheetName val="산출(역무통신)"/>
      <sheetName val="C3.토목_옹벽"/>
      <sheetName val="A6.샤시등"/>
      <sheetName val="표지"/>
      <sheetName val="101동"/>
      <sheetName val="합계금액"/>
      <sheetName val="1차증가원가계산"/>
      <sheetName val="장비임대료"/>
      <sheetName val="토적계산서"/>
      <sheetName val="하조서"/>
      <sheetName val="단가대비표"/>
      <sheetName val="BD운반거리"/>
      <sheetName val="단양 00 아파트-세부내역"/>
      <sheetName val="집"/>
      <sheetName val="WEIGHT"/>
      <sheetName val="#3_일위대가목록"/>
      <sheetName val="대로근거"/>
      <sheetName val="우배수"/>
      <sheetName val="입찰"/>
      <sheetName val="현경"/>
      <sheetName val="관리,공감"/>
      <sheetName val="Total"/>
      <sheetName val="1.취수장"/>
      <sheetName val="MAIN_TABLE"/>
      <sheetName val="BOX전기내역"/>
      <sheetName val="퇴직금(울산천상)"/>
      <sheetName val="DB"/>
      <sheetName val="개요"/>
      <sheetName val="산출내역서집계표"/>
      <sheetName val="토공(우물통,기타) "/>
      <sheetName val="실행내역 (2)"/>
      <sheetName val="성서방향-교대(A2)"/>
      <sheetName val="설계기준"/>
      <sheetName val="중기사용료"/>
      <sheetName val="사본 - b_balju"/>
      <sheetName val="98지급계획"/>
      <sheetName val="현장"/>
      <sheetName val="견적대비표"/>
      <sheetName val="배수공 시멘트 및 골재량 산출"/>
      <sheetName val="우수받이"/>
      <sheetName val="준검 내역서"/>
      <sheetName val="Macro(전선)"/>
      <sheetName val="1"/>
      <sheetName val="포장재료(1)"/>
      <sheetName val="교통표지판기초자료"/>
      <sheetName val="2002공임"/>
      <sheetName val="2002자재가격"/>
      <sheetName val="배수통관(좌)"/>
      <sheetName val="VXXXXX"/>
      <sheetName val="철집"/>
      <sheetName val="노임단가명세표"/>
      <sheetName val="22인공"/>
      <sheetName val="BEND LOSS"/>
      <sheetName val="견적을지"/>
      <sheetName val="당초"/>
      <sheetName val="토목노임단가"/>
      <sheetName val="4.2.1 마루높이 검토"/>
      <sheetName val="내역서(기성청구)"/>
      <sheetName val="단위중량"/>
      <sheetName val="총괄내역서"/>
      <sheetName val="각종양식"/>
      <sheetName val="설계명세서"/>
      <sheetName val="토공총괄표"/>
      <sheetName val="인부노임"/>
      <sheetName val="수량산출"/>
      <sheetName val="T13(P68~72,78)"/>
      <sheetName val="98수문일위"/>
      <sheetName val="부대단위수량"/>
      <sheetName val="중로근거"/>
      <sheetName val="출력X"/>
      <sheetName val="설계조건"/>
      <sheetName val="말뚝설계"/>
      <sheetName val="969910( R)"/>
      <sheetName val="하중계산"/>
      <sheetName val="품목현황"/>
      <sheetName val="노무비집계"/>
      <sheetName val="지수"/>
      <sheetName val="단가조사서"/>
      <sheetName val="총괄집계표"/>
      <sheetName val="수량산출(2공구)"/>
      <sheetName val="수량산출 (3공구)"/>
      <sheetName val="1.설계기준"/>
      <sheetName val="1.설계조건"/>
      <sheetName val="부총"/>
      <sheetName val="영창26"/>
      <sheetName val="전기단가조사서"/>
      <sheetName val="말뚝지지력산정"/>
      <sheetName val="cable산출"/>
      <sheetName val="기본가정"/>
      <sheetName val="TB_내역서"/>
      <sheetName val="기계경비목록"/>
      <sheetName val="우주화성공장"/>
      <sheetName val="방수"/>
      <sheetName val="산출근거"/>
      <sheetName val="95년12월말"/>
      <sheetName val="수량-77m)"/>
      <sheetName val="품셈총괄"/>
      <sheetName val="개산공사비"/>
      <sheetName val="주관사업"/>
      <sheetName val="SCH"/>
      <sheetName val="전체내역"/>
      <sheetName val="감가상각"/>
      <sheetName val="품목테이블"/>
      <sheetName val="관리비"/>
      <sheetName val="TABLE"/>
      <sheetName val="평3"/>
      <sheetName val="99노임기준"/>
      <sheetName val="Baby일위대가"/>
      <sheetName val="교각별철근수량집계표"/>
      <sheetName val="데이타"/>
      <sheetName val="1.수인터널"/>
      <sheetName val="SCHEDULE"/>
      <sheetName val="ELECTRIC"/>
      <sheetName val="DATA 입력란"/>
      <sheetName val="명세서"/>
      <sheetName val="공통부대비"/>
      <sheetName val="내역(가지)"/>
      <sheetName val="품목단가"/>
      <sheetName val="골조공사"/>
      <sheetName val="삼보지질"/>
      <sheetName val="기계설비"/>
      <sheetName val="REINF."/>
      <sheetName val="LOADS"/>
      <sheetName val="견적"/>
      <sheetName val="지구단위계획"/>
      <sheetName val="퇴직공제부금산출근거"/>
      <sheetName val="실행철강하도"/>
      <sheetName val="2공구산출내역"/>
      <sheetName val="경비단가"/>
      <sheetName val="입찰보고"/>
      <sheetName val="토사(PE)"/>
      <sheetName val="대가호표"/>
      <sheetName val="철골"/>
      <sheetName val="입상내역"/>
      <sheetName val="세골재  T2 변경 현황"/>
      <sheetName val="입찰안"/>
      <sheetName val="토목공사"/>
      <sheetName val="저"/>
      <sheetName val="산출표"/>
      <sheetName val="대치판정"/>
      <sheetName val="관급"/>
      <sheetName val="설비"/>
      <sheetName val="fursys"/>
      <sheetName val="설계내역서"/>
      <sheetName val="근로자자료입력"/>
      <sheetName val="참고자료"/>
      <sheetName val="수량명세서"/>
      <sheetName val="장비가동"/>
      <sheetName val="설계내역"/>
      <sheetName val="3본사"/>
      <sheetName val="년도별시공"/>
      <sheetName val="예산명세서"/>
      <sheetName val="INPUT"/>
      <sheetName val="공사설명서"/>
      <sheetName val="찍기"/>
      <sheetName val="6.이토처리시간"/>
      <sheetName val="별표(1)"/>
      <sheetName val="건재양식"/>
      <sheetName val="삭제금지단가"/>
      <sheetName val="기계경비일람"/>
      <sheetName val="DANGA"/>
      <sheetName val="Dae_Jiju"/>
      <sheetName val="총괄"/>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별첨1"/>
      <sheetName val="총집계"/>
      <sheetName val="집계표 (2)"/>
      <sheetName val="VXXXXXXX"/>
      <sheetName val="산출기초"/>
      <sheetName val="관개"/>
      <sheetName val="실행단가"/>
      <sheetName val="현장관리비데이타"/>
      <sheetName val="7. 현장관리비 "/>
      <sheetName val="6. 안전관리비"/>
      <sheetName val="단면"/>
      <sheetName val="기성2"/>
      <sheetName val="천안IP공장자100노100물량110할증"/>
      <sheetName val="입력자료"/>
      <sheetName val="건축비목군분류"/>
      <sheetName val="주요수량증감"/>
      <sheetName val="3.하중산정4.지지력"/>
      <sheetName val="직영2"/>
      <sheetName val="SRC-B3U2"/>
      <sheetName val="차액보증"/>
      <sheetName val="적용토목"/>
      <sheetName val="건축내역서"/>
      <sheetName val="-기성청구내역서.xlsx"/>
      <sheetName val="연습장소"/>
      <sheetName val="rate"/>
      <sheetName val="내역서1"/>
      <sheetName val="공사비"/>
      <sheetName val="2축기둥해석"/>
      <sheetName val="대비"/>
      <sheetName val="대가목록"/>
      <sheetName val="요율"/>
      <sheetName val="자단"/>
      <sheetName val="품셈표-환경공사"/>
      <sheetName val="각종단가"/>
      <sheetName val="변화치수"/>
      <sheetName val="지수링 단위수량"/>
      <sheetName val="맨홀천공및반구연결거푸집집계"/>
      <sheetName val="오수맨홀평균높이"/>
      <sheetName val="토공"/>
      <sheetName val="6PILE  (돌출)"/>
      <sheetName val="동측급수"/>
      <sheetName val="배수장토목공사비"/>
      <sheetName val="데리네이타현황"/>
      <sheetName val="설계명세"/>
      <sheetName val="열린교실"/>
      <sheetName val="1호맨홀토공"/>
      <sheetName val="공사설계서"/>
      <sheetName val="15100"/>
      <sheetName val="공사비총괄표"/>
      <sheetName val="기계공사비집계(원안)"/>
      <sheetName val="FACTOR"/>
      <sheetName val="기계사급자재"/>
      <sheetName val="수입"/>
      <sheetName val="포장수량집계"/>
      <sheetName val="MC-01"/>
      <sheetName val="07년12월까지실정산분"/>
      <sheetName val="증감대비"/>
      <sheetName val="0217상가미분양자산"/>
      <sheetName val="PBS"/>
      <sheetName val="내용"/>
      <sheetName val="YC구입"/>
      <sheetName val="코드표"/>
      <sheetName val="구조물총"/>
      <sheetName val="단면 (2)"/>
      <sheetName val="인사자료총집계"/>
      <sheetName val="잡철물"/>
      <sheetName val="경비공통"/>
      <sheetName val="전체"/>
      <sheetName val="퍼스트"/>
      <sheetName val="장외반출및폐기물 "/>
      <sheetName val="내역기준"/>
      <sheetName val="일위목록"/>
      <sheetName val="자재테이블"/>
      <sheetName val="주beam"/>
      <sheetName val="교각1"/>
      <sheetName val="재료집계표"/>
      <sheetName val="신천3호용수로"/>
      <sheetName val="지하1층"/>
      <sheetName val="Macro(MCC)"/>
      <sheetName val="공종별적용단가"/>
      <sheetName val="XL4Poppy"/>
      <sheetName val="약품공급2"/>
      <sheetName val="성과심사(총괄)"/>
      <sheetName val="철거산출근거"/>
      <sheetName val="9GNG운반"/>
      <sheetName val="ABUT수량-A1"/>
      <sheetName val="하수처리장"/>
      <sheetName val="2000전체분"/>
      <sheetName val="바닥판"/>
      <sheetName val="입력DATA"/>
      <sheetName val="(A)내역서"/>
      <sheetName val="골재산출"/>
      <sheetName val="폐기물"/>
      <sheetName val="신규일위대가"/>
      <sheetName val="단가및재료비"/>
      <sheetName val="개별직종노임단가(2003.9)"/>
      <sheetName val="원가계산 (2)"/>
      <sheetName val="Sheet1 (2)"/>
      <sheetName val="중기사용료산출근거"/>
      <sheetName val="토량산출서"/>
      <sheetName val="자재대"/>
      <sheetName val="오동"/>
      <sheetName val="대조"/>
      <sheetName val="나한"/>
      <sheetName val="단위수량"/>
      <sheetName val="1차설계변경내역"/>
      <sheetName val="복갑"/>
      <sheetName val="제잡비계산"/>
      <sheetName val="L_RPTA05_목록"/>
      <sheetName val="4.전기"/>
      <sheetName val="포장공수량집계표"/>
      <sheetName val="제출내역 (2)"/>
      <sheetName val="샌딩 에폭시 도장"/>
      <sheetName val="스텐문틀설치"/>
      <sheetName val="일반문틀 설치"/>
      <sheetName val="기계"/>
      <sheetName val="정화조"/>
      <sheetName val="조경"/>
      <sheetName val="직접인건비"/>
      <sheetName val="말뚝기초(안정검토)-외측"/>
      <sheetName val="2.입력sheet"/>
      <sheetName val="단가비교표"/>
      <sheetName val="형틀"/>
      <sheetName val="앉음벽 (2)"/>
      <sheetName val="실행예산"/>
      <sheetName val="ilch"/>
      <sheetName val="2000년 공정표"/>
      <sheetName val="TYPE(B-1)"/>
      <sheetName val="견적조건"/>
      <sheetName val="CAT_5"/>
      <sheetName val="총수량집계표"/>
      <sheetName val="새공통"/>
      <sheetName val="10현장조직"/>
      <sheetName val="PACKING을지(5)"/>
      <sheetName val="4.장비손료"/>
      <sheetName val="기성부분내역(한빛-영조)"/>
      <sheetName val="세부내역(한빛-영조)"/>
      <sheetName val="품셈(기초)"/>
      <sheetName val="골조"/>
      <sheetName val="SORCE1"/>
      <sheetName val="장비집계"/>
      <sheetName val="가시설단위수량"/>
      <sheetName val="1,2공구원가계산서"/>
      <sheetName val="FRP산출근거"/>
      <sheetName val="강재단중표"/>
      <sheetName val="공예을"/>
      <sheetName val="금융비용"/>
      <sheetName val="1.설계설명서"/>
      <sheetName val="포장단면별단위수량"/>
      <sheetName val="경비일반이윤변경"/>
      <sheetName val="재료변경"/>
      <sheetName val="식재"/>
      <sheetName val="시설물"/>
      <sheetName val="식재출력용"/>
      <sheetName val="유지관리"/>
      <sheetName val="단가조사"/>
      <sheetName val="날개벽(시점좌측)"/>
      <sheetName val="6.일위목록"/>
      <sheetName val="9.단가조사서"/>
      <sheetName val="퇴비산출근거"/>
      <sheetName val="상하차비용"/>
      <sheetName val="BOM"/>
      <sheetName val="철근량"/>
      <sheetName val="코드"/>
      <sheetName val="특수조명기구 단가조사서"/>
      <sheetName val="폐기물운반"/>
      <sheetName val="을"/>
      <sheetName val="우석문틀"/>
      <sheetName val="SAKUB"/>
      <sheetName val="0226"/>
      <sheetName val="소비자가"/>
      <sheetName val="무시"/>
      <sheetName val="2.대외공문"/>
      <sheetName val="예산M11A"/>
      <sheetName val="ɉ_x0000_က㞀"/>
      <sheetName val=""/>
      <sheetName val="전신환매도율"/>
      <sheetName val="기계시공"/>
      <sheetName val="000000"/>
      <sheetName val="설계명세서(선로)"/>
      <sheetName val="태안9)3-2)원내역"/>
      <sheetName val="3.공통공사대비"/>
      <sheetName val="단가비교"/>
      <sheetName val="아파트"/>
      <sheetName val="unit 4"/>
      <sheetName val="수량산출근거(관급)"/>
      <sheetName val="JUCKEYK"/>
      <sheetName val="DATA1"/>
      <sheetName val="96정변2"/>
      <sheetName val="변경총괄지(1)"/>
      <sheetName val="N賃率-職"/>
      <sheetName val="심사"/>
      <sheetName val="표준차도부연장조서-ASP"/>
      <sheetName val="대림경상68억"/>
      <sheetName val="내역서적용수량집계표"/>
      <sheetName val="범용개발순소요비용"/>
      <sheetName val="하천제원"/>
      <sheetName val="단가목록"/>
      <sheetName val="맨홀수량산출"/>
      <sheetName val="평야부총"/>
      <sheetName val="LINE1L형0+30."/>
      <sheetName val="crude.SLAB RE-bar"/>
      <sheetName val="공종목록표"/>
      <sheetName val="중기조종사 단위단가"/>
      <sheetName val="포장공"/>
      <sheetName val="석축산"/>
      <sheetName val="참조자료"/>
      <sheetName val="C1 (2)"/>
      <sheetName val="C지구"/>
      <sheetName val="설계서"/>
      <sheetName val="해평견적"/>
      <sheetName val="여과지동"/>
      <sheetName val="중기목록"/>
      <sheetName val="2.단면가정3.모델링4.하중"/>
      <sheetName val="덕전리"/>
      <sheetName val="공사직종별노임"/>
      <sheetName val="220 (2)"/>
      <sheetName val="교수설계"/>
      <sheetName val="BT2"/>
      <sheetName val="에너지"/>
      <sheetName val="현장관리비"/>
      <sheetName val="8-1"/>
      <sheetName val="분석가정"/>
      <sheetName val="자재"/>
      <sheetName val="입력"/>
      <sheetName val="예비비계산표"/>
      <sheetName val="물가시세"/>
      <sheetName val="작성"/>
      <sheetName val="WORK"/>
      <sheetName val="견적대비 견적서"/>
      <sheetName val="변경내역서"/>
      <sheetName val="차수"/>
      <sheetName val="차수공개요"/>
      <sheetName val="산근"/>
      <sheetName val="경상비"/>
      <sheetName val="전기혼잡제경비(45)"/>
      <sheetName val="가정급수관"/>
      <sheetName val="원형1호맨홀토공수량"/>
      <sheetName val="대가2(원본)"/>
      <sheetName val="진주방향"/>
      <sheetName val="날개벽수량표"/>
      <sheetName val="기준단가현황"/>
      <sheetName val="공사개요(입력)"/>
      <sheetName val="노임이"/>
      <sheetName val="자재코드"/>
      <sheetName val="Major Shareholder"/>
      <sheetName val="5.소모재료비"/>
      <sheetName val="기존단가 (2)"/>
      <sheetName val="실행(1)"/>
      <sheetName val="양식_자재단가조사표"/>
      <sheetName val="산#8"/>
      <sheetName val="JIG"/>
      <sheetName val="TIE-IN"/>
      <sheetName val="SUMMARY(S)"/>
      <sheetName val="동해묵호1내역"/>
      <sheetName val="음료실행"/>
      <sheetName val="공통가설공사"/>
      <sheetName val="1공구산출내역서"/>
      <sheetName val="표건"/>
      <sheetName val="C.S.A"/>
      <sheetName val="조경내역"/>
      <sheetName val="표지 (2)"/>
      <sheetName val="경비"/>
      <sheetName val="FILE1"/>
      <sheetName val="결재갑지"/>
      <sheetName val="C_DATA"/>
      <sheetName val="일위(시설)"/>
      <sheetName val="현장관리비참조"/>
      <sheetName val="기계경비 (2)"/>
      <sheetName val="실행내역서 "/>
      <sheetName val="Apt내역"/>
      <sheetName val="부대시설"/>
      <sheetName val="CABLE SIZE-1"/>
      <sheetName val="plan&amp;section of foundation"/>
      <sheetName val="백암비스타내역"/>
      <sheetName val="사유서제출현황-2"/>
      <sheetName val="품셈(2)"/>
      <sheetName val="공문"/>
      <sheetName val="2F 회의실견적(5_14 일대)"/>
      <sheetName val="물류최종8월7"/>
      <sheetName val="작용하중산정"/>
      <sheetName val="기계경비"/>
      <sheetName val="99년하반기"/>
      <sheetName val="하자전장"/>
      <sheetName val="간지"/>
      <sheetName val="공비대비"/>
      <sheetName val="원가계산 (29"/>
      <sheetName val="중기근거"/>
      <sheetName val="설계"/>
      <sheetName val="공사품의서"/>
      <sheetName val="신우"/>
      <sheetName val="APT"/>
      <sheetName val="일위대가(1)"/>
      <sheetName val="마산월령동골조물량변경"/>
      <sheetName val="DAN"/>
      <sheetName val="공내역"/>
      <sheetName val="기본단가"/>
      <sheetName val="단가산출"/>
      <sheetName val="48전력선로일위"/>
      <sheetName val="공량산출서"/>
      <sheetName val="NP-총정리"/>
      <sheetName val="미장"/>
      <sheetName val="전선or케이블"/>
      <sheetName val="배수관공"/>
      <sheetName val="유입량"/>
      <sheetName val="보고서"/>
      <sheetName val="내   역"/>
      <sheetName val="항목등록"/>
      <sheetName val="공사비예산서_(2)2"/>
      <sheetName val="설계_내역서_(2)2"/>
      <sheetName val="설계_내역서2"/>
      <sheetName val="_품셈2"/>
      <sheetName val="별표_(2)2"/>
      <sheetName val="별_표2"/>
      <sheetName val="견적_조건_변경사항2"/>
      <sheetName val="3BL공동구_수량2"/>
      <sheetName val="6-1__관개량조서2"/>
      <sheetName val="별표_2"/>
      <sheetName val="품_셈2"/>
      <sheetName val="부표_TABLE2"/>
      <sheetName val="Ⅴ-2_공종별내역2"/>
      <sheetName val="플랜트_설치2"/>
      <sheetName val="VENDOR_LIST2"/>
      <sheetName val="2_품제O호표1"/>
      <sheetName val="P_M_별1"/>
      <sheetName val="내역_ver1_01"/>
      <sheetName val="A3_공사비_검토1"/>
      <sheetName val="설_계"/>
      <sheetName val="입고장부_(4)"/>
      <sheetName val="인건비_"/>
      <sheetName val="06-BATCH_"/>
      <sheetName val="1062-X방향_"/>
      <sheetName val="C3_토목_옹벽"/>
      <sheetName val="A6_샤시등"/>
      <sheetName val="일위대가표-4_(2)"/>
      <sheetName val="재료비_"/>
      <sheetName val="Customer_Databas"/>
      <sheetName val="별표_(1)"/>
      <sheetName val="단가_및_재료비2"/>
      <sheetName val="수량산출서_갑지"/>
      <sheetName val="3_3수량집계"/>
      <sheetName val="1_취수장"/>
      <sheetName val="배수공_시멘트_및_골재량_산출"/>
      <sheetName val="단양_00_아파트-세부내역"/>
      <sheetName val="4_2_1_마루높이_검토"/>
      <sheetName val="BEND_LOSS"/>
      <sheetName val="준검_내역서"/>
      <sheetName val="REINF_"/>
      <sheetName val="토공(우물통,기타)_"/>
      <sheetName val="1_수인터널"/>
      <sheetName val="DATA_입력란"/>
      <sheetName val="세골재__T2_변경_현황"/>
      <sheetName val="사본_-_b_balju"/>
      <sheetName val="집계표_(2)"/>
      <sheetName val="7__현장관리비_"/>
      <sheetName val="6__안전관리비"/>
      <sheetName val="6_이토처리시간"/>
      <sheetName val="969910(_R)"/>
      <sheetName val="-기성청구내역서_xlsx"/>
      <sheetName val="3_하중산정4_지지력"/>
      <sheetName val="6PILE__(돌출)"/>
      <sheetName val="6_일위목록"/>
      <sheetName val="9_단가조사서"/>
      <sheetName val="단면_(2)"/>
      <sheetName val="장외반출및폐기물_"/>
      <sheetName val="중기조종사_단위단가"/>
      <sheetName val="3_공통공사대비"/>
      <sheetName val="제출내역_(2)"/>
      <sheetName val="앉음벽_(2)"/>
      <sheetName val="지수링_단위수량"/>
      <sheetName val="unit_4"/>
      <sheetName val="원가계산_(2)"/>
      <sheetName val="기존단가_(2)"/>
      <sheetName val="샌딩_에폭시_도장"/>
      <sheetName val="일반문틀_설치"/>
      <sheetName val="4_전기"/>
      <sheetName val="2000년_공정표"/>
      <sheetName val="수량산출_(3공구)"/>
      <sheetName val="Major_Shareholder"/>
      <sheetName val="220_(2)"/>
      <sheetName val="2_입력sheet"/>
      <sheetName val="4_장비손료"/>
      <sheetName val="견적대비_견적서"/>
      <sheetName val="C_S_A"/>
      <sheetName val="1_설계조건"/>
      <sheetName val="표지_(2)"/>
      <sheetName val="특수조명기구_단가조사서"/>
      <sheetName val="5_소모재료비"/>
      <sheetName val="기계경비_(2)"/>
      <sheetName val="실행내역서_"/>
      <sheetName val="CABLE_SIZE-1"/>
      <sheetName val="plan&amp;section_of_foundation"/>
      <sheetName val="도장물량산출"/>
      <sheetName val="재료표"/>
      <sheetName val="신호등일위대가"/>
      <sheetName val="suk(mac)"/>
      <sheetName val="유동표"/>
      <sheetName val="TOTAL_BOQ"/>
      <sheetName val="빌딩 안내"/>
      <sheetName val="102역사"/>
      <sheetName val="전계가"/>
      <sheetName val="고분전시관"/>
      <sheetName val="관로토공"/>
      <sheetName val="구조물공"/>
      <sheetName val="비목군분류일위"/>
      <sheetName val="위치조서"/>
      <sheetName val="스포회원매출"/>
      <sheetName val="보호"/>
      <sheetName val="3련 BOX"/>
      <sheetName val="CC16-내역서"/>
      <sheetName val="4.2유효폭의 계산"/>
      <sheetName val="이토변실"/>
      <sheetName val="건축공사실행"/>
      <sheetName val="연결관암거"/>
      <sheetName val="가시설수량"/>
      <sheetName val="뚝토공"/>
      <sheetName val="TYPE-1"/>
      <sheetName val="회사정보"/>
      <sheetName val="일위대가(건축)"/>
      <sheetName val="품조정율(97-99)"/>
      <sheetName val="산근(지하COL)"/>
      <sheetName val="대구파크쿨링타워"/>
      <sheetName val="h-013211-2"/>
      <sheetName val="내역서 (2)"/>
      <sheetName val="노무비산출근거"/>
      <sheetName val="편성절차"/>
      <sheetName val="공통(20-91)"/>
      <sheetName val="과천MAIN"/>
      <sheetName val="목록"/>
      <sheetName val="기초단가"/>
      <sheetName val="물집"/>
      <sheetName val="방수공사 집계표"/>
      <sheetName val="공장3월 종합"/>
      <sheetName val="임대견적서"/>
      <sheetName val=" HIT-&gt;HMC 견적(3900)"/>
      <sheetName val="B"/>
      <sheetName val="카렌스센터계량기설치공사"/>
      <sheetName val="대운산출"/>
      <sheetName val="Sheet17"/>
      <sheetName val="반기PL"/>
      <sheetName val="기준"/>
      <sheetName val="총 원가계산"/>
      <sheetName val="기초자료"/>
      <sheetName val="공종산출내역서"/>
      <sheetName val="세대난방"/>
      <sheetName val="접지수량"/>
      <sheetName val="공종별집계표"/>
      <sheetName val="통계연보"/>
      <sheetName val="시운전연료"/>
      <sheetName val="3"/>
      <sheetName val="5.모델링"/>
      <sheetName val="data_dci"/>
      <sheetName val="작성기준"/>
      <sheetName val="data_mci"/>
      <sheetName val="behind"/>
      <sheetName val="Main"/>
      <sheetName val="U형수로수량TYPE1"/>
      <sheetName val="식재인부"/>
      <sheetName val="일위대가집계표"/>
      <sheetName val="INSTR"/>
      <sheetName val="구분자"/>
      <sheetName val="콘센트신설"/>
      <sheetName val="노무비명세서"/>
      <sheetName val="소요자재명세서"/>
      <sheetName val="설계명세서 (장비)"/>
      <sheetName val="도"/>
      <sheetName val="노임,재료비"/>
      <sheetName val="가시설"/>
      <sheetName val="맨홀"/>
      <sheetName val="추천서"/>
      <sheetName val="목록1"/>
      <sheetName val="대포2교접속"/>
      <sheetName val="천방교접속"/>
      <sheetName val="공사비집계표"/>
      <sheetName val="잔여세부내역"/>
      <sheetName val="투찰내역"/>
      <sheetName val="사토"/>
      <sheetName val="정거장"/>
      <sheetName val="교각계산"/>
      <sheetName val="Balance Sheet(AR)"/>
      <sheetName val="Income Statement(AR)"/>
      <sheetName val="98'자재"/>
      <sheetName val="전체분2회변경"/>
      <sheetName val="2.1"/>
      <sheetName val="중갑지"/>
      <sheetName val="아산경희980422"/>
      <sheetName val="일영수간선"/>
      <sheetName val="이름"/>
      <sheetName val="전기_x0002__x0000_韈G"/>
      <sheetName val="dongia (2)"/>
      <sheetName val="(직접시공)제경비(인쇄하지마세요)"/>
      <sheetName val="노임단가(직종번호 순)"/>
      <sheetName val="PAC"/>
      <sheetName val="품산출서"/>
      <sheetName val="자재근거"/>
      <sheetName val="현장경비"/>
      <sheetName val="현설내역서"/>
      <sheetName val="일위대가(계측기설치)"/>
      <sheetName val="단가입력창"/>
      <sheetName val="참조"/>
      <sheetName val="맨홀수량집계"/>
      <sheetName val="가도공"/>
      <sheetName val="내역총괄"/>
      <sheetName val="내역총괄2"/>
      <sheetName val="내역총괄3"/>
      <sheetName val="조명일위"/>
      <sheetName val="간접1"/>
      <sheetName val="요약배부"/>
      <sheetName val="고등학교"/>
      <sheetName val="참조 (2)"/>
      <sheetName val="재"/>
      <sheetName val="1.기안지"/>
      <sheetName val="7기초"/>
      <sheetName val="원본(갑지)"/>
      <sheetName val="건축원가"/>
      <sheetName val="공용시설내역"/>
      <sheetName val="수주추정"/>
      <sheetName val="실행내역(현대)"/>
      <sheetName val="공종구간"/>
      <sheetName val="1호철근량"/>
      <sheetName val="설계산출표지"/>
      <sheetName val="2.단면가정"/>
      <sheetName val="직원자료입력"/>
      <sheetName val="광주운남을"/>
      <sheetName val="총물량표"/>
      <sheetName val="COST"/>
      <sheetName val="시설일위"/>
      <sheetName val="상시"/>
      <sheetName val="종배수관면벽구"/>
      <sheetName val="15설계GIS"/>
      <sheetName val="노면표시-조"/>
      <sheetName val="가공2원도"/>
      <sheetName val="깨기"/>
      <sheetName val="단면가정"/>
      <sheetName val="공사원가계산서"/>
      <sheetName val="기둥(원형)"/>
      <sheetName val="설계변경"/>
      <sheetName val="준공정산"/>
      <sheetName val="설계명세01"/>
      <sheetName val="단면치수"/>
      <sheetName val="직공비"/>
      <sheetName val="음성방향"/>
      <sheetName val="횡배수관토공수량"/>
      <sheetName val="1호맨홀수량산출"/>
      <sheetName val="8.PILE  (돌출)"/>
      <sheetName val="DC-O-4-S(설명서)"/>
      <sheetName val="부안일위"/>
      <sheetName val="내역서적용수량집계표(가로)"/>
      <sheetName val="노임단가 "/>
      <sheetName val="2003년내역"/>
      <sheetName val="설계예산서(토목,전기)"/>
      <sheetName val="교각(현타1500,고정단,비대칭,강합성,P12-14"/>
      <sheetName val="CIVIL4"/>
      <sheetName val="TYPE-B 평균H"/>
      <sheetName val="기별(종합)"/>
      <sheetName val="공사비투입-데이타"/>
      <sheetName val="XXXXXX"/>
      <sheetName val="COPING"/>
      <sheetName val="수목표준대가"/>
      <sheetName val="전선 및 전선관"/>
      <sheetName val="국도접속 차도부수량"/>
      <sheetName val="총수량多〈_x0005_"/>
      <sheetName val="대공종"/>
      <sheetName val="Summary Sheets"/>
      <sheetName val="BM"/>
      <sheetName val="토공 total"/>
      <sheetName val="M-EQPT-Z"/>
      <sheetName val="bm-marine"/>
      <sheetName val="예산"/>
      <sheetName val="횡배수관집현황(2공구)"/>
      <sheetName val="토지평가조서"/>
      <sheetName val="구리토평1전기"/>
      <sheetName val="wall"/>
      <sheetName val="급수관경"/>
      <sheetName val="단가산출1"/>
      <sheetName val="준설량산정표"/>
      <sheetName val="기본DATA"/>
      <sheetName val="기초공"/>
      <sheetName val="반중력식옹벽"/>
      <sheetName val="개별직종노임단가(2007하)"/>
      <sheetName val="보성조서"/>
      <sheetName val="아스콘포장(T=650mm)"/>
      <sheetName val="산출"/>
      <sheetName val="교통표지판수량집계표"/>
      <sheetName val="일위(수원)"/>
      <sheetName val="시중노임"/>
      <sheetName val="입력란"/>
      <sheetName val="97노임단가"/>
      <sheetName val="A-4"/>
      <sheetName val="GAEYO"/>
      <sheetName val="설비내역서"/>
      <sheetName val="ɉ"/>
      <sheetName val="제-노임"/>
      <sheetName val="설직재-1"/>
      <sheetName val="제직재"/>
      <sheetName val="E총15"/>
      <sheetName val="초"/>
      <sheetName val="관접합및부설"/>
      <sheetName val="ɉ_x005f_x0000_က㞀"/>
      <sheetName val="전기_x005f_x0002__x005f_x0000_韈G"/>
      <sheetName val="총수량多〈_x005f_x0005_"/>
      <sheetName val="유입맨홀산출"/>
      <sheetName val="도근좌표"/>
      <sheetName val="현장조사"/>
      <sheetName val="97 사업추정(WEKI)"/>
      <sheetName val="본사업"/>
      <sheetName val="벽체면적당일위대가"/>
      <sheetName val="2"/>
      <sheetName val="4"/>
      <sheetName val="5"/>
      <sheetName val="6"/>
      <sheetName val="7"/>
      <sheetName val="8"/>
      <sheetName val="70%"/>
      <sheetName val="시설물일위"/>
      <sheetName val="코드일람표"/>
      <sheetName val="제경비율"/>
      <sheetName val="날개벽(시점좌측_x0005_"/>
      <sheetName val="토목내역서 (도급단가) (2)"/>
      <sheetName val="토목내역서 (도급단가)"/>
      <sheetName val="간접비계산"/>
      <sheetName val="FM"/>
      <sheetName val="공종별내역서"/>
      <sheetName val="실행(표지,갑,을)"/>
      <sheetName val="차량별운반집계(2월)"/>
      <sheetName val="부대_x0005__x0000__x0000_"/>
      <sheetName val="예산서"/>
      <sheetName val="차선도색현황"/>
      <sheetName val="산출서"/>
      <sheetName val="기타#9"/>
      <sheetName val="총재료집계"/>
      <sheetName val="102동 지하실보수공사"/>
      <sheetName val="3월연장근무"/>
      <sheetName val="수문일1"/>
      <sheetName val="청천내"/>
      <sheetName val="BATCH"/>
      <sheetName val="Front"/>
      <sheetName val="교량하부공"/>
      <sheetName val="개별직종노임단가(2005.1)"/>
      <sheetName val="ITEM"/>
      <sheetName val="일반맨홀수량집계"/>
      <sheetName val="일반맨홀수량집계(A-7 LINE)"/>
      <sheetName val="기계내역"/>
      <sheetName val="총집계표"/>
      <sheetName val="원가계산서(변경)"/>
      <sheetName val="5.개인보호구지급"/>
      <sheetName val="년도별실"/>
      <sheetName val="산3_4"/>
      <sheetName val="piping"/>
      <sheetName val="표준지"/>
      <sheetName val="2터널시점"/>
      <sheetName val="평형공사비"/>
      <sheetName val="토목검측서"/>
      <sheetName val="신규 품"/>
      <sheetName val="6.교좌면보강"/>
      <sheetName val="합계"/>
      <sheetName val="2-2.매출분석"/>
      <sheetName val="생산판매 7"/>
      <sheetName val="FAX"/>
      <sheetName val="제경비"/>
      <sheetName val="총괄내역"/>
      <sheetName val="터널조도"/>
      <sheetName val="자료넣기"/>
      <sheetName val="Tiepdia"/>
      <sheetName val="98NS-N"/>
      <sheetName val="별첨#2_임금"/>
      <sheetName val="주요량(96)"/>
      <sheetName val="차량별점검"/>
      <sheetName val="기술부대조건"/>
      <sheetName val="BSD (2)"/>
      <sheetName val="남대문빌딩"/>
      <sheetName val="납부서"/>
      <sheetName val="일위대가(가설)"/>
      <sheetName val="4)유동표"/>
      <sheetName val="유출계수"/>
      <sheetName val="피벗테이블데이터분석"/>
      <sheetName val="적용단위길이"/>
      <sheetName val="기계ּ_x0000_缀_x0000_"/>
      <sheetName val="48평단가"/>
      <sheetName val="57단가"/>
      <sheetName val="54평단가"/>
      <sheetName val="66평단가"/>
      <sheetName val="61단가"/>
      <sheetName val="89평단가"/>
      <sheetName val="84평단가"/>
      <sheetName val="건축기술부대조건"/>
      <sheetName val="재고자산명세"/>
      <sheetName val="건축토목내역"/>
      <sheetName val="태안9)3何Ⰰ佖✀訒"/>
      <sheetName val="ACUNIT"/>
      <sheetName val="보할"/>
      <sheetName val="손익계산서"/>
      <sheetName val="이익잉여금처분계산서"/>
      <sheetName val="제조원가명세서"/>
      <sheetName val="현금흐름표"/>
      <sheetName val="수익성분석"/>
      <sheetName val="낙찰표"/>
      <sheetName val="단가비교표(전기)"/>
      <sheetName val="shTemp"/>
      <sheetName val="연수원"/>
      <sheetName val="소화실적"/>
      <sheetName val="13.품질관리계획"/>
      <sheetName val="코드2"/>
      <sheetName val="상정안건"/>
      <sheetName val="CALCULATION"/>
      <sheetName val="현금"/>
      <sheetName val="도급b_balju"/>
      <sheetName val="b_balju"/>
      <sheetName val="적격심사표"/>
      <sheetName val="외화금융(97-03)"/>
      <sheetName val="인원계획-미화"/>
      <sheetName val="한강운반비"/>
      <sheetName val="포장연장"/>
      <sheetName val="총괄메뉴"/>
      <sheetName val="내역서(총)"/>
      <sheetName val="내역1"/>
      <sheetName val="서산일위대가수정분010603"/>
      <sheetName val="에너지절감량산출근거"/>
      <sheetName val="99년신청"/>
      <sheetName val=" 총괄표"/>
      <sheetName val="재집"/>
      <sheetName val="견적 (2)"/>
      <sheetName val="남양주부대"/>
      <sheetName val="관광안내(편지식)"/>
      <sheetName val="신림APT"/>
      <sheetName val="물량내역"/>
      <sheetName val="자재운반단가일람표"/>
      <sheetName val="공사비명세서"/>
      <sheetName val="TCDB"/>
      <sheetName val="hvac(제어동)"/>
      <sheetName val="8월"/>
      <sheetName val="전도금"/>
      <sheetName val="일반공사"/>
      <sheetName val="화설내"/>
      <sheetName val="경산"/>
      <sheetName val="총공사비"/>
      <sheetName val="예산내역서"/>
      <sheetName val="연결임시"/>
      <sheetName val="1호구조물"/>
      <sheetName val="편입용지조서"/>
      <sheetName val="수토공단위당"/>
      <sheetName val="관급자재"/>
      <sheetName val="당진1,2호기전선관설치및접지4차공사내역서-을지"/>
      <sheetName val="Tension"/>
      <sheetName val="한일양산"/>
      <sheetName val="사업분석"/>
      <sheetName val="노무단가"/>
      <sheetName val="해안산2"/>
      <sheetName val="48일위"/>
      <sheetName val="49일위"/>
      <sheetName val="22일위"/>
      <sheetName val="경상"/>
      <sheetName val="구동"/>
      <sheetName val="PAY"/>
      <sheetName val="수량"/>
      <sheetName val="상여_(2)"/>
      <sheetName val="20-25"/>
      <sheetName val="5사남"/>
      <sheetName val="RE9604"/>
      <sheetName val="철탑공사"/>
      <sheetName val="A 견적"/>
      <sheetName val="지하"/>
      <sheetName val="13LPMCC"/>
      <sheetName val="내역서(전기)"/>
      <sheetName val="기본사항"/>
      <sheetName val="CWP"/>
      <sheetName val="7.경제성결과"/>
      <sheetName val="단가비교표_공통1"/>
      <sheetName val="연부97-1"/>
      <sheetName val="갑지1"/>
      <sheetName val="교육종류"/>
      <sheetName val="시화점실행"/>
      <sheetName val="조직표"/>
      <sheetName val="공사비예산서_(2)3"/>
      <sheetName val="설계_내역서_(2)3"/>
      <sheetName val="설계_내역서3"/>
      <sheetName val="_품셈3"/>
      <sheetName val="별표_(2)3"/>
      <sheetName val="별_표3"/>
      <sheetName val="견적_조건_변경사항3"/>
      <sheetName val="3BL공동구_수량3"/>
      <sheetName val="별표_3"/>
      <sheetName val="품_셈3"/>
      <sheetName val="부표_TABLE3"/>
      <sheetName val="6-1__관개량조서3"/>
      <sheetName val="플랜트_설치3"/>
      <sheetName val="Ⅴ-2_공종별내역3"/>
      <sheetName val="VENDOR_LIST3"/>
      <sheetName val="2_품제O호표2"/>
      <sheetName val="P_M_별2"/>
      <sheetName val="내역_ver1_02"/>
      <sheetName val="A3_공사비_검토2"/>
      <sheetName val="별표_(1)1"/>
      <sheetName val="입고장부_(4)1"/>
      <sheetName val="설_계1"/>
      <sheetName val="Customer_Databas1"/>
      <sheetName val="일위대가표-4_(2)1"/>
      <sheetName val="재료비_1"/>
      <sheetName val="단가_및_재료비3"/>
      <sheetName val="1062-X방향_1"/>
      <sheetName val="인건비_1"/>
      <sheetName val="06-BATCH_1"/>
      <sheetName val="C3_토목_옹벽1"/>
      <sheetName val="A6_샤시등1"/>
      <sheetName val="단양_00_아파트-세부내역1"/>
      <sheetName val="DATA_입력란1"/>
      <sheetName val="수량산출서_갑지1"/>
      <sheetName val="3_3수량집계1"/>
      <sheetName val="배수공_시멘트_및_골재량_산출1"/>
      <sheetName val="1_취수장1"/>
      <sheetName val="준검_내역서1"/>
      <sheetName val="REINF_1"/>
      <sheetName val="4_2_1_마루높이_검토1"/>
      <sheetName val="BEND_LOSS1"/>
      <sheetName val="토공(우물통,기타)_1"/>
      <sheetName val="1_수인터널1"/>
      <sheetName val="세골재__T2_변경_현황1"/>
      <sheetName val="사본_-_b_balju1"/>
      <sheetName val="집계표_(2)1"/>
      <sheetName val="-기성청구내역서_xlsx1"/>
      <sheetName val="3_하중산정4_지지력1"/>
      <sheetName val="6_이토처리시간1"/>
      <sheetName val="7__현장관리비_1"/>
      <sheetName val="6__안전관리비1"/>
      <sheetName val="969910(_R)1"/>
      <sheetName val="단면_(2)1"/>
      <sheetName val="6PILE__(돌출)1"/>
      <sheetName val="6_일위목록1"/>
      <sheetName val="9_단가조사서1"/>
      <sheetName val="지수링_단위수량1"/>
      <sheetName val="3_공통공사대비1"/>
      <sheetName val="제출내역_(2)1"/>
      <sheetName val="unit_41"/>
      <sheetName val="수량산출_(3공구)1"/>
      <sheetName val="220_(2)1"/>
      <sheetName val="장외반출및폐기물_1"/>
      <sheetName val="원가계산_(2)1"/>
      <sheetName val="중기조종사_단위단가1"/>
      <sheetName val="앉음벽_(2)1"/>
      <sheetName val="샌딩_에폭시_도장1"/>
      <sheetName val="일반문틀_설치1"/>
      <sheetName val="4_전기1"/>
      <sheetName val="기존단가_(2)1"/>
      <sheetName val="견적대비_견적서1"/>
      <sheetName val="C_S_A1"/>
      <sheetName val="2000년_공정표1"/>
      <sheetName val="4_장비손료1"/>
      <sheetName val="특수조명기구_단가조사서1"/>
      <sheetName val="표지_(2)1"/>
      <sheetName val="2_입력sheet1"/>
      <sheetName val="Major_Shareholder1"/>
      <sheetName val="5_소모재료비1"/>
      <sheetName val="원가계산_(29"/>
      <sheetName val="1_설계조건1"/>
      <sheetName val="기계경비_(2)1"/>
      <sheetName val="실행내역서_1"/>
      <sheetName val="CABLE_SIZE-11"/>
      <sheetName val="plan&amp;section_of_foundation1"/>
      <sheetName val="빌딩_안내"/>
      <sheetName val="2_대외공문"/>
      <sheetName val="Balance_Sheet(AR)"/>
      <sheetName val="Income_Statement(AR)"/>
      <sheetName val="2F_회의실견적(5_14_일대)"/>
      <sheetName val="1_설계설명서"/>
      <sheetName val="내역서_(2)"/>
      <sheetName val="3련_BOX"/>
      <sheetName val="4_2유효폭의_계산"/>
      <sheetName val="실행내역_(2)"/>
      <sheetName val="내___역"/>
      <sheetName val="Sheet1_(2)"/>
      <sheetName val="5_모델링"/>
      <sheetName val="1_설계기준"/>
      <sheetName val="설계명세서_(장비)"/>
      <sheetName val="TYPE-B_평균H"/>
      <sheetName val="8_PILE__(돌출)"/>
      <sheetName val="개별직종노임단가(2003_9)"/>
      <sheetName val="2_단면가정3_모델링4_하중"/>
      <sheetName val="dongia_(2)"/>
      <sheetName val="전기韈G"/>
      <sheetName val="노임단가_"/>
      <sheetName val="방수공사_집계표"/>
      <sheetName val="공장3월_종합"/>
      <sheetName val="_HIT-&gt;HMC_견적(3900)"/>
      <sheetName val="총_원가계산"/>
      <sheetName val="C1_(2)"/>
      <sheetName val="참조_(2)"/>
      <sheetName val="토공_total"/>
      <sheetName val="제작비추산총괄표"/>
      <sheetName val="갑"/>
      <sheetName val="노임단가 (Print 불필요)"/>
      <sheetName val="고동산출"/>
      <sheetName val="1.2. 도장 변경작업 상세내역"/>
      <sheetName val="CTEMCOST"/>
      <sheetName val="Macro2"/>
      <sheetName val="Xunit (단위환산)"/>
      <sheetName val="SHAPE "/>
      <sheetName val="조도계산서 (도서)"/>
      <sheetName val="2.1  노무비 평균단가산출"/>
      <sheetName val="기성내역"/>
      <sheetName val="직종단가 (2)"/>
      <sheetName val="입력변수"/>
      <sheetName val="지중자재단가"/>
      <sheetName val="재정비내역"/>
      <sheetName val="지적고시내역"/>
      <sheetName val="용수로단위수량"/>
      <sheetName val="2.펌프장(사급자재)"/>
      <sheetName val="BASIC단가"/>
      <sheetName val="견적실행대비표(을지) "/>
      <sheetName val="타현장견적비교(개별)"/>
      <sheetName val="타현장견적비교(지역)"/>
      <sheetName val="asd"/>
      <sheetName val="전차선로 물량표"/>
      <sheetName val="특수조명기구 단莘7菜7"/>
      <sheetName val="특수조명기구 단_x0005__x0000__x0000_"/>
      <sheetName val="특수조명기구 단헾⿥_x0005__x0000_"/>
      <sheetName val="토목단가"/>
      <sheetName val="말뚝기초"/>
      <sheetName val="파일항타"/>
      <sheetName val="문학간접"/>
      <sheetName val="기초1"/>
      <sheetName val="현장별계약현황('98.10.31)"/>
      <sheetName val="가감수량"/>
      <sheetName val="연결관토피(토사)"/>
      <sheetName val="관로(미출력)"/>
      <sheetName val="노임산재"/>
      <sheetName val="토공산근"/>
      <sheetName val="원형맨홀수량"/>
      <sheetName val="종합장비부표"/>
      <sheetName val="1호맨홀_x0000__x0000_"/>
      <sheetName val="용산1(해보)"/>
      <sheetName val="※참고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ow r="2">
          <cell r="C2" t="str">
            <v>철골공</v>
          </cell>
        </row>
      </sheetData>
      <sheetData sheetId="824">
        <row r="2">
          <cell r="C2" t="str">
            <v>철골공</v>
          </cell>
        </row>
      </sheetData>
      <sheetData sheetId="825">
        <row r="2">
          <cell r="C2" t="str">
            <v>철골공</v>
          </cell>
        </row>
      </sheetData>
      <sheetData sheetId="826">
        <row r="2">
          <cell r="C2" t="str">
            <v>철골공</v>
          </cell>
        </row>
      </sheetData>
      <sheetData sheetId="827">
        <row r="2">
          <cell r="C2" t="str">
            <v>철골공</v>
          </cell>
        </row>
      </sheetData>
      <sheetData sheetId="828">
        <row r="2">
          <cell r="C2" t="str">
            <v>철골공</v>
          </cell>
        </row>
      </sheetData>
      <sheetData sheetId="829">
        <row r="2">
          <cell r="C2" t="str">
            <v>철골공</v>
          </cell>
        </row>
      </sheetData>
      <sheetData sheetId="830">
        <row r="2">
          <cell r="C2" t="str">
            <v>철골공</v>
          </cell>
        </row>
      </sheetData>
      <sheetData sheetId="831">
        <row r="2">
          <cell r="C2" t="str">
            <v>철골공</v>
          </cell>
        </row>
      </sheetData>
      <sheetData sheetId="832">
        <row r="2">
          <cell r="C2" t="str">
            <v>철골공</v>
          </cell>
        </row>
      </sheetData>
      <sheetData sheetId="833">
        <row r="2">
          <cell r="C2" t="str">
            <v>철골공</v>
          </cell>
        </row>
      </sheetData>
      <sheetData sheetId="834">
        <row r="2">
          <cell r="C2" t="str">
            <v>철골공</v>
          </cell>
        </row>
      </sheetData>
      <sheetData sheetId="835">
        <row r="2">
          <cell r="C2" t="str">
            <v>철골공</v>
          </cell>
        </row>
      </sheetData>
      <sheetData sheetId="836">
        <row r="2">
          <cell r="C2" t="str">
            <v>철골공</v>
          </cell>
        </row>
      </sheetData>
      <sheetData sheetId="837">
        <row r="2">
          <cell r="C2" t="str">
            <v>철골공</v>
          </cell>
        </row>
      </sheetData>
      <sheetData sheetId="838">
        <row r="2">
          <cell r="C2" t="str">
            <v>철골공</v>
          </cell>
        </row>
      </sheetData>
      <sheetData sheetId="839">
        <row r="2">
          <cell r="C2" t="str">
            <v>철골공</v>
          </cell>
        </row>
      </sheetData>
      <sheetData sheetId="840">
        <row r="2">
          <cell r="C2" t="str">
            <v>철골공</v>
          </cell>
        </row>
      </sheetData>
      <sheetData sheetId="841">
        <row r="2">
          <cell r="C2" t="str">
            <v>철골공</v>
          </cell>
        </row>
      </sheetData>
      <sheetData sheetId="842">
        <row r="2">
          <cell r="C2" t="str">
            <v>철골공</v>
          </cell>
        </row>
      </sheetData>
      <sheetData sheetId="843">
        <row r="2">
          <cell r="C2" t="str">
            <v>철골공</v>
          </cell>
        </row>
      </sheetData>
      <sheetData sheetId="844">
        <row r="2">
          <cell r="C2" t="str">
            <v>철골공</v>
          </cell>
        </row>
      </sheetData>
      <sheetData sheetId="845">
        <row r="2">
          <cell r="C2" t="str">
            <v>철골공</v>
          </cell>
        </row>
      </sheetData>
      <sheetData sheetId="846">
        <row r="2">
          <cell r="C2" t="str">
            <v>철골공</v>
          </cell>
        </row>
      </sheetData>
      <sheetData sheetId="847">
        <row r="2">
          <cell r="C2" t="str">
            <v>철골공</v>
          </cell>
        </row>
      </sheetData>
      <sheetData sheetId="848">
        <row r="2">
          <cell r="C2" t="str">
            <v>철골공</v>
          </cell>
        </row>
      </sheetData>
      <sheetData sheetId="849">
        <row r="2">
          <cell r="C2" t="str">
            <v>철골공</v>
          </cell>
        </row>
      </sheetData>
      <sheetData sheetId="850">
        <row r="2">
          <cell r="C2" t="str">
            <v>철골공</v>
          </cell>
        </row>
      </sheetData>
      <sheetData sheetId="851">
        <row r="2">
          <cell r="C2" t="str">
            <v>철골공</v>
          </cell>
        </row>
      </sheetData>
      <sheetData sheetId="852">
        <row r="2">
          <cell r="C2" t="str">
            <v>철골공</v>
          </cell>
        </row>
      </sheetData>
      <sheetData sheetId="853">
        <row r="2">
          <cell r="C2" t="str">
            <v>철골공</v>
          </cell>
        </row>
      </sheetData>
      <sheetData sheetId="854">
        <row r="2">
          <cell r="C2" t="str">
            <v>철골공</v>
          </cell>
        </row>
      </sheetData>
      <sheetData sheetId="855">
        <row r="2">
          <cell r="C2" t="str">
            <v>철골공</v>
          </cell>
        </row>
      </sheetData>
      <sheetData sheetId="856">
        <row r="2">
          <cell r="C2" t="str">
            <v>철골공</v>
          </cell>
        </row>
      </sheetData>
      <sheetData sheetId="857">
        <row r="2">
          <cell r="C2" t="str">
            <v>철골공</v>
          </cell>
        </row>
      </sheetData>
      <sheetData sheetId="858">
        <row r="2">
          <cell r="C2" t="str">
            <v>철골공</v>
          </cell>
        </row>
      </sheetData>
      <sheetData sheetId="859">
        <row r="2">
          <cell r="C2" t="str">
            <v>철골공</v>
          </cell>
        </row>
      </sheetData>
      <sheetData sheetId="860">
        <row r="2">
          <cell r="C2" t="str">
            <v>철골공</v>
          </cell>
        </row>
      </sheetData>
      <sheetData sheetId="861">
        <row r="2">
          <cell r="C2" t="str">
            <v>철골공</v>
          </cell>
        </row>
      </sheetData>
      <sheetData sheetId="862">
        <row r="2">
          <cell r="C2" t="str">
            <v>철골공</v>
          </cell>
        </row>
      </sheetData>
      <sheetData sheetId="863">
        <row r="2">
          <cell r="C2" t="str">
            <v>철골공</v>
          </cell>
        </row>
      </sheetData>
      <sheetData sheetId="864">
        <row r="2">
          <cell r="C2" t="str">
            <v>철골공</v>
          </cell>
        </row>
      </sheetData>
      <sheetData sheetId="865"/>
      <sheetData sheetId="866">
        <row r="2">
          <cell r="C2" t="str">
            <v>철골공</v>
          </cell>
        </row>
      </sheetData>
      <sheetData sheetId="867"/>
      <sheetData sheetId="868">
        <row r="2">
          <cell r="C2" t="str">
            <v>철골공</v>
          </cell>
        </row>
      </sheetData>
      <sheetData sheetId="869"/>
      <sheetData sheetId="870">
        <row r="2">
          <cell r="C2" t="str">
            <v>철골공</v>
          </cell>
        </row>
      </sheetData>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ow r="2">
          <cell r="C2" t="str">
            <v>철골공</v>
          </cell>
        </row>
      </sheetData>
      <sheetData sheetId="892"/>
      <sheetData sheetId="893">
        <row r="2">
          <cell r="C2" t="str">
            <v>철골공</v>
          </cell>
        </row>
      </sheetData>
      <sheetData sheetId="894"/>
      <sheetData sheetId="895"/>
      <sheetData sheetId="896"/>
      <sheetData sheetId="897"/>
      <sheetData sheetId="898"/>
      <sheetData sheetId="899"/>
      <sheetData sheetId="900"/>
      <sheetData sheetId="90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refreshError="1"/>
      <sheetData sheetId="1135" refreshError="1"/>
      <sheetData sheetId="1136" refreshError="1"/>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ow r="2">
          <cell r="C2" t="str">
            <v>철골공</v>
          </cell>
        </row>
      </sheetData>
      <sheetData sheetId="1205" refreshError="1"/>
      <sheetData sheetId="1206"/>
      <sheetData sheetId="1207">
        <row r="2">
          <cell r="C2" t="str">
            <v>철골공</v>
          </cell>
        </row>
      </sheetData>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sheetData sheetId="1286"/>
      <sheetData sheetId="1287"/>
      <sheetData sheetId="1288" refreshError="1"/>
      <sheetData sheetId="1289" refreshError="1"/>
      <sheetData sheetId="1290">
        <row r="2">
          <cell r="C2" t="str">
            <v>철골공</v>
          </cell>
        </row>
      </sheetData>
      <sheetData sheetId="1291">
        <row r="2">
          <cell r="C2" t="str">
            <v>철골공</v>
          </cell>
        </row>
      </sheetData>
      <sheetData sheetId="1292">
        <row r="2">
          <cell r="C2" t="str">
            <v>철골공</v>
          </cell>
        </row>
      </sheetData>
      <sheetData sheetId="1293">
        <row r="2">
          <cell r="C2" t="str">
            <v>철골공</v>
          </cell>
        </row>
      </sheetData>
      <sheetData sheetId="1294">
        <row r="2">
          <cell r="C2" t="str">
            <v>철골공</v>
          </cell>
        </row>
      </sheetData>
      <sheetData sheetId="1295">
        <row r="2">
          <cell r="C2" t="str">
            <v>철골공</v>
          </cell>
        </row>
      </sheetData>
      <sheetData sheetId="1296">
        <row r="2">
          <cell r="C2" t="str">
            <v>철골공</v>
          </cell>
        </row>
      </sheetData>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row r="2">
          <cell r="C2" t="str">
            <v>철골공</v>
          </cell>
        </row>
      </sheetData>
      <sheetData sheetId="1376">
        <row r="2">
          <cell r="C2" t="str">
            <v>철골공</v>
          </cell>
        </row>
      </sheetData>
      <sheetData sheetId="1377">
        <row r="2">
          <cell r="C2" t="str">
            <v>철골공</v>
          </cell>
        </row>
      </sheetData>
      <sheetData sheetId="1378">
        <row r="2">
          <cell r="C2" t="str">
            <v>철골공</v>
          </cell>
        </row>
      </sheetData>
      <sheetData sheetId="1379">
        <row r="2">
          <cell r="C2" t="str">
            <v>철골공</v>
          </cell>
        </row>
      </sheetData>
      <sheetData sheetId="1380">
        <row r="2">
          <cell r="C2" t="str">
            <v>철골공</v>
          </cell>
        </row>
      </sheetData>
      <sheetData sheetId="1381">
        <row r="2">
          <cell r="C2" t="str">
            <v>철골공</v>
          </cell>
        </row>
      </sheetData>
      <sheetData sheetId="1382">
        <row r="2">
          <cell r="C2" t="str">
            <v>철골공</v>
          </cell>
        </row>
      </sheetData>
      <sheetData sheetId="1383">
        <row r="2">
          <cell r="C2" t="str">
            <v>철골공</v>
          </cell>
        </row>
      </sheetData>
      <sheetData sheetId="1384">
        <row r="2">
          <cell r="C2" t="str">
            <v>철골공</v>
          </cell>
        </row>
      </sheetData>
      <sheetData sheetId="1385">
        <row r="2">
          <cell r="C2" t="str">
            <v>철골공</v>
          </cell>
        </row>
      </sheetData>
      <sheetData sheetId="1386">
        <row r="2">
          <cell r="C2" t="str">
            <v>철골공</v>
          </cell>
        </row>
      </sheetData>
      <sheetData sheetId="1387"/>
      <sheetData sheetId="1388"/>
      <sheetData sheetId="1389"/>
      <sheetData sheetId="1390"/>
      <sheetData sheetId="1391"/>
      <sheetData sheetId="1392"/>
      <sheetData sheetId="1393"/>
      <sheetData sheetId="1394"/>
      <sheetData sheetId="1395"/>
      <sheetData sheetId="1396"/>
      <sheetData sheetId="1397">
        <row r="2">
          <cell r="C2" t="str">
            <v>철골공</v>
          </cell>
        </row>
      </sheetData>
      <sheetData sheetId="1398"/>
      <sheetData sheetId="1399"/>
      <sheetData sheetId="1400"/>
      <sheetData sheetId="1401"/>
      <sheetData sheetId="1402">
        <row r="2">
          <cell r="C2" t="str">
            <v>철골공</v>
          </cell>
        </row>
      </sheetData>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row r="2">
          <cell r="C2">
            <v>0</v>
          </cell>
        </row>
      </sheetData>
      <sheetData sheetId="1426">
        <row r="2">
          <cell r="C2" t="str">
            <v>철골공</v>
          </cell>
        </row>
      </sheetData>
      <sheetData sheetId="1427">
        <row r="2">
          <cell r="C2" t="str">
            <v>철골공</v>
          </cell>
        </row>
      </sheetData>
      <sheetData sheetId="1428" refreshError="1"/>
      <sheetData sheetId="1429" refreshError="1"/>
      <sheetData sheetId="1430"/>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refreshError="1"/>
      <sheetData sheetId="1444" refreshError="1"/>
      <sheetData sheetId="1445" refreshError="1"/>
      <sheetData sheetId="1446" refreshError="1"/>
      <sheetData sheetId="1447"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JH"/>
      <sheetName val="[SJH.XLS][SJH.XLS]E__arbi_SJH_2"/>
      <sheetName val="[SJH.XLS][SJH.XLS]E__arbi_SJH_5"/>
      <sheetName val="[SJH.XLS][SJH.XLS]E__arbi_SJH_6"/>
      <sheetName val=""/>
      <sheetName val="[SJH.XLS][SJH.XLS]E__arbi_SJH_3"/>
      <sheetName val="[SJH.XLS][SJH.XLS]E__arbi_SJH_4"/>
      <sheetName val="[SJH.XLS][SJH.XLS]E__arbi_SJH_7"/>
      <sheetName val="[SJH.XLS][SJH.XLS]E__arbi_SJH_8"/>
      <sheetName val="[SJH.XLS][SJH.XLS]E__arbi_SJH_9"/>
    </sheetNames>
    <definedNames>
      <definedName name="프린터"/>
    </definedNames>
    <sheetDataSet>
      <sheetData sheetId="0" refreshError="1"/>
      <sheetData sheetId="1"/>
      <sheetData sheetId="2"/>
      <sheetData sheetId="3"/>
      <sheetData sheetId="4" refreshError="1"/>
      <sheetData sheetId="5"/>
      <sheetData sheetId="6"/>
      <sheetData sheetId="7"/>
      <sheetData sheetId="8"/>
      <sheetData sheetId="9"/>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내역"/>
      <sheetName val="소요"/>
      <sheetName val="목록"/>
      <sheetName val="일위"/>
      <sheetName val="단가"/>
      <sheetName val="노임"/>
      <sheetName val="품셈TABLE"/>
      <sheetName val="식생블럭단위수량"/>
      <sheetName val="골재산출"/>
      <sheetName val="기계설비품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합경제(좌철)"/>
      <sheetName val="목차-1-8"/>
      <sheetName val="제조원가 총괄내역-9"/>
      <sheetName val="제조원가계산서-발코니-10"/>
      <sheetName val="재료비집-발코니-11"/>
      <sheetName val="직접재료비산출표-내민형-12-15"/>
      <sheetName val="재료소요 원단위 산출표-16-19"/>
      <sheetName val="단위당소요량산출표-20"/>
      <sheetName val="단위당소요량산출-21-22"/>
      <sheetName val="단위당소요량산출표-23"/>
      <sheetName val="단위당부품소요량-24-25"/>
      <sheetName val="단위당부품소요량-26"/>
      <sheetName val="간접재료비산출표-27-30"/>
      <sheetName val="간접재료비소요량-31-34"/>
      <sheetName val="단위당 간접재료 원단위산출표-35"/>
      <sheetName val="단위당간접재료 원단위산출표-36"/>
      <sheetName val="작업설부산물산출표-37"/>
      <sheetName val="노무비집계표-38"/>
      <sheetName val="직접노무비산출표-39-46"/>
      <sheetName val="노무공수산출표-47-59"/>
      <sheetName val="단위당노무공수-60"/>
      <sheetName val="형태별노무공수배부율산출표-61-80"/>
      <sheetName val="간접노무비산출표-81"/>
      <sheetName val="생산량 명세표-82-83"/>
      <sheetName val="제조경비산출표-84"/>
      <sheetName val="에어콘 실외기 원가 부분=================="/>
      <sheetName val="제조원가계산서-85"/>
      <sheetName val="재료비집계표-86"/>
      <sheetName val="직접재료비산출표-87-90"/>
      <sheetName val="형태별단위당재료소요표-91-94"/>
      <sheetName val="간접재료비산출표-95-98"/>
      <sheetName val="간접재료비소요량산출표-99-102"/>
      <sheetName val="작업설,부산물-103"/>
      <sheetName val="노무비집계표-104"/>
      <sheetName val="직접노무비산출표-105-112"/>
      <sheetName val="노무공수산출표-113-120"/>
      <sheetName val="형태별노무공수산출표-121-128"/>
      <sheetName val="간접노무비-129"/>
      <sheetName val="제조경비산출표 -130"/>
      <sheetName val="복도난간원가부문======================="/>
      <sheetName val="제조원가계산서-131"/>
      <sheetName val="재료비집계표-132"/>
      <sheetName val="직접재료비산출표-133"/>
      <sheetName val="재료원단위산출표-134"/>
      <sheetName val="간접재료비산출표-135"/>
      <sheetName val="단위당간접재료원단위산출표-136"/>
      <sheetName val="작업설-부산물-137"/>
      <sheetName val="노무비집계표-138"/>
      <sheetName val="직접노무비산출표-139"/>
      <sheetName val="노무공수산출표-140"/>
      <sheetName val="제품단위당노무공수산출표-141"/>
      <sheetName val="간접노무비산출표-142"/>
      <sheetName val="칸막이노무공수산출표-143"/>
      <sheetName val="전년도복도난간생산량명세표-144"/>
      <sheetName val="전년도 세대칸막이 생산량 명세표-145"/>
      <sheetName val="제조경비산출표-146"/>
      <sheetName val="공통자료==========================="/>
      <sheetName val="MHR당 임율산출표-147"/>
      <sheetName val="99년시중노임단가-148"/>
      <sheetName val="전문업체노임단가-149"/>
      <sheetName val="간접노무비비율 산출표-150"/>
      <sheetName val="98년도직접노무비집계표-151-158"/>
      <sheetName val="98년도간접노무비집계표-159"/>
      <sheetName val="M-HR당 경비배부율 산출표-160"/>
      <sheetName val="제조경비조정액명세표-161"/>
      <sheetName val="생산부서별경비조정-162"/>
      <sheetName val="경비조정표-163-168"/>
      <sheetName val="99년도부서별연작업시간명세표-169-171"/>
      <sheetName val="KG당운반비산출표-172-173"/>
      <sheetName val="하차비산출표-174"/>
      <sheetName val="폐기물처리비산출표-175"/>
      <sheetName val="일반관리비비율산정표-176"/>
      <sheetName val="일반관리비비율산정표-177 (2)"/>
      <sheetName val="단가조사표-승일-178-182"/>
      <sheetName val="참고자료부분========================="/>
      <sheetName val="대차대조표"/>
      <sheetName val="손익계산서"/>
      <sheetName val="제조원가명세서"/>
      <sheetName val="FS ANANYSIS-190-191"/>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100000"/>
      <sheetName val="200000"/>
      <sheetName val="300000"/>
      <sheetName val="400000"/>
      <sheetName val="500000"/>
      <sheetName val="VXXXXX"/>
      <sheetName val="횡배수관수량집계"/>
      <sheetName val="횡배수관면벽"/>
      <sheetName val="횡면벽단위수량 "/>
      <sheetName val="횡배수관기초"/>
      <sheetName val="날개벽1.5"/>
      <sheetName val="배수날개토공,공제수량"/>
      <sheetName val="날개벽단위수량"/>
      <sheetName val="날개치수및토공단위수량"/>
      <sheetName val="TYPE-2"/>
      <sheetName val="TYPE-3"/>
      <sheetName val="평균H"/>
      <sheetName val="횡배수관연장조서"/>
      <sheetName val="집수정수량"/>
      <sheetName val="집수정토공300"/>
      <sheetName val="집수정토공 600"/>
      <sheetName val="집수정토공 800"/>
      <sheetName val="box-간지"/>
      <sheetName val="구조물집계표"/>
      <sheetName val="암거1수량"/>
      <sheetName val="Sheet1"/>
      <sheetName val="암거단위-2련"/>
      <sheetName val="터파기고(box)"/>
      <sheetName val="노임단가"/>
      <sheetName val="자재단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100000"/>
      <sheetName val="200000"/>
      <sheetName val="300000"/>
      <sheetName val="400000"/>
      <sheetName val="500000"/>
      <sheetName val="VXXXXX"/>
      <sheetName val="횡배수관수량집계"/>
      <sheetName val="횡배수관면벽"/>
      <sheetName val="횡면벽단위수량 "/>
      <sheetName val="횡배수관기초"/>
      <sheetName val="날개벽1.5"/>
      <sheetName val="배수날개토공,공제수량"/>
      <sheetName val="날개벽단위수량"/>
      <sheetName val="날개치수및토공단위수량"/>
      <sheetName val="TYPE-2"/>
      <sheetName val="TYPE-3"/>
      <sheetName val="평균H"/>
      <sheetName val="횡배수관연장조서"/>
      <sheetName val="집수정수량"/>
      <sheetName val="집수정토공300"/>
      <sheetName val="집수정토공 600"/>
      <sheetName val="집수정토공 800"/>
      <sheetName val="box-간지"/>
      <sheetName val="구조물집계표"/>
      <sheetName val="암거1수량"/>
      <sheetName val="Sheet1"/>
      <sheetName val="암거단위-2련"/>
      <sheetName val="터파기고(box)"/>
      <sheetName val="노임단가"/>
      <sheetName val="자재단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 val="JUCKEY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적산갑지"/>
      <sheetName val="중기적산"/>
      <sheetName val="토공~부대공"/>
      <sheetName val="흄관매설D600"/>
      <sheetName val="비계"/>
      <sheetName val="방습필름"/>
      <sheetName val="와이어메쉬"/>
      <sheetName val="잔토정리"/>
      <sheetName val="잔토정리(기계)"/>
      <sheetName val="트레일러"/>
      <sheetName val="터파기(기계)"/>
      <sheetName val="중기운반"/>
      <sheetName val="세우기(기계)"/>
      <sheetName val="거푸집1.4회 (2)"/>
      <sheetName val="거푸집6회 (2)"/>
      <sheetName val="철근조립,성토 절토고르기"/>
      <sheetName val="되메우기"/>
      <sheetName val="터파기"/>
      <sheetName val="잡철물제작 설치(보통) (2001)"/>
      <sheetName val="잡철물제작 설치(보통) (스텐)"/>
      <sheetName val="잡철물제작 설치 (복잡)"/>
      <sheetName val="잡철물제작 (간단)"/>
      <sheetName val="거푸집"/>
      <sheetName val="잡철물제작 (보통1)"/>
      <sheetName val="잡철물제작(복잡)"/>
      <sheetName val="콘크리트"/>
      <sheetName val="바탕 도장(목재면)"/>
      <sheetName val="바탕,도장공사"/>
      <sheetName val="녹막이페인트"/>
      <sheetName val="실크인쇄"/>
      <sheetName val="고휘도반사"/>
      <sheetName val="실사"/>
      <sheetName val="실사 (2)"/>
      <sheetName val="실사 (3)"/>
      <sheetName val="폴리카보네이트3MM  (2)"/>
      <sheetName val="아크릴판5MM  (3)"/>
      <sheetName val="폴리카보네이트3MM"/>
      <sheetName val="폴리카보네이트9.5MM"/>
      <sheetName val="버스노선도(300-400)"/>
      <sheetName val="버스노선도 (900-600)"/>
      <sheetName val="버스픽토"/>
      <sheetName val="버스픽토 (2)"/>
      <sheetName val="택시픽토"/>
      <sheetName val="조형상징물(버스픽토)"/>
      <sheetName val="유리공사8M (2)"/>
      <sheetName val="유리공사8M (3)"/>
      <sheetName val="유리공사8M"/>
      <sheetName val="유리공사8M (애칭)"/>
      <sheetName val="유리공사3M"/>
      <sheetName val="잡철물설치(보통) (2)"/>
      <sheetName val="잡철물설치(보통)"/>
      <sheetName val="잡철물설치(복잡)"/>
      <sheetName val="의자제작"/>
      <sheetName val="의자제작 (6)"/>
      <sheetName val="의자제작 (2)"/>
      <sheetName val="의자제작 (3)"/>
      <sheetName val="의자제작 (4)"/>
      <sheetName val="의자제작 (5)"/>
      <sheetName val="의자제작 (7)"/>
      <sheetName val="의자제작 (8)"/>
      <sheetName val="포장작업"/>
      <sheetName val="와이드칼라"/>
      <sheetName val="버스노선도"/>
      <sheetName val="지도제작설치 (양면) (2)"/>
      <sheetName val="지도제작설치 (단면)"/>
      <sheetName val="지도제작설치 (양면)"/>
      <sheetName val="지도제작설치 (양면) (3)"/>
      <sheetName val="동기와제작설치(1)"/>
      <sheetName val="동기와제작설치(2)"/>
      <sheetName val="함석기와제작설치(3)"/>
      <sheetName val="중기사용료"/>
      <sheetName val="자재단가표"/>
      <sheetName val="물가조사"/>
      <sheetName val="주차구획선수량"/>
      <sheetName val="대치판정"/>
      <sheetName val="집계표"/>
      <sheetName val="원가 (2)"/>
      <sheetName val="설비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정부노임단가"/>
      <sheetName val="집계표"/>
      <sheetName val="#REF"/>
      <sheetName val="빙100장비사양"/>
      <sheetName val="대치판정"/>
      <sheetName val="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
      <sheetName val="신우"/>
      <sheetName val="날개벽"/>
      <sheetName val="ABUT수량-A1"/>
      <sheetName val="자재단가"/>
      <sheetName val="A-4"/>
      <sheetName val="준검 내역서"/>
      <sheetName val="대치판정"/>
      <sheetName val="단면가정"/>
      <sheetName val="#REF"/>
      <sheetName val="일위대가 산근"/>
      <sheetName val="수량산출"/>
    </sheetNames>
    <sheetDataSet>
      <sheetData sheetId="0" refreshError="1">
        <row r="61">
          <cell r="J61" t="str">
            <v>에어호스(3/4inch)  19mm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0"/>
  <sheetViews>
    <sheetView tabSelected="1" view="pageBreakPreview" topLeftCell="B1" zoomScale="85" zoomScaleNormal="100" zoomScaleSheetLayoutView="85" workbookViewId="0">
      <selection activeCell="B1" sqref="B1:G1"/>
    </sheetView>
  </sheetViews>
  <sheetFormatPr defaultRowHeight="16.5"/>
  <cols>
    <col min="1" max="1" width="0" hidden="1" customWidth="1"/>
    <col min="2" max="3" width="4.625" customWidth="1"/>
    <col min="4" max="4" width="35.625" customWidth="1"/>
    <col min="5" max="5" width="25.625" customWidth="1"/>
    <col min="6" max="6" width="60.625" customWidth="1"/>
    <col min="7" max="7" width="30.625" customWidth="1"/>
  </cols>
  <sheetData>
    <row r="1" spans="1:7" ht="24" customHeight="1">
      <c r="B1" s="77" t="s">
        <v>1040</v>
      </c>
      <c r="C1" s="77"/>
      <c r="D1" s="77"/>
      <c r="E1" s="77"/>
      <c r="F1" s="77"/>
      <c r="G1" s="77"/>
    </row>
    <row r="2" spans="1:7" ht="21.95" customHeight="1">
      <c r="B2" s="78" t="s">
        <v>1041</v>
      </c>
      <c r="C2" s="78"/>
      <c r="D2" s="78"/>
      <c r="E2" s="78"/>
      <c r="F2" s="79"/>
      <c r="G2" s="79"/>
    </row>
    <row r="3" spans="1:7" ht="21.95" customHeight="1">
      <c r="B3" s="76" t="s">
        <v>1042</v>
      </c>
      <c r="C3" s="76"/>
      <c r="D3" s="76"/>
      <c r="E3" s="29" t="s">
        <v>1043</v>
      </c>
      <c r="F3" s="29" t="s">
        <v>1044</v>
      </c>
      <c r="G3" s="29" t="s">
        <v>323</v>
      </c>
    </row>
    <row r="4" spans="1:7" ht="21.95" customHeight="1">
      <c r="A4" s="1" t="s">
        <v>1049</v>
      </c>
      <c r="B4" s="80" t="s">
        <v>1045</v>
      </c>
      <c r="C4" s="80" t="s">
        <v>1046</v>
      </c>
      <c r="D4" s="29" t="s">
        <v>1050</v>
      </c>
      <c r="E4" s="12">
        <f>TRUNC(공종별집계표!F5, 0)</f>
        <v>16283879</v>
      </c>
      <c r="F4" s="10" t="s">
        <v>52</v>
      </c>
      <c r="G4" s="10" t="s">
        <v>52</v>
      </c>
    </row>
    <row r="5" spans="1:7" ht="21.95" customHeight="1">
      <c r="A5" s="1" t="s">
        <v>1051</v>
      </c>
      <c r="B5" s="80"/>
      <c r="C5" s="80"/>
      <c r="D5" s="29" t="s">
        <v>1052</v>
      </c>
      <c r="E5" s="12">
        <v>0</v>
      </c>
      <c r="F5" s="10" t="s">
        <v>52</v>
      </c>
      <c r="G5" s="10" t="s">
        <v>52</v>
      </c>
    </row>
    <row r="6" spans="1:7" ht="21.95" customHeight="1">
      <c r="A6" s="1" t="s">
        <v>1053</v>
      </c>
      <c r="B6" s="80"/>
      <c r="C6" s="80"/>
      <c r="D6" s="29" t="s">
        <v>1054</v>
      </c>
      <c r="E6" s="12">
        <v>0</v>
      </c>
      <c r="F6" s="10" t="s">
        <v>52</v>
      </c>
      <c r="G6" s="10" t="s">
        <v>52</v>
      </c>
    </row>
    <row r="7" spans="1:7" ht="21.95" customHeight="1">
      <c r="A7" s="1" t="s">
        <v>1055</v>
      </c>
      <c r="B7" s="80"/>
      <c r="C7" s="80"/>
      <c r="D7" s="29" t="s">
        <v>1056</v>
      </c>
      <c r="E7" s="12">
        <f>TRUNC(E4+E5-E6, 0)</f>
        <v>16283879</v>
      </c>
      <c r="F7" s="10" t="s">
        <v>52</v>
      </c>
      <c r="G7" s="10" t="s">
        <v>52</v>
      </c>
    </row>
    <row r="8" spans="1:7" ht="21.95" customHeight="1">
      <c r="A8" s="1" t="s">
        <v>1057</v>
      </c>
      <c r="B8" s="80"/>
      <c r="C8" s="80" t="s">
        <v>1047</v>
      </c>
      <c r="D8" s="29" t="s">
        <v>1058</v>
      </c>
      <c r="E8" s="12">
        <f>TRUNC(공종별집계표!H5, 0)</f>
        <v>30093740</v>
      </c>
      <c r="F8" s="10" t="s">
        <v>52</v>
      </c>
      <c r="G8" s="10" t="s">
        <v>52</v>
      </c>
    </row>
    <row r="9" spans="1:7" ht="21.95" customHeight="1">
      <c r="A9" s="1" t="s">
        <v>1059</v>
      </c>
      <c r="B9" s="80"/>
      <c r="C9" s="80"/>
      <c r="D9" s="29" t="s">
        <v>1060</v>
      </c>
      <c r="E9" s="12">
        <f>TRUNC(E8*0.175, 0)</f>
        <v>5266404</v>
      </c>
      <c r="F9" s="10" t="s">
        <v>1061</v>
      </c>
      <c r="G9" s="10" t="s">
        <v>52</v>
      </c>
    </row>
    <row r="10" spans="1:7" ht="21.95" customHeight="1">
      <c r="A10" s="1" t="s">
        <v>1062</v>
      </c>
      <c r="B10" s="80"/>
      <c r="C10" s="80"/>
      <c r="D10" s="29" t="s">
        <v>1056</v>
      </c>
      <c r="E10" s="12">
        <f>TRUNC(E8+E9, 0)</f>
        <v>35360144</v>
      </c>
      <c r="F10" s="10" t="s">
        <v>52</v>
      </c>
      <c r="G10" s="10" t="s">
        <v>52</v>
      </c>
    </row>
    <row r="11" spans="1:7" ht="21.95" customHeight="1">
      <c r="A11" s="1" t="s">
        <v>1063</v>
      </c>
      <c r="B11" s="80"/>
      <c r="C11" s="80" t="s">
        <v>1048</v>
      </c>
      <c r="D11" s="29" t="s">
        <v>1064</v>
      </c>
      <c r="E11" s="12">
        <f>TRUNC(공종별집계표!J5, 0)</f>
        <v>157041</v>
      </c>
      <c r="F11" s="10" t="s">
        <v>52</v>
      </c>
      <c r="G11" s="10" t="s">
        <v>52</v>
      </c>
    </row>
    <row r="12" spans="1:7" ht="21.95" customHeight="1">
      <c r="A12" s="1" t="s">
        <v>1063</v>
      </c>
      <c r="B12" s="81"/>
      <c r="C12" s="81"/>
      <c r="D12" s="29" t="s">
        <v>1204</v>
      </c>
      <c r="E12" s="12">
        <f>공종별집계표!L14</f>
        <v>652000</v>
      </c>
      <c r="F12" s="10" t="s">
        <v>52</v>
      </c>
      <c r="G12" s="10" t="s">
        <v>52</v>
      </c>
    </row>
    <row r="13" spans="1:7" ht="21.95" customHeight="1">
      <c r="A13" s="1" t="s">
        <v>1065</v>
      </c>
      <c r="B13" s="80"/>
      <c r="C13" s="80"/>
      <c r="D13" s="29" t="s">
        <v>1066</v>
      </c>
      <c r="E13" s="12">
        <f>TRUNC(E10*0.0356, 0)</f>
        <v>1258821</v>
      </c>
      <c r="F13" s="10" t="s">
        <v>1067</v>
      </c>
      <c r="G13" s="10" t="s">
        <v>52</v>
      </c>
    </row>
    <row r="14" spans="1:7" ht="21.95" customHeight="1">
      <c r="A14" s="1" t="s">
        <v>1068</v>
      </c>
      <c r="B14" s="80"/>
      <c r="C14" s="80"/>
      <c r="D14" s="29" t="s">
        <v>1069</v>
      </c>
      <c r="E14" s="12">
        <f>TRUNC(E10*0.0101, 0)</f>
        <v>357137</v>
      </c>
      <c r="F14" s="10" t="s">
        <v>1070</v>
      </c>
      <c r="G14" s="10" t="s">
        <v>52</v>
      </c>
    </row>
    <row r="15" spans="1:7" ht="21.95" customHeight="1">
      <c r="A15" s="1" t="s">
        <v>1071</v>
      </c>
      <c r="B15" s="80"/>
      <c r="C15" s="80"/>
      <c r="D15" s="29" t="s">
        <v>1072</v>
      </c>
      <c r="E15" s="12">
        <f>TRUNC((E7+E8+(0/1.1))*0.0311, 0)</f>
        <v>1442343</v>
      </c>
      <c r="F15" s="10" t="s">
        <v>1073</v>
      </c>
      <c r="G15" s="10" t="s">
        <v>52</v>
      </c>
    </row>
    <row r="16" spans="1:7" ht="21.95" customHeight="1">
      <c r="A16" s="1" t="s">
        <v>1074</v>
      </c>
      <c r="B16" s="80"/>
      <c r="C16" s="80"/>
      <c r="D16" s="29" t="s">
        <v>1075</v>
      </c>
      <c r="E16" s="12">
        <f>TRUNC((E7+E10)*0.05, 0)</f>
        <v>2582201</v>
      </c>
      <c r="F16" s="10" t="s">
        <v>1076</v>
      </c>
      <c r="G16" s="10" t="s">
        <v>52</v>
      </c>
    </row>
    <row r="17" spans="1:7" ht="21.95" customHeight="1">
      <c r="A17" s="1" t="s">
        <v>1077</v>
      </c>
      <c r="B17" s="80"/>
      <c r="C17" s="80"/>
      <c r="D17" s="29" t="s">
        <v>1078</v>
      </c>
      <c r="E17" s="12">
        <f>TRUNC((E7+E8+E11)*0.003, 0)</f>
        <v>139603</v>
      </c>
      <c r="F17" s="10" t="s">
        <v>1079</v>
      </c>
      <c r="G17" s="10" t="s">
        <v>52</v>
      </c>
    </row>
    <row r="18" spans="1:7" s="74" customFormat="1" ht="21.95" customHeight="1">
      <c r="A18" s="72" t="s">
        <v>1080</v>
      </c>
      <c r="B18" s="80"/>
      <c r="C18" s="80"/>
      <c r="D18" s="85" t="s">
        <v>1081</v>
      </c>
      <c r="E18" s="86"/>
      <c r="F18" s="87" t="s">
        <v>1082</v>
      </c>
      <c r="G18" s="87" t="s">
        <v>1083</v>
      </c>
    </row>
    <row r="19" spans="1:7" ht="21.95" customHeight="1">
      <c r="A19" s="1" t="s">
        <v>1084</v>
      </c>
      <c r="B19" s="80"/>
      <c r="C19" s="80"/>
      <c r="D19" s="29" t="s">
        <v>1085</v>
      </c>
      <c r="E19" s="12">
        <f>TRUNC((E7+E8+E11)*0.001, 0)</f>
        <v>46534</v>
      </c>
      <c r="F19" s="10" t="s">
        <v>1086</v>
      </c>
      <c r="G19" s="10" t="s">
        <v>52</v>
      </c>
    </row>
    <row r="20" spans="1:7" ht="21.95" customHeight="1">
      <c r="A20" s="1" t="s">
        <v>1087</v>
      </c>
      <c r="B20" s="80"/>
      <c r="C20" s="80"/>
      <c r="D20" s="29" t="s">
        <v>1088</v>
      </c>
      <c r="E20" s="12">
        <f>TRUNC(E10*0.00006, 0)</f>
        <v>2121</v>
      </c>
      <c r="F20" s="10" t="s">
        <v>1089</v>
      </c>
      <c r="G20" s="10" t="s">
        <v>52</v>
      </c>
    </row>
    <row r="21" spans="1:7" ht="21.95" customHeight="1">
      <c r="A21" s="1" t="s">
        <v>1090</v>
      </c>
      <c r="B21" s="80"/>
      <c r="C21" s="80"/>
      <c r="D21" s="29" t="s">
        <v>1091</v>
      </c>
      <c r="E21" s="12">
        <f>TRUNC(E10*0.0009, 0)</f>
        <v>31824</v>
      </c>
      <c r="F21" s="10" t="s">
        <v>1092</v>
      </c>
      <c r="G21" s="10" t="s">
        <v>52</v>
      </c>
    </row>
    <row r="22" spans="1:7" ht="21.95" customHeight="1">
      <c r="A22" s="1" t="s">
        <v>1093</v>
      </c>
      <c r="B22" s="80"/>
      <c r="C22" s="80"/>
      <c r="D22" s="29" t="s">
        <v>1056</v>
      </c>
      <c r="E22" s="12">
        <f>TRUNC(E11+E12+E13+E14+E15+E16+E17+E18+E19+E20+E21, 0)</f>
        <v>6669625</v>
      </c>
      <c r="F22" s="10" t="s">
        <v>52</v>
      </c>
      <c r="G22" s="10" t="s">
        <v>52</v>
      </c>
    </row>
    <row r="23" spans="1:7" ht="21.95" customHeight="1">
      <c r="A23" s="1" t="s">
        <v>1094</v>
      </c>
      <c r="B23" s="76" t="s">
        <v>1095</v>
      </c>
      <c r="C23" s="76"/>
      <c r="D23" s="76"/>
      <c r="E23" s="12">
        <f>TRUNC(E7+E10+E22, 0)</f>
        <v>58313648</v>
      </c>
      <c r="F23" s="10" t="s">
        <v>52</v>
      </c>
      <c r="G23" s="10" t="s">
        <v>52</v>
      </c>
    </row>
    <row r="24" spans="1:7" ht="21.95" customHeight="1">
      <c r="A24" s="1" t="s">
        <v>1096</v>
      </c>
      <c r="B24" s="76" t="s">
        <v>1097</v>
      </c>
      <c r="C24" s="76"/>
      <c r="D24" s="76"/>
      <c r="E24" s="12">
        <f>TRUNC(E23*0.08, 0)</f>
        <v>4665091</v>
      </c>
      <c r="F24" s="10" t="s">
        <v>1098</v>
      </c>
      <c r="G24" s="10" t="s">
        <v>52</v>
      </c>
    </row>
    <row r="25" spans="1:7" ht="21.95" customHeight="1">
      <c r="A25" s="1" t="s">
        <v>1099</v>
      </c>
      <c r="B25" s="76" t="s">
        <v>1100</v>
      </c>
      <c r="C25" s="76"/>
      <c r="D25" s="76"/>
      <c r="E25" s="12">
        <f>TRUNC((E10+E22+E24)*0.15, 0)-264/1.1</f>
        <v>7003989</v>
      </c>
      <c r="F25" s="10" t="s">
        <v>1101</v>
      </c>
      <c r="G25" s="10" t="s">
        <v>52</v>
      </c>
    </row>
    <row r="26" spans="1:7" ht="21.95" customHeight="1">
      <c r="A26" s="1" t="s">
        <v>1104</v>
      </c>
      <c r="B26" s="76" t="s">
        <v>1105</v>
      </c>
      <c r="C26" s="76"/>
      <c r="D26" s="76"/>
      <c r="E26" s="12">
        <f>TRUNC(E23+E24+E25, 0)</f>
        <v>69982728</v>
      </c>
      <c r="F26" s="10" t="s">
        <v>52</v>
      </c>
      <c r="G26" s="10" t="s">
        <v>52</v>
      </c>
    </row>
    <row r="27" spans="1:7" ht="21.95" customHeight="1">
      <c r="A27" s="1" t="s">
        <v>1106</v>
      </c>
      <c r="B27" s="76" t="s">
        <v>1107</v>
      </c>
      <c r="C27" s="76"/>
      <c r="D27" s="76"/>
      <c r="E27" s="12">
        <f>TRUNC(E26*0.1, 0)</f>
        <v>6998272</v>
      </c>
      <c r="F27" s="10" t="s">
        <v>1108</v>
      </c>
      <c r="G27" s="10" t="s">
        <v>52</v>
      </c>
    </row>
    <row r="28" spans="1:7" s="70" customFormat="1" ht="21.95" customHeight="1">
      <c r="A28" s="67" t="s">
        <v>1109</v>
      </c>
      <c r="B28" s="75" t="s">
        <v>1110</v>
      </c>
      <c r="C28" s="75"/>
      <c r="D28" s="75"/>
      <c r="E28" s="68">
        <f>TRUNC(E26+E27, 0)</f>
        <v>76981000</v>
      </c>
      <c r="F28" s="69" t="s">
        <v>52</v>
      </c>
      <c r="G28" s="69" t="s">
        <v>52</v>
      </c>
    </row>
    <row r="29" spans="1:7" ht="21.95" customHeight="1">
      <c r="A29" s="1" t="s">
        <v>1111</v>
      </c>
      <c r="B29" s="76" t="s">
        <v>1112</v>
      </c>
      <c r="C29" s="76"/>
      <c r="D29" s="76"/>
      <c r="E29" s="12">
        <f>TRUNC(E28+0, 0)</f>
        <v>76981000</v>
      </c>
      <c r="F29" s="10" t="s">
        <v>52</v>
      </c>
      <c r="G29" s="10" t="s">
        <v>52</v>
      </c>
    </row>
    <row r="30" spans="1:7">
      <c r="E30" s="8"/>
    </row>
  </sheetData>
  <mergeCells count="15">
    <mergeCell ref="B1:G1"/>
    <mergeCell ref="B2:E2"/>
    <mergeCell ref="F2:G2"/>
    <mergeCell ref="B3:D3"/>
    <mergeCell ref="B4:B22"/>
    <mergeCell ref="C4:C7"/>
    <mergeCell ref="C8:C10"/>
    <mergeCell ref="C11:C22"/>
    <mergeCell ref="B28:D28"/>
    <mergeCell ref="B29:D29"/>
    <mergeCell ref="B23:D23"/>
    <mergeCell ref="B24:D24"/>
    <mergeCell ref="B25:D25"/>
    <mergeCell ref="B26:D26"/>
    <mergeCell ref="B27:D27"/>
  </mergeCells>
  <phoneticPr fontId="1" type="noConversion"/>
  <printOptions horizontalCentered="1"/>
  <pageMargins left="0.39370078740157483" right="0.39370078740157483" top="0.39370078740157483" bottom="0.39370078740157483" header="0" footer="0"/>
  <pageSetup paperSize="9" scale="79"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26"/>
  <sheetViews>
    <sheetView view="pageBreakPreview" zoomScale="85" zoomScaleNormal="100" zoomScaleSheetLayoutView="85" workbookViewId="0">
      <selection activeCell="B26" sqref="B26"/>
    </sheetView>
  </sheetViews>
  <sheetFormatPr defaultRowHeight="16.5"/>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c r="A1" s="2" t="s">
        <v>0</v>
      </c>
      <c r="B1" s="3"/>
      <c r="C1" s="3"/>
      <c r="D1" s="3"/>
      <c r="E1" s="3"/>
      <c r="F1" s="3"/>
      <c r="G1" s="3"/>
      <c r="H1" s="3"/>
      <c r="I1" s="3"/>
      <c r="J1" s="3"/>
      <c r="K1" s="3"/>
      <c r="L1" s="3"/>
      <c r="M1" s="3"/>
    </row>
    <row r="2" spans="1:20" ht="30" customHeight="1">
      <c r="A2" s="4" t="s">
        <v>1</v>
      </c>
      <c r="B2" s="5"/>
      <c r="C2" s="5"/>
      <c r="D2" s="5"/>
      <c r="E2" s="5"/>
      <c r="F2" s="5"/>
      <c r="G2" s="5"/>
      <c r="H2" s="5"/>
      <c r="I2" s="5"/>
      <c r="J2" s="5"/>
      <c r="K2" s="5"/>
      <c r="L2" s="5"/>
      <c r="M2" s="6"/>
    </row>
    <row r="3" spans="1:20" ht="30" customHeight="1">
      <c r="A3" s="82" t="s">
        <v>2</v>
      </c>
      <c r="B3" s="82" t="s">
        <v>3</v>
      </c>
      <c r="C3" s="82" t="s">
        <v>4</v>
      </c>
      <c r="D3" s="82" t="s">
        <v>5</v>
      </c>
      <c r="E3" s="82" t="s">
        <v>6</v>
      </c>
      <c r="F3" s="82"/>
      <c r="G3" s="82" t="s">
        <v>9</v>
      </c>
      <c r="H3" s="82"/>
      <c r="I3" s="82" t="s">
        <v>10</v>
      </c>
      <c r="J3" s="82"/>
      <c r="K3" s="82" t="s">
        <v>11</v>
      </c>
      <c r="L3" s="82"/>
      <c r="M3" s="82" t="s">
        <v>12</v>
      </c>
      <c r="N3" s="78" t="s">
        <v>13</v>
      </c>
      <c r="O3" s="78" t="s">
        <v>14</v>
      </c>
      <c r="P3" s="78" t="s">
        <v>15</v>
      </c>
      <c r="Q3" s="78" t="s">
        <v>16</v>
      </c>
      <c r="R3" s="78" t="s">
        <v>17</v>
      </c>
      <c r="S3" s="78" t="s">
        <v>18</v>
      </c>
      <c r="T3" s="78" t="s">
        <v>19</v>
      </c>
    </row>
    <row r="4" spans="1:20" ht="30" customHeight="1">
      <c r="A4" s="83"/>
      <c r="B4" s="83"/>
      <c r="C4" s="83"/>
      <c r="D4" s="83"/>
      <c r="E4" s="9" t="s">
        <v>7</v>
      </c>
      <c r="F4" s="9" t="s">
        <v>8</v>
      </c>
      <c r="G4" s="9" t="s">
        <v>7</v>
      </c>
      <c r="H4" s="9" t="s">
        <v>8</v>
      </c>
      <c r="I4" s="9" t="s">
        <v>7</v>
      </c>
      <c r="J4" s="9" t="s">
        <v>8</v>
      </c>
      <c r="K4" s="9" t="s">
        <v>7</v>
      </c>
      <c r="L4" s="9" t="s">
        <v>8</v>
      </c>
      <c r="M4" s="83"/>
      <c r="N4" s="78"/>
      <c r="O4" s="78"/>
      <c r="P4" s="78"/>
      <c r="Q4" s="78"/>
      <c r="R4" s="78"/>
      <c r="S4" s="78"/>
      <c r="T4" s="78"/>
    </row>
    <row r="5" spans="1:20" ht="30" customHeight="1">
      <c r="A5" s="10" t="s">
        <v>51</v>
      </c>
      <c r="B5" s="10" t="s">
        <v>52</v>
      </c>
      <c r="C5" s="10" t="s">
        <v>52</v>
      </c>
      <c r="D5" s="11">
        <v>1</v>
      </c>
      <c r="E5" s="12">
        <f>F6</f>
        <v>16283879</v>
      </c>
      <c r="F5" s="12">
        <f t="shared" ref="F5:F14" si="0">E5*D5</f>
        <v>16283879</v>
      </c>
      <c r="G5" s="12">
        <f>H6</f>
        <v>30093740</v>
      </c>
      <c r="H5" s="12">
        <f t="shared" ref="H5:H14" si="1">G5*D5</f>
        <v>30093740</v>
      </c>
      <c r="I5" s="12">
        <f>J6</f>
        <v>157041</v>
      </c>
      <c r="J5" s="12">
        <f t="shared" ref="J5:J14" si="2">I5*D5</f>
        <v>157041</v>
      </c>
      <c r="K5" s="12">
        <f t="shared" ref="K5:K14" si="3">E5+G5+I5</f>
        <v>46534660</v>
      </c>
      <c r="L5" s="12">
        <f t="shared" ref="L5:L14" si="4">F5+H5+J5</f>
        <v>46534660</v>
      </c>
      <c r="M5" s="10" t="s">
        <v>52</v>
      </c>
      <c r="N5" s="1" t="s">
        <v>53</v>
      </c>
      <c r="O5" s="1" t="s">
        <v>52</v>
      </c>
      <c r="P5" s="1" t="s">
        <v>52</v>
      </c>
      <c r="Q5" s="1" t="s">
        <v>52</v>
      </c>
      <c r="R5">
        <v>1</v>
      </c>
      <c r="S5" s="1" t="s">
        <v>52</v>
      </c>
      <c r="T5" s="8"/>
    </row>
    <row r="6" spans="1:20" ht="30" customHeight="1">
      <c r="A6" s="10" t="s">
        <v>54</v>
      </c>
      <c r="B6" s="10" t="s">
        <v>52</v>
      </c>
      <c r="C6" s="10" t="s">
        <v>52</v>
      </c>
      <c r="D6" s="11">
        <v>1</v>
      </c>
      <c r="E6" s="12">
        <f>F7+F8+F9+F10+F11+F12+F13</f>
        <v>16283879</v>
      </c>
      <c r="F6" s="12">
        <f t="shared" si="0"/>
        <v>16283879</v>
      </c>
      <c r="G6" s="12">
        <f>H7+H8+H9+H10+H11+H12+H13</f>
        <v>30093740</v>
      </c>
      <c r="H6" s="12">
        <f t="shared" si="1"/>
        <v>30093740</v>
      </c>
      <c r="I6" s="12">
        <f>J7+J8+J9+J10+J11+J12+J13</f>
        <v>157041</v>
      </c>
      <c r="J6" s="12">
        <f t="shared" si="2"/>
        <v>157041</v>
      </c>
      <c r="K6" s="12">
        <f t="shared" si="3"/>
        <v>46534660</v>
      </c>
      <c r="L6" s="12">
        <f t="shared" si="4"/>
        <v>46534660</v>
      </c>
      <c r="M6" s="10" t="s">
        <v>52</v>
      </c>
      <c r="N6" s="1" t="s">
        <v>55</v>
      </c>
      <c r="O6" s="1" t="s">
        <v>52</v>
      </c>
      <c r="P6" s="1" t="s">
        <v>53</v>
      </c>
      <c r="Q6" s="1" t="s">
        <v>52</v>
      </c>
      <c r="R6">
        <v>2</v>
      </c>
      <c r="S6" s="1" t="s">
        <v>52</v>
      </c>
      <c r="T6" s="8"/>
    </row>
    <row r="7" spans="1:20" ht="30" customHeight="1">
      <c r="A7" s="10" t="s">
        <v>56</v>
      </c>
      <c r="B7" s="10" t="s">
        <v>52</v>
      </c>
      <c r="C7" s="10" t="s">
        <v>52</v>
      </c>
      <c r="D7" s="11">
        <v>1</v>
      </c>
      <c r="E7" s="12">
        <f>공종별내역서!F27</f>
        <v>158429</v>
      </c>
      <c r="F7" s="12">
        <f t="shared" si="0"/>
        <v>158429</v>
      </c>
      <c r="G7" s="12">
        <f>공종별내역서!H27</f>
        <v>1424487</v>
      </c>
      <c r="H7" s="12">
        <f t="shared" si="1"/>
        <v>1424487</v>
      </c>
      <c r="I7" s="12">
        <f>공종별내역서!J27</f>
        <v>0</v>
      </c>
      <c r="J7" s="12">
        <f t="shared" si="2"/>
        <v>0</v>
      </c>
      <c r="K7" s="12">
        <f t="shared" si="3"/>
        <v>1582916</v>
      </c>
      <c r="L7" s="12">
        <f t="shared" si="4"/>
        <v>1582916</v>
      </c>
      <c r="M7" s="10" t="s">
        <v>52</v>
      </c>
      <c r="N7" s="1" t="s">
        <v>57</v>
      </c>
      <c r="O7" s="1" t="s">
        <v>52</v>
      </c>
      <c r="P7" s="1" t="s">
        <v>55</v>
      </c>
      <c r="Q7" s="1" t="s">
        <v>52</v>
      </c>
      <c r="R7">
        <v>3</v>
      </c>
      <c r="S7" s="1" t="s">
        <v>52</v>
      </c>
      <c r="T7" s="8"/>
    </row>
    <row r="8" spans="1:20" ht="30" customHeight="1">
      <c r="A8" s="10" t="s">
        <v>72</v>
      </c>
      <c r="B8" s="10" t="s">
        <v>52</v>
      </c>
      <c r="C8" s="10" t="s">
        <v>52</v>
      </c>
      <c r="D8" s="11">
        <v>1</v>
      </c>
      <c r="E8" s="12">
        <f>공종별내역서!F51</f>
        <v>29168</v>
      </c>
      <c r="F8" s="12">
        <f t="shared" si="0"/>
        <v>29168</v>
      </c>
      <c r="G8" s="12">
        <f>공종별내역서!H51</f>
        <v>5431070</v>
      </c>
      <c r="H8" s="12">
        <f t="shared" si="1"/>
        <v>5431070</v>
      </c>
      <c r="I8" s="12">
        <f>공종별내역서!J51</f>
        <v>26411</v>
      </c>
      <c r="J8" s="12">
        <f t="shared" si="2"/>
        <v>26411</v>
      </c>
      <c r="K8" s="12">
        <f t="shared" si="3"/>
        <v>5486649</v>
      </c>
      <c r="L8" s="12">
        <f t="shared" si="4"/>
        <v>5486649</v>
      </c>
      <c r="M8" s="10" t="s">
        <v>52</v>
      </c>
      <c r="N8" s="1" t="s">
        <v>73</v>
      </c>
      <c r="O8" s="1" t="s">
        <v>52</v>
      </c>
      <c r="P8" s="1" t="s">
        <v>55</v>
      </c>
      <c r="Q8" s="1" t="s">
        <v>52</v>
      </c>
      <c r="R8">
        <v>3</v>
      </c>
      <c r="S8" s="1" t="s">
        <v>52</v>
      </c>
      <c r="T8" s="8"/>
    </row>
    <row r="9" spans="1:20" ht="30" customHeight="1">
      <c r="A9" s="10" t="s">
        <v>138</v>
      </c>
      <c r="B9" s="10" t="s">
        <v>52</v>
      </c>
      <c r="C9" s="10" t="s">
        <v>52</v>
      </c>
      <c r="D9" s="11">
        <v>1</v>
      </c>
      <c r="E9" s="12">
        <f>공종별내역서!F75</f>
        <v>4140584</v>
      </c>
      <c r="F9" s="12">
        <f t="shared" si="0"/>
        <v>4140584</v>
      </c>
      <c r="G9" s="12">
        <f>공종별내역서!H75</f>
        <v>8321226</v>
      </c>
      <c r="H9" s="12">
        <f t="shared" si="1"/>
        <v>8321226</v>
      </c>
      <c r="I9" s="12">
        <f>공종별내역서!J75</f>
        <v>129697</v>
      </c>
      <c r="J9" s="12">
        <f t="shared" si="2"/>
        <v>129697</v>
      </c>
      <c r="K9" s="12">
        <f t="shared" si="3"/>
        <v>12591507</v>
      </c>
      <c r="L9" s="12">
        <f t="shared" si="4"/>
        <v>12591507</v>
      </c>
      <c r="M9" s="10" t="s">
        <v>52</v>
      </c>
      <c r="N9" s="1" t="s">
        <v>139</v>
      </c>
      <c r="O9" s="1" t="s">
        <v>52</v>
      </c>
      <c r="P9" s="1" t="s">
        <v>55</v>
      </c>
      <c r="Q9" s="1" t="s">
        <v>52</v>
      </c>
      <c r="R9">
        <v>3</v>
      </c>
      <c r="S9" s="1" t="s">
        <v>52</v>
      </c>
      <c r="T9" s="8"/>
    </row>
    <row r="10" spans="1:20" ht="30" customHeight="1">
      <c r="A10" s="10" t="s">
        <v>208</v>
      </c>
      <c r="B10" s="10" t="s">
        <v>52</v>
      </c>
      <c r="C10" s="10" t="s">
        <v>52</v>
      </c>
      <c r="D10" s="11">
        <v>1</v>
      </c>
      <c r="E10" s="12">
        <f>공종별내역서!F99</f>
        <v>4828122</v>
      </c>
      <c r="F10" s="12">
        <f t="shared" si="0"/>
        <v>4828122</v>
      </c>
      <c r="G10" s="12">
        <f>공종별내역서!H99</f>
        <v>968692</v>
      </c>
      <c r="H10" s="12">
        <f t="shared" si="1"/>
        <v>968692</v>
      </c>
      <c r="I10" s="12">
        <f>공종별내역서!J99</f>
        <v>0</v>
      </c>
      <c r="J10" s="12">
        <f t="shared" si="2"/>
        <v>0</v>
      </c>
      <c r="K10" s="12">
        <f t="shared" si="3"/>
        <v>5796814</v>
      </c>
      <c r="L10" s="12">
        <f t="shared" si="4"/>
        <v>5796814</v>
      </c>
      <c r="M10" s="10" t="s">
        <v>52</v>
      </c>
      <c r="N10" s="1" t="s">
        <v>209</v>
      </c>
      <c r="O10" s="1" t="s">
        <v>52</v>
      </c>
      <c r="P10" s="1" t="s">
        <v>55</v>
      </c>
      <c r="Q10" s="1" t="s">
        <v>52</v>
      </c>
      <c r="R10">
        <v>3</v>
      </c>
      <c r="S10" s="1" t="s">
        <v>52</v>
      </c>
      <c r="T10" s="8"/>
    </row>
    <row r="11" spans="1:20" ht="30" customHeight="1">
      <c r="A11" s="10" t="s">
        <v>239</v>
      </c>
      <c r="B11" s="10" t="s">
        <v>52</v>
      </c>
      <c r="C11" s="10" t="s">
        <v>52</v>
      </c>
      <c r="D11" s="11">
        <v>1</v>
      </c>
      <c r="E11" s="12">
        <f>공종별내역서!F123</f>
        <v>6835</v>
      </c>
      <c r="F11" s="12">
        <f t="shared" si="0"/>
        <v>6835</v>
      </c>
      <c r="G11" s="12">
        <f>공종별내역서!H123</f>
        <v>31138</v>
      </c>
      <c r="H11" s="12">
        <f t="shared" si="1"/>
        <v>31138</v>
      </c>
      <c r="I11" s="12">
        <f>공종별내역서!J123</f>
        <v>933</v>
      </c>
      <c r="J11" s="12">
        <f t="shared" si="2"/>
        <v>933</v>
      </c>
      <c r="K11" s="12">
        <f t="shared" si="3"/>
        <v>38906</v>
      </c>
      <c r="L11" s="12">
        <f t="shared" si="4"/>
        <v>38906</v>
      </c>
      <c r="M11" s="10" t="s">
        <v>52</v>
      </c>
      <c r="N11" s="1" t="s">
        <v>240</v>
      </c>
      <c r="O11" s="1" t="s">
        <v>52</v>
      </c>
      <c r="P11" s="1" t="s">
        <v>55</v>
      </c>
      <c r="Q11" s="1" t="s">
        <v>52</v>
      </c>
      <c r="R11">
        <v>3</v>
      </c>
      <c r="S11" s="1" t="s">
        <v>52</v>
      </c>
      <c r="T11" s="8"/>
    </row>
    <row r="12" spans="1:20" ht="30" customHeight="1">
      <c r="A12" s="10" t="s">
        <v>246</v>
      </c>
      <c r="B12" s="10" t="s">
        <v>52</v>
      </c>
      <c r="C12" s="10" t="s">
        <v>52</v>
      </c>
      <c r="D12" s="11">
        <v>1</v>
      </c>
      <c r="E12" s="12">
        <f>공종별내역서!F147</f>
        <v>1313348</v>
      </c>
      <c r="F12" s="12">
        <f t="shared" si="0"/>
        <v>1313348</v>
      </c>
      <c r="G12" s="12">
        <f>공종별내역서!H147</f>
        <v>9092961</v>
      </c>
      <c r="H12" s="12">
        <f t="shared" si="1"/>
        <v>9092961</v>
      </c>
      <c r="I12" s="12">
        <f>공종별내역서!J147</f>
        <v>0</v>
      </c>
      <c r="J12" s="12">
        <f t="shared" si="2"/>
        <v>0</v>
      </c>
      <c r="K12" s="12">
        <f t="shared" si="3"/>
        <v>10406309</v>
      </c>
      <c r="L12" s="12">
        <f t="shared" si="4"/>
        <v>10406309</v>
      </c>
      <c r="M12" s="10" t="s">
        <v>52</v>
      </c>
      <c r="N12" s="1" t="s">
        <v>247</v>
      </c>
      <c r="O12" s="1" t="s">
        <v>52</v>
      </c>
      <c r="P12" s="1" t="s">
        <v>55</v>
      </c>
      <c r="Q12" s="1" t="s">
        <v>52</v>
      </c>
      <c r="R12">
        <v>3</v>
      </c>
      <c r="S12" s="1" t="s">
        <v>52</v>
      </c>
      <c r="T12" s="8"/>
    </row>
    <row r="13" spans="1:20" ht="30" customHeight="1">
      <c r="A13" s="10" t="s">
        <v>266</v>
      </c>
      <c r="B13" s="10" t="s">
        <v>52</v>
      </c>
      <c r="C13" s="10" t="s">
        <v>52</v>
      </c>
      <c r="D13" s="11">
        <v>1</v>
      </c>
      <c r="E13" s="12">
        <f>공종별내역서!F171</f>
        <v>5807393</v>
      </c>
      <c r="F13" s="12">
        <f t="shared" si="0"/>
        <v>5807393</v>
      </c>
      <c r="G13" s="12">
        <f>공종별내역서!H171</f>
        <v>4824166</v>
      </c>
      <c r="H13" s="12">
        <f t="shared" si="1"/>
        <v>4824166</v>
      </c>
      <c r="I13" s="12">
        <f>공종별내역서!J171</f>
        <v>0</v>
      </c>
      <c r="J13" s="12">
        <f t="shared" si="2"/>
        <v>0</v>
      </c>
      <c r="K13" s="12">
        <f t="shared" si="3"/>
        <v>10631559</v>
      </c>
      <c r="L13" s="12">
        <f t="shared" si="4"/>
        <v>10631559</v>
      </c>
      <c r="M13" s="10" t="s">
        <v>52</v>
      </c>
      <c r="N13" s="1" t="s">
        <v>267</v>
      </c>
      <c r="O13" s="1" t="s">
        <v>52</v>
      </c>
      <c r="P13" s="1" t="s">
        <v>55</v>
      </c>
      <c r="Q13" s="1" t="s">
        <v>52</v>
      </c>
      <c r="R13">
        <v>3</v>
      </c>
      <c r="S13" s="1" t="s">
        <v>52</v>
      </c>
      <c r="T13" s="8"/>
    </row>
    <row r="14" spans="1:20" ht="30" customHeight="1">
      <c r="A14" s="10" t="s">
        <v>304</v>
      </c>
      <c r="B14" s="10" t="s">
        <v>52</v>
      </c>
      <c r="C14" s="10" t="s">
        <v>52</v>
      </c>
      <c r="D14" s="11">
        <v>1</v>
      </c>
      <c r="E14" s="12">
        <f>공종별내역서!F195</f>
        <v>0</v>
      </c>
      <c r="F14" s="12">
        <f t="shared" si="0"/>
        <v>0</v>
      </c>
      <c r="G14" s="12">
        <f>공종별내역서!H195</f>
        <v>0</v>
      </c>
      <c r="H14" s="12">
        <f t="shared" si="1"/>
        <v>0</v>
      </c>
      <c r="I14" s="12">
        <f>공종별내역서!J195</f>
        <v>652000</v>
      </c>
      <c r="J14" s="12">
        <f t="shared" si="2"/>
        <v>652000</v>
      </c>
      <c r="K14" s="12">
        <f t="shared" si="3"/>
        <v>652000</v>
      </c>
      <c r="L14" s="12">
        <f t="shared" si="4"/>
        <v>652000</v>
      </c>
      <c r="M14" s="10" t="s">
        <v>52</v>
      </c>
      <c r="N14" s="1" t="s">
        <v>305</v>
      </c>
      <c r="O14" s="1" t="s">
        <v>52</v>
      </c>
      <c r="P14" s="1" t="s">
        <v>52</v>
      </c>
      <c r="Q14" s="1" t="s">
        <v>306</v>
      </c>
      <c r="R14">
        <v>3</v>
      </c>
      <c r="S14" s="1" t="s">
        <v>52</v>
      </c>
      <c r="T14" s="8">
        <f>L14*1</f>
        <v>652000</v>
      </c>
    </row>
    <row r="15" spans="1:20" ht="30" customHeight="1">
      <c r="A15" s="11"/>
      <c r="B15" s="11"/>
      <c r="C15" s="11"/>
      <c r="D15" s="11"/>
      <c r="E15" s="11"/>
      <c r="F15" s="11"/>
      <c r="G15" s="11"/>
      <c r="H15" s="11"/>
      <c r="I15" s="11"/>
      <c r="J15" s="11"/>
      <c r="K15" s="11"/>
      <c r="L15" s="11"/>
      <c r="M15" s="11"/>
      <c r="T15" s="8"/>
    </row>
    <row r="16" spans="1:20" ht="30" customHeight="1">
      <c r="A16" s="11"/>
      <c r="B16" s="11"/>
      <c r="C16" s="11"/>
      <c r="D16" s="11"/>
      <c r="E16" s="11"/>
      <c r="F16" s="11"/>
      <c r="G16" s="11"/>
      <c r="H16" s="11"/>
      <c r="I16" s="11"/>
      <c r="J16" s="11"/>
      <c r="K16" s="11"/>
      <c r="L16" s="11"/>
      <c r="M16" s="11"/>
      <c r="T16" s="8"/>
    </row>
    <row r="17" spans="1:20" ht="30" customHeight="1">
      <c r="A17" s="11"/>
      <c r="B17" s="11"/>
      <c r="C17" s="11"/>
      <c r="D17" s="11"/>
      <c r="E17" s="11"/>
      <c r="F17" s="11"/>
      <c r="G17" s="11"/>
      <c r="H17" s="11"/>
      <c r="I17" s="11"/>
      <c r="J17" s="11"/>
      <c r="K17" s="11"/>
      <c r="L17" s="11"/>
      <c r="M17" s="11"/>
      <c r="T17" s="8"/>
    </row>
    <row r="18" spans="1:20" ht="30" customHeight="1">
      <c r="A18" s="11"/>
      <c r="B18" s="11"/>
      <c r="C18" s="11"/>
      <c r="D18" s="11"/>
      <c r="E18" s="11"/>
      <c r="F18" s="11"/>
      <c r="G18" s="11"/>
      <c r="H18" s="11"/>
      <c r="I18" s="11"/>
      <c r="J18" s="11"/>
      <c r="K18" s="11"/>
      <c r="L18" s="11"/>
      <c r="M18" s="11"/>
      <c r="T18" s="8"/>
    </row>
    <row r="19" spans="1:20" ht="30" customHeight="1">
      <c r="A19" s="11"/>
      <c r="B19" s="11"/>
      <c r="C19" s="11"/>
      <c r="D19" s="11"/>
      <c r="E19" s="11"/>
      <c r="F19" s="11"/>
      <c r="G19" s="11"/>
      <c r="H19" s="11"/>
      <c r="I19" s="11"/>
      <c r="J19" s="11"/>
      <c r="K19" s="11"/>
      <c r="L19" s="11"/>
      <c r="M19" s="11"/>
      <c r="T19" s="8"/>
    </row>
    <row r="20" spans="1:20" ht="30" customHeight="1">
      <c r="A20" s="11"/>
      <c r="B20" s="11"/>
      <c r="C20" s="11"/>
      <c r="D20" s="11"/>
      <c r="E20" s="11"/>
      <c r="F20" s="11"/>
      <c r="G20" s="11"/>
      <c r="H20" s="11"/>
      <c r="I20" s="11"/>
      <c r="J20" s="11"/>
      <c r="K20" s="11"/>
      <c r="L20" s="11"/>
      <c r="M20" s="11"/>
      <c r="T20" s="8"/>
    </row>
    <row r="21" spans="1:20" ht="30" customHeight="1">
      <c r="A21" s="11"/>
      <c r="B21" s="11"/>
      <c r="C21" s="11"/>
      <c r="D21" s="11"/>
      <c r="E21" s="11"/>
      <c r="F21" s="11"/>
      <c r="G21" s="11"/>
      <c r="H21" s="11"/>
      <c r="I21" s="11"/>
      <c r="J21" s="11"/>
      <c r="K21" s="11"/>
      <c r="L21" s="11"/>
      <c r="M21" s="11"/>
      <c r="T21" s="8"/>
    </row>
    <row r="22" spans="1:20" ht="30" customHeight="1">
      <c r="A22" s="11"/>
      <c r="B22" s="11"/>
      <c r="C22" s="11"/>
      <c r="D22" s="11"/>
      <c r="E22" s="11"/>
      <c r="F22" s="11"/>
      <c r="G22" s="11"/>
      <c r="H22" s="11"/>
      <c r="I22" s="11"/>
      <c r="J22" s="11"/>
      <c r="K22" s="11"/>
      <c r="L22" s="11"/>
      <c r="M22" s="11"/>
      <c r="T22" s="8"/>
    </row>
    <row r="23" spans="1:20" ht="30" customHeight="1">
      <c r="A23" s="11"/>
      <c r="B23" s="11"/>
      <c r="C23" s="11"/>
      <c r="D23" s="11"/>
      <c r="E23" s="11"/>
      <c r="F23" s="11"/>
      <c r="G23" s="11"/>
      <c r="H23" s="11"/>
      <c r="I23" s="11"/>
      <c r="J23" s="11"/>
      <c r="K23" s="11"/>
      <c r="L23" s="11"/>
      <c r="M23" s="11"/>
      <c r="T23" s="8"/>
    </row>
    <row r="24" spans="1:20" ht="30" customHeight="1">
      <c r="A24" s="11"/>
      <c r="B24" s="11"/>
      <c r="C24" s="11"/>
      <c r="D24" s="11"/>
      <c r="E24" s="11"/>
      <c r="F24" s="11"/>
      <c r="G24" s="11"/>
      <c r="H24" s="11"/>
      <c r="I24" s="11"/>
      <c r="J24" s="11"/>
      <c r="K24" s="11"/>
      <c r="L24" s="11"/>
      <c r="M24" s="11"/>
      <c r="T24" s="8"/>
    </row>
    <row r="25" spans="1:20" ht="30" customHeight="1">
      <c r="A25" s="11"/>
      <c r="B25" s="11"/>
      <c r="C25" s="11"/>
      <c r="D25" s="11"/>
      <c r="E25" s="11"/>
      <c r="F25" s="11"/>
      <c r="G25" s="11"/>
      <c r="H25" s="11"/>
      <c r="I25" s="11"/>
      <c r="J25" s="11"/>
      <c r="K25" s="11"/>
      <c r="L25" s="11"/>
      <c r="M25" s="11"/>
      <c r="T25" s="8"/>
    </row>
    <row r="26" spans="1:20" ht="30" customHeight="1">
      <c r="A26" s="10" t="s">
        <v>70</v>
      </c>
      <c r="B26" s="11"/>
      <c r="C26" s="11"/>
      <c r="D26" s="11"/>
      <c r="E26" s="11"/>
      <c r="F26" s="12">
        <f>F5</f>
        <v>16283879</v>
      </c>
      <c r="G26" s="11"/>
      <c r="H26" s="12">
        <f>H5</f>
        <v>30093740</v>
      </c>
      <c r="I26" s="11"/>
      <c r="J26" s="12">
        <f>J5</f>
        <v>157041</v>
      </c>
      <c r="K26" s="11"/>
      <c r="L26" s="12">
        <f>L5</f>
        <v>46534660</v>
      </c>
      <c r="M26" s="11"/>
      <c r="T26" s="8"/>
    </row>
  </sheetData>
  <mergeCells count="16">
    <mergeCell ref="G3:H3"/>
    <mergeCell ref="A3:A4"/>
    <mergeCell ref="B3:B4"/>
    <mergeCell ref="C3:C4"/>
    <mergeCell ref="D3:D4"/>
    <mergeCell ref="E3:F3"/>
    <mergeCell ref="Q3:Q4"/>
    <mergeCell ref="R3:R4"/>
    <mergeCell ref="S3:S4"/>
    <mergeCell ref="T3:T4"/>
    <mergeCell ref="I3:J3"/>
    <mergeCell ref="K3:L3"/>
    <mergeCell ref="M3:M4"/>
    <mergeCell ref="N3:N4"/>
    <mergeCell ref="O3:O4"/>
    <mergeCell ref="P3:P4"/>
  </mergeCells>
  <phoneticPr fontId="1" type="noConversion"/>
  <printOptions horizontalCentered="1"/>
  <pageMargins left="0.39370078740157483" right="0.39370078740157483" top="0.39370078740157483" bottom="0.39370078740157483" header="0" footer="0"/>
  <pageSetup paperSize="9" scale="66"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V195"/>
  <sheetViews>
    <sheetView view="pageBreakPreview" zoomScale="85" zoomScaleNormal="100" zoomScaleSheetLayoutView="85" workbookViewId="0">
      <pane ySplit="3" topLeftCell="A4" activePane="bottomLeft" state="frozen"/>
      <selection pane="bottomLeft" activeCell="C69" sqref="C69"/>
    </sheetView>
  </sheetViews>
  <sheetFormatPr defaultRowHeight="16.5"/>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c r="A1" s="4" t="s">
        <v>1</v>
      </c>
      <c r="B1" s="5"/>
      <c r="C1" s="5"/>
      <c r="D1" s="5"/>
      <c r="E1" s="5"/>
      <c r="F1" s="5"/>
      <c r="G1" s="5"/>
      <c r="H1" s="5"/>
      <c r="I1" s="5"/>
      <c r="J1" s="5"/>
      <c r="K1" s="5"/>
      <c r="L1" s="5"/>
      <c r="M1" s="6"/>
    </row>
    <row r="2" spans="1:48" ht="30" customHeight="1">
      <c r="A2" s="82" t="s">
        <v>2</v>
      </c>
      <c r="B2" s="82" t="s">
        <v>3</v>
      </c>
      <c r="C2" s="82" t="s">
        <v>4</v>
      </c>
      <c r="D2" s="82" t="s">
        <v>5</v>
      </c>
      <c r="E2" s="82" t="s">
        <v>6</v>
      </c>
      <c r="F2" s="82"/>
      <c r="G2" s="82" t="s">
        <v>9</v>
      </c>
      <c r="H2" s="82"/>
      <c r="I2" s="82" t="s">
        <v>10</v>
      </c>
      <c r="J2" s="82"/>
      <c r="K2" s="82" t="s">
        <v>11</v>
      </c>
      <c r="L2" s="82"/>
      <c r="M2" s="82" t="s">
        <v>12</v>
      </c>
      <c r="N2" s="78" t="s">
        <v>20</v>
      </c>
      <c r="O2" s="78" t="s">
        <v>14</v>
      </c>
      <c r="P2" s="78" t="s">
        <v>21</v>
      </c>
      <c r="Q2" s="78" t="s">
        <v>13</v>
      </c>
      <c r="R2" s="78" t="s">
        <v>22</v>
      </c>
      <c r="S2" s="78" t="s">
        <v>23</v>
      </c>
      <c r="T2" s="78" t="s">
        <v>24</v>
      </c>
      <c r="U2" s="78" t="s">
        <v>25</v>
      </c>
      <c r="V2" s="78" t="s">
        <v>26</v>
      </c>
      <c r="W2" s="78" t="s">
        <v>27</v>
      </c>
      <c r="X2" s="78" t="s">
        <v>28</v>
      </c>
      <c r="Y2" s="78" t="s">
        <v>29</v>
      </c>
      <c r="Z2" s="78" t="s">
        <v>30</v>
      </c>
      <c r="AA2" s="78" t="s">
        <v>31</v>
      </c>
      <c r="AB2" s="78" t="s">
        <v>32</v>
      </c>
      <c r="AC2" s="78" t="s">
        <v>33</v>
      </c>
      <c r="AD2" s="78" t="s">
        <v>34</v>
      </c>
      <c r="AE2" s="78" t="s">
        <v>35</v>
      </c>
      <c r="AF2" s="78" t="s">
        <v>36</v>
      </c>
      <c r="AG2" s="78" t="s">
        <v>37</v>
      </c>
      <c r="AH2" s="78" t="s">
        <v>38</v>
      </c>
      <c r="AI2" s="78" t="s">
        <v>39</v>
      </c>
      <c r="AJ2" s="78" t="s">
        <v>40</v>
      </c>
      <c r="AK2" s="78" t="s">
        <v>41</v>
      </c>
      <c r="AL2" s="78" t="s">
        <v>42</v>
      </c>
      <c r="AM2" s="78" t="s">
        <v>43</v>
      </c>
      <c r="AN2" s="78" t="s">
        <v>44</v>
      </c>
      <c r="AO2" s="78" t="s">
        <v>45</v>
      </c>
      <c r="AP2" s="78" t="s">
        <v>46</v>
      </c>
      <c r="AQ2" s="78" t="s">
        <v>47</v>
      </c>
      <c r="AR2" s="78" t="s">
        <v>48</v>
      </c>
      <c r="AS2" s="78" t="s">
        <v>16</v>
      </c>
      <c r="AT2" s="78" t="s">
        <v>17</v>
      </c>
      <c r="AU2" s="78" t="s">
        <v>49</v>
      </c>
      <c r="AV2" s="78" t="s">
        <v>50</v>
      </c>
    </row>
    <row r="3" spans="1:48" ht="30" customHeight="1">
      <c r="A3" s="82"/>
      <c r="B3" s="82"/>
      <c r="C3" s="82"/>
      <c r="D3" s="82"/>
      <c r="E3" s="7" t="s">
        <v>7</v>
      </c>
      <c r="F3" s="7" t="s">
        <v>8</v>
      </c>
      <c r="G3" s="7" t="s">
        <v>7</v>
      </c>
      <c r="H3" s="7" t="s">
        <v>8</v>
      </c>
      <c r="I3" s="7" t="s">
        <v>7</v>
      </c>
      <c r="J3" s="7" t="s">
        <v>8</v>
      </c>
      <c r="K3" s="7" t="s">
        <v>7</v>
      </c>
      <c r="L3" s="7" t="s">
        <v>8</v>
      </c>
      <c r="M3" s="82"/>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row>
    <row r="4" spans="1:48" ht="30" customHeight="1">
      <c r="A4" s="13" t="s">
        <v>56</v>
      </c>
      <c r="B4" s="13" t="s">
        <v>52</v>
      </c>
      <c r="C4" s="11"/>
      <c r="D4" s="11"/>
      <c r="E4" s="12"/>
      <c r="F4" s="12"/>
      <c r="G4" s="12"/>
      <c r="H4" s="12"/>
      <c r="I4" s="12"/>
      <c r="J4" s="12"/>
      <c r="K4" s="12"/>
      <c r="L4" s="12"/>
      <c r="M4" s="11"/>
      <c r="Q4" s="1" t="s">
        <v>57</v>
      </c>
    </row>
    <row r="5" spans="1:48" ht="30" customHeight="1">
      <c r="A5" s="13" t="s">
        <v>58</v>
      </c>
      <c r="B5" s="13" t="s">
        <v>59</v>
      </c>
      <c r="C5" s="13" t="s">
        <v>60</v>
      </c>
      <c r="D5" s="65">
        <f>물량산출근거서!E5</f>
        <v>276.01</v>
      </c>
      <c r="E5" s="12">
        <f>TRUNC(일위대가목록!E4,0)</f>
        <v>574</v>
      </c>
      <c r="F5" s="12">
        <f>TRUNC(E5*D5, 0)</f>
        <v>158429</v>
      </c>
      <c r="G5" s="12">
        <f>TRUNC(일위대가목록!F4,0)</f>
        <v>1720</v>
      </c>
      <c r="H5" s="12">
        <f>TRUNC(G5*D5, 0)</f>
        <v>474737</v>
      </c>
      <c r="I5" s="12">
        <f>TRUNC(일위대가목록!G4,0)</f>
        <v>0</v>
      </c>
      <c r="J5" s="12">
        <f>TRUNC(I5*D5, 0)</f>
        <v>0</v>
      </c>
      <c r="K5" s="12">
        <f>TRUNC(E5+G5+I5, 0)</f>
        <v>2294</v>
      </c>
      <c r="L5" s="12">
        <f>TRUNC(F5+H5+J5, 0)</f>
        <v>633166</v>
      </c>
      <c r="M5" s="13" t="s">
        <v>61</v>
      </c>
      <c r="N5" s="1" t="s">
        <v>62</v>
      </c>
      <c r="O5" s="1" t="s">
        <v>52</v>
      </c>
      <c r="P5" s="1" t="s">
        <v>52</v>
      </c>
      <c r="Q5" s="1" t="s">
        <v>57</v>
      </c>
      <c r="R5" s="1" t="s">
        <v>63</v>
      </c>
      <c r="S5" s="1" t="s">
        <v>64</v>
      </c>
      <c r="T5" s="1" t="s">
        <v>64</v>
      </c>
      <c r="AR5" s="1" t="s">
        <v>52</v>
      </c>
      <c r="AS5" s="1" t="s">
        <v>52</v>
      </c>
      <c r="AU5" s="1" t="s">
        <v>65</v>
      </c>
      <c r="AV5">
        <v>12</v>
      </c>
    </row>
    <row r="6" spans="1:48" ht="30" customHeight="1">
      <c r="A6" s="13" t="s">
        <v>66</v>
      </c>
      <c r="B6" s="13" t="s">
        <v>52</v>
      </c>
      <c r="C6" s="13" t="s">
        <v>60</v>
      </c>
      <c r="D6" s="65">
        <f>물량산출근거서!E6</f>
        <v>276.01</v>
      </c>
      <c r="E6" s="12">
        <f>TRUNC(일위대가목록!E5,0)</f>
        <v>0</v>
      </c>
      <c r="F6" s="12">
        <f>TRUNC(E6*D6, 0)</f>
        <v>0</v>
      </c>
      <c r="G6" s="12">
        <f>TRUNC(일위대가목록!F5,0)</f>
        <v>3441</v>
      </c>
      <c r="H6" s="12">
        <f>TRUNC(G6*D6, 0)</f>
        <v>949750</v>
      </c>
      <c r="I6" s="12">
        <f>TRUNC(일위대가목록!G5,0)</f>
        <v>0</v>
      </c>
      <c r="J6" s="12">
        <f>TRUNC(I6*D6, 0)</f>
        <v>0</v>
      </c>
      <c r="K6" s="12">
        <f>TRUNC(E6+G6+I6, 0)</f>
        <v>3441</v>
      </c>
      <c r="L6" s="12">
        <f>TRUNC(F6+H6+J6, 0)</f>
        <v>949750</v>
      </c>
      <c r="M6" s="13" t="s">
        <v>67</v>
      </c>
      <c r="N6" s="1" t="s">
        <v>68</v>
      </c>
      <c r="O6" s="1" t="s">
        <v>52</v>
      </c>
      <c r="P6" s="1" t="s">
        <v>52</v>
      </c>
      <c r="Q6" s="1" t="s">
        <v>57</v>
      </c>
      <c r="R6" s="1" t="s">
        <v>63</v>
      </c>
      <c r="S6" s="1" t="s">
        <v>64</v>
      </c>
      <c r="T6" s="1" t="s">
        <v>64</v>
      </c>
      <c r="AR6" s="1" t="s">
        <v>52</v>
      </c>
      <c r="AS6" s="1" t="s">
        <v>52</v>
      </c>
      <c r="AU6" s="1" t="s">
        <v>69</v>
      </c>
      <c r="AV6">
        <v>13</v>
      </c>
    </row>
    <row r="7" spans="1:48" ht="30" customHeight="1">
      <c r="A7" s="11"/>
      <c r="B7" s="11"/>
      <c r="C7" s="11"/>
      <c r="D7" s="11"/>
      <c r="E7" s="12"/>
      <c r="F7" s="12"/>
      <c r="G7" s="12"/>
      <c r="H7" s="12"/>
      <c r="I7" s="12"/>
      <c r="J7" s="12"/>
      <c r="K7" s="12"/>
      <c r="L7" s="12"/>
      <c r="M7" s="11"/>
      <c r="Q7" s="1" t="s">
        <v>57</v>
      </c>
    </row>
    <row r="8" spans="1:48" ht="30" customHeight="1">
      <c r="A8" s="11"/>
      <c r="B8" s="11"/>
      <c r="C8" s="11"/>
      <c r="D8" s="11"/>
      <c r="E8" s="12"/>
      <c r="F8" s="12"/>
      <c r="G8" s="12"/>
      <c r="H8" s="12"/>
      <c r="I8" s="12"/>
      <c r="J8" s="12"/>
      <c r="K8" s="12"/>
      <c r="L8" s="12"/>
      <c r="M8" s="11"/>
      <c r="Q8" s="1" t="s">
        <v>57</v>
      </c>
    </row>
    <row r="9" spans="1:48" ht="30" customHeight="1">
      <c r="A9" s="11"/>
      <c r="B9" s="11"/>
      <c r="C9" s="11"/>
      <c r="D9" s="11"/>
      <c r="E9" s="12"/>
      <c r="F9" s="12"/>
      <c r="G9" s="12"/>
      <c r="H9" s="12"/>
      <c r="I9" s="12"/>
      <c r="J9" s="12"/>
      <c r="K9" s="12"/>
      <c r="L9" s="12"/>
      <c r="M9" s="11"/>
      <c r="Q9" s="1" t="s">
        <v>57</v>
      </c>
    </row>
    <row r="10" spans="1:48" ht="30" customHeight="1">
      <c r="A10" s="11"/>
      <c r="B10" s="11"/>
      <c r="C10" s="11"/>
      <c r="D10" s="11"/>
      <c r="E10" s="12"/>
      <c r="F10" s="12"/>
      <c r="G10" s="12"/>
      <c r="H10" s="12"/>
      <c r="I10" s="12"/>
      <c r="J10" s="12"/>
      <c r="K10" s="12"/>
      <c r="L10" s="12"/>
      <c r="M10" s="11"/>
      <c r="Q10" s="1" t="s">
        <v>57</v>
      </c>
    </row>
    <row r="11" spans="1:48" ht="30" customHeight="1">
      <c r="A11" s="11"/>
      <c r="B11" s="11"/>
      <c r="C11" s="11"/>
      <c r="D11" s="11"/>
      <c r="E11" s="12"/>
      <c r="F11" s="12"/>
      <c r="G11" s="12"/>
      <c r="H11" s="12"/>
      <c r="I11" s="12"/>
      <c r="J11" s="12"/>
      <c r="K11" s="12"/>
      <c r="L11" s="12"/>
      <c r="M11" s="11"/>
      <c r="Q11" s="1" t="s">
        <v>57</v>
      </c>
    </row>
    <row r="12" spans="1:48" ht="30" customHeight="1">
      <c r="A12" s="11"/>
      <c r="B12" s="11"/>
      <c r="C12" s="11"/>
      <c r="D12" s="11"/>
      <c r="E12" s="12"/>
      <c r="F12" s="12"/>
      <c r="G12" s="12"/>
      <c r="H12" s="12"/>
      <c r="I12" s="12"/>
      <c r="J12" s="12"/>
      <c r="K12" s="12"/>
      <c r="L12" s="12"/>
      <c r="M12" s="11"/>
      <c r="Q12" s="1" t="s">
        <v>57</v>
      </c>
    </row>
    <row r="13" spans="1:48" ht="30" customHeight="1">
      <c r="A13" s="11"/>
      <c r="B13" s="11"/>
      <c r="C13" s="11"/>
      <c r="D13" s="11"/>
      <c r="E13" s="12"/>
      <c r="F13" s="12"/>
      <c r="G13" s="12"/>
      <c r="H13" s="12"/>
      <c r="I13" s="12"/>
      <c r="J13" s="12"/>
      <c r="K13" s="12"/>
      <c r="L13" s="12"/>
      <c r="M13" s="11"/>
      <c r="Q13" s="1" t="s">
        <v>57</v>
      </c>
    </row>
    <row r="14" spans="1:48" ht="30" customHeight="1">
      <c r="A14" s="11"/>
      <c r="B14" s="11"/>
      <c r="C14" s="11"/>
      <c r="D14" s="11"/>
      <c r="E14" s="12"/>
      <c r="F14" s="12"/>
      <c r="G14" s="12"/>
      <c r="H14" s="12"/>
      <c r="I14" s="12"/>
      <c r="J14" s="12"/>
      <c r="K14" s="12"/>
      <c r="L14" s="12"/>
      <c r="M14" s="11"/>
      <c r="Q14" s="1" t="s">
        <v>57</v>
      </c>
    </row>
    <row r="15" spans="1:48" ht="30" customHeight="1">
      <c r="A15" s="11"/>
      <c r="B15" s="11"/>
      <c r="C15" s="11"/>
      <c r="D15" s="11"/>
      <c r="E15" s="12"/>
      <c r="F15" s="12"/>
      <c r="G15" s="12"/>
      <c r="H15" s="12"/>
      <c r="I15" s="12"/>
      <c r="J15" s="12"/>
      <c r="K15" s="12"/>
      <c r="L15" s="12"/>
      <c r="M15" s="11"/>
      <c r="Q15" s="1" t="s">
        <v>57</v>
      </c>
    </row>
    <row r="16" spans="1:48" ht="30" customHeight="1">
      <c r="A16" s="11"/>
      <c r="B16" s="11"/>
      <c r="C16" s="11"/>
      <c r="D16" s="11"/>
      <c r="E16" s="12"/>
      <c r="F16" s="12"/>
      <c r="G16" s="12"/>
      <c r="H16" s="12"/>
      <c r="I16" s="12"/>
      <c r="J16" s="12"/>
      <c r="K16" s="12"/>
      <c r="L16" s="12"/>
      <c r="M16" s="11"/>
      <c r="Q16" s="1" t="s">
        <v>57</v>
      </c>
    </row>
    <row r="17" spans="1:48" ht="30" customHeight="1">
      <c r="A17" s="11"/>
      <c r="B17" s="11"/>
      <c r="C17" s="11"/>
      <c r="D17" s="11"/>
      <c r="E17" s="12"/>
      <c r="F17" s="12"/>
      <c r="G17" s="12"/>
      <c r="H17" s="12"/>
      <c r="I17" s="12"/>
      <c r="J17" s="12"/>
      <c r="K17" s="12"/>
      <c r="L17" s="12"/>
      <c r="M17" s="11"/>
      <c r="Q17" s="1" t="s">
        <v>57</v>
      </c>
    </row>
    <row r="18" spans="1:48" ht="30" customHeight="1">
      <c r="A18" s="11"/>
      <c r="B18" s="11"/>
      <c r="C18" s="11"/>
      <c r="D18" s="11"/>
      <c r="E18" s="12"/>
      <c r="F18" s="12"/>
      <c r="G18" s="12"/>
      <c r="H18" s="12"/>
      <c r="I18" s="12"/>
      <c r="J18" s="12"/>
      <c r="K18" s="12"/>
      <c r="L18" s="12"/>
      <c r="M18" s="11"/>
      <c r="Q18" s="1" t="s">
        <v>57</v>
      </c>
    </row>
    <row r="19" spans="1:48" ht="30" customHeight="1">
      <c r="A19" s="11"/>
      <c r="B19" s="11"/>
      <c r="C19" s="11"/>
      <c r="D19" s="11"/>
      <c r="E19" s="12"/>
      <c r="F19" s="12"/>
      <c r="G19" s="12"/>
      <c r="H19" s="12"/>
      <c r="I19" s="12"/>
      <c r="J19" s="12"/>
      <c r="K19" s="12"/>
      <c r="L19" s="12"/>
      <c r="M19" s="11"/>
      <c r="Q19" s="1" t="s">
        <v>57</v>
      </c>
    </row>
    <row r="20" spans="1:48" ht="30" customHeight="1">
      <c r="A20" s="11"/>
      <c r="B20" s="11"/>
      <c r="C20" s="11"/>
      <c r="D20" s="11"/>
      <c r="E20" s="12"/>
      <c r="F20" s="12"/>
      <c r="G20" s="12"/>
      <c r="H20" s="12"/>
      <c r="I20" s="12"/>
      <c r="J20" s="12"/>
      <c r="K20" s="12"/>
      <c r="L20" s="12"/>
      <c r="M20" s="11"/>
      <c r="Q20" s="1" t="s">
        <v>57</v>
      </c>
    </row>
    <row r="21" spans="1:48" ht="30" customHeight="1">
      <c r="A21" s="11"/>
      <c r="B21" s="11"/>
      <c r="C21" s="11"/>
      <c r="D21" s="11"/>
      <c r="E21" s="12"/>
      <c r="F21" s="12"/>
      <c r="G21" s="12"/>
      <c r="H21" s="12"/>
      <c r="I21" s="12"/>
      <c r="J21" s="12"/>
      <c r="K21" s="12"/>
      <c r="L21" s="12"/>
      <c r="M21" s="11"/>
      <c r="Q21" s="1" t="s">
        <v>57</v>
      </c>
    </row>
    <row r="22" spans="1:48" ht="30" customHeight="1">
      <c r="A22" s="11"/>
      <c r="B22" s="11"/>
      <c r="C22" s="11"/>
      <c r="D22" s="11"/>
      <c r="E22" s="12"/>
      <c r="F22" s="12"/>
      <c r="G22" s="12"/>
      <c r="H22" s="12"/>
      <c r="I22" s="12"/>
      <c r="J22" s="12"/>
      <c r="K22" s="12"/>
      <c r="L22" s="12"/>
      <c r="M22" s="11"/>
      <c r="Q22" s="1" t="s">
        <v>57</v>
      </c>
    </row>
    <row r="23" spans="1:48" ht="30" customHeight="1">
      <c r="A23" s="11"/>
      <c r="B23" s="11"/>
      <c r="C23" s="11"/>
      <c r="D23" s="11"/>
      <c r="E23" s="12"/>
      <c r="F23" s="12"/>
      <c r="G23" s="12"/>
      <c r="H23" s="12"/>
      <c r="I23" s="12"/>
      <c r="J23" s="12"/>
      <c r="K23" s="12"/>
      <c r="L23" s="12"/>
      <c r="M23" s="11"/>
      <c r="Q23" s="1" t="s">
        <v>57</v>
      </c>
    </row>
    <row r="24" spans="1:48" ht="30" customHeight="1">
      <c r="A24" s="11"/>
      <c r="B24" s="11"/>
      <c r="C24" s="11"/>
      <c r="D24" s="11"/>
      <c r="E24" s="12"/>
      <c r="F24" s="12"/>
      <c r="G24" s="12"/>
      <c r="H24" s="12"/>
      <c r="I24" s="12"/>
      <c r="J24" s="12"/>
      <c r="K24" s="12"/>
      <c r="L24" s="12"/>
      <c r="M24" s="11"/>
      <c r="Q24" s="1" t="s">
        <v>57</v>
      </c>
    </row>
    <row r="25" spans="1:48" ht="30" customHeight="1">
      <c r="A25" s="11"/>
      <c r="B25" s="11"/>
      <c r="C25" s="11"/>
      <c r="D25" s="11"/>
      <c r="E25" s="12"/>
      <c r="F25" s="12"/>
      <c r="G25" s="12"/>
      <c r="H25" s="12"/>
      <c r="I25" s="12"/>
      <c r="J25" s="12"/>
      <c r="K25" s="12"/>
      <c r="L25" s="12"/>
      <c r="M25" s="11"/>
      <c r="Q25" s="1" t="s">
        <v>57</v>
      </c>
    </row>
    <row r="26" spans="1:48" ht="30" customHeight="1">
      <c r="A26" s="11"/>
      <c r="B26" s="11"/>
      <c r="C26" s="11"/>
      <c r="D26" s="11"/>
      <c r="E26" s="12"/>
      <c r="F26" s="12"/>
      <c r="G26" s="12"/>
      <c r="H26" s="12"/>
      <c r="I26" s="12"/>
      <c r="J26" s="12"/>
      <c r="K26" s="12"/>
      <c r="L26" s="12"/>
      <c r="M26" s="11"/>
      <c r="Q26" s="1" t="s">
        <v>57</v>
      </c>
    </row>
    <row r="27" spans="1:48" ht="30" customHeight="1">
      <c r="A27" s="13" t="s">
        <v>70</v>
      </c>
      <c r="B27" s="11"/>
      <c r="C27" s="11"/>
      <c r="D27" s="11"/>
      <c r="E27" s="12"/>
      <c r="F27" s="12">
        <f>SUMIF(Q5:Q26,"010101",F5:F26)</f>
        <v>158429</v>
      </c>
      <c r="G27" s="12"/>
      <c r="H27" s="12">
        <f>SUMIF(Q5:Q26,"010101",H5:H26)</f>
        <v>1424487</v>
      </c>
      <c r="I27" s="12"/>
      <c r="J27" s="12">
        <f>SUMIF(Q5:Q26,"010101",J5:J26)</f>
        <v>0</v>
      </c>
      <c r="K27" s="12"/>
      <c r="L27" s="12">
        <f>SUMIF(Q5:Q26,"010101",L5:L26)</f>
        <v>1582916</v>
      </c>
      <c r="M27" s="11"/>
      <c r="N27" t="s">
        <v>71</v>
      </c>
    </row>
    <row r="28" spans="1:48" ht="30" customHeight="1">
      <c r="A28" s="13" t="s">
        <v>72</v>
      </c>
      <c r="B28" s="13" t="s">
        <v>52</v>
      </c>
      <c r="C28" s="11"/>
      <c r="D28" s="11"/>
      <c r="E28" s="12"/>
      <c r="F28" s="12"/>
      <c r="G28" s="12"/>
      <c r="H28" s="12"/>
      <c r="I28" s="12"/>
      <c r="J28" s="12"/>
      <c r="K28" s="12"/>
      <c r="L28" s="12"/>
      <c r="M28" s="11"/>
      <c r="Q28" s="1" t="s">
        <v>73</v>
      </c>
    </row>
    <row r="29" spans="1:48" ht="30" customHeight="1">
      <c r="A29" s="13" t="s">
        <v>74</v>
      </c>
      <c r="B29" s="13" t="s">
        <v>52</v>
      </c>
      <c r="C29" s="13" t="s">
        <v>75</v>
      </c>
      <c r="D29" s="65">
        <f>물량산출근거서!E9</f>
        <v>120.11</v>
      </c>
      <c r="E29" s="12">
        <f>TRUNC(일위대가목록!E6,0)</f>
        <v>190</v>
      </c>
      <c r="F29" s="12">
        <f t="shared" ref="F29:F41" si="0">TRUNC(E29*D29, 0)</f>
        <v>22820</v>
      </c>
      <c r="G29" s="12">
        <f>TRUNC(일위대가목록!F6,0)</f>
        <v>3808</v>
      </c>
      <c r="H29" s="12">
        <f t="shared" ref="H29:H41" si="1">TRUNC(G29*D29, 0)</f>
        <v>457378</v>
      </c>
      <c r="I29" s="12">
        <f>TRUNC(일위대가목록!G6,0)</f>
        <v>0</v>
      </c>
      <c r="J29" s="12">
        <f t="shared" ref="J29:J41" si="2">TRUNC(I29*D29, 0)</f>
        <v>0</v>
      </c>
      <c r="K29" s="12">
        <f t="shared" ref="K29:K41" si="3">TRUNC(E29+G29+I29, 0)</f>
        <v>3998</v>
      </c>
      <c r="L29" s="12">
        <f t="shared" ref="L29:L41" si="4">TRUNC(F29+H29+J29, 0)</f>
        <v>480198</v>
      </c>
      <c r="M29" s="13" t="s">
        <v>76</v>
      </c>
      <c r="N29" s="1" t="s">
        <v>77</v>
      </c>
      <c r="O29" s="1" t="s">
        <v>52</v>
      </c>
      <c r="P29" s="1" t="s">
        <v>52</v>
      </c>
      <c r="Q29" s="1" t="s">
        <v>73</v>
      </c>
      <c r="R29" s="1" t="s">
        <v>63</v>
      </c>
      <c r="S29" s="1" t="s">
        <v>64</v>
      </c>
      <c r="T29" s="1" t="s">
        <v>64</v>
      </c>
      <c r="AR29" s="1" t="s">
        <v>52</v>
      </c>
      <c r="AS29" s="1" t="s">
        <v>52</v>
      </c>
      <c r="AU29" s="1" t="s">
        <v>78</v>
      </c>
      <c r="AV29">
        <v>14</v>
      </c>
    </row>
    <row r="30" spans="1:48" ht="30" customHeight="1">
      <c r="A30" s="13" t="s">
        <v>79</v>
      </c>
      <c r="B30" s="13" t="s">
        <v>52</v>
      </c>
      <c r="C30" s="13" t="s">
        <v>60</v>
      </c>
      <c r="D30" s="65">
        <f>물량산출근거서!E10</f>
        <v>225.82999999999998</v>
      </c>
      <c r="E30" s="12">
        <f>TRUNC(일위대가목록!E7,0)</f>
        <v>0</v>
      </c>
      <c r="F30" s="12">
        <f t="shared" si="0"/>
        <v>0</v>
      </c>
      <c r="G30" s="12">
        <f>TRUNC(일위대가목록!F7,0)</f>
        <v>2229</v>
      </c>
      <c r="H30" s="12">
        <f t="shared" si="1"/>
        <v>503375</v>
      </c>
      <c r="I30" s="12">
        <f>TRUNC(일위대가목록!G7,0)</f>
        <v>0</v>
      </c>
      <c r="J30" s="12">
        <f t="shared" si="2"/>
        <v>0</v>
      </c>
      <c r="K30" s="12">
        <f t="shared" si="3"/>
        <v>2229</v>
      </c>
      <c r="L30" s="12">
        <f t="shared" si="4"/>
        <v>503375</v>
      </c>
      <c r="M30" s="13" t="s">
        <v>80</v>
      </c>
      <c r="N30" s="1" t="s">
        <v>81</v>
      </c>
      <c r="O30" s="1" t="s">
        <v>52</v>
      </c>
      <c r="P30" s="1" t="s">
        <v>52</v>
      </c>
      <c r="Q30" s="1" t="s">
        <v>73</v>
      </c>
      <c r="R30" s="1" t="s">
        <v>63</v>
      </c>
      <c r="S30" s="1" t="s">
        <v>64</v>
      </c>
      <c r="T30" s="1" t="s">
        <v>64</v>
      </c>
      <c r="AR30" s="1" t="s">
        <v>52</v>
      </c>
      <c r="AS30" s="1" t="s">
        <v>52</v>
      </c>
      <c r="AU30" s="1" t="s">
        <v>82</v>
      </c>
      <c r="AV30">
        <v>15</v>
      </c>
    </row>
    <row r="31" spans="1:48" ht="30" customHeight="1">
      <c r="A31" s="13" t="s">
        <v>83</v>
      </c>
      <c r="B31" s="13" t="s">
        <v>52</v>
      </c>
      <c r="C31" s="13" t="s">
        <v>60</v>
      </c>
      <c r="D31" s="65">
        <f>물량산출근거서!E11</f>
        <v>46.247999999999998</v>
      </c>
      <c r="E31" s="12">
        <f>TRUNC(일위대가목록!E8,0)</f>
        <v>0</v>
      </c>
      <c r="F31" s="12">
        <f t="shared" si="0"/>
        <v>0</v>
      </c>
      <c r="G31" s="12">
        <f>TRUNC(일위대가목록!F8,0)</f>
        <v>6002</v>
      </c>
      <c r="H31" s="12">
        <f t="shared" si="1"/>
        <v>277580</v>
      </c>
      <c r="I31" s="12">
        <f>TRUNC(일위대가목록!G8,0)</f>
        <v>120</v>
      </c>
      <c r="J31" s="12">
        <f t="shared" si="2"/>
        <v>5549</v>
      </c>
      <c r="K31" s="12">
        <f t="shared" si="3"/>
        <v>6122</v>
      </c>
      <c r="L31" s="12">
        <f t="shared" si="4"/>
        <v>283129</v>
      </c>
      <c r="M31" s="13" t="s">
        <v>84</v>
      </c>
      <c r="N31" s="1" t="s">
        <v>85</v>
      </c>
      <c r="O31" s="1" t="s">
        <v>52</v>
      </c>
      <c r="P31" s="1" t="s">
        <v>52</v>
      </c>
      <c r="Q31" s="1" t="s">
        <v>73</v>
      </c>
      <c r="R31" s="1" t="s">
        <v>63</v>
      </c>
      <c r="S31" s="1" t="s">
        <v>64</v>
      </c>
      <c r="T31" s="1" t="s">
        <v>64</v>
      </c>
      <c r="AR31" s="1" t="s">
        <v>52</v>
      </c>
      <c r="AS31" s="1" t="s">
        <v>52</v>
      </c>
      <c r="AU31" s="1" t="s">
        <v>86</v>
      </c>
      <c r="AV31">
        <v>16</v>
      </c>
    </row>
    <row r="32" spans="1:48" ht="30" customHeight="1">
      <c r="A32" s="13" t="s">
        <v>87</v>
      </c>
      <c r="B32" s="13" t="s">
        <v>52</v>
      </c>
      <c r="C32" s="13" t="s">
        <v>60</v>
      </c>
      <c r="D32" s="65">
        <f>물량산출근거서!E12</f>
        <v>99.704000000000008</v>
      </c>
      <c r="E32" s="12">
        <f>TRUNC(일위대가목록!E9,0)</f>
        <v>0</v>
      </c>
      <c r="F32" s="12">
        <f t="shared" si="0"/>
        <v>0</v>
      </c>
      <c r="G32" s="12">
        <f>TRUNC(일위대가목록!F9,0)</f>
        <v>5316</v>
      </c>
      <c r="H32" s="12">
        <f t="shared" si="1"/>
        <v>530026</v>
      </c>
      <c r="I32" s="12">
        <f>TRUNC(일위대가목록!G9,0)</f>
        <v>106</v>
      </c>
      <c r="J32" s="12">
        <f t="shared" si="2"/>
        <v>10568</v>
      </c>
      <c r="K32" s="12">
        <f t="shared" si="3"/>
        <v>5422</v>
      </c>
      <c r="L32" s="12">
        <f t="shared" si="4"/>
        <v>540594</v>
      </c>
      <c r="M32" s="13" t="s">
        <v>88</v>
      </c>
      <c r="N32" s="1" t="s">
        <v>89</v>
      </c>
      <c r="O32" s="1" t="s">
        <v>52</v>
      </c>
      <c r="P32" s="1" t="s">
        <v>52</v>
      </c>
      <c r="Q32" s="1" t="s">
        <v>73</v>
      </c>
      <c r="R32" s="1" t="s">
        <v>63</v>
      </c>
      <c r="S32" s="1" t="s">
        <v>64</v>
      </c>
      <c r="T32" s="1" t="s">
        <v>64</v>
      </c>
      <c r="AR32" s="1" t="s">
        <v>52</v>
      </c>
      <c r="AS32" s="1" t="s">
        <v>52</v>
      </c>
      <c r="AU32" s="1" t="s">
        <v>90</v>
      </c>
      <c r="AV32">
        <v>17</v>
      </c>
    </row>
    <row r="33" spans="1:48" ht="30" customHeight="1">
      <c r="A33" s="13" t="s">
        <v>91</v>
      </c>
      <c r="B33" s="13" t="s">
        <v>92</v>
      </c>
      <c r="C33" s="13" t="s">
        <v>60</v>
      </c>
      <c r="D33" s="65">
        <f>물량산출근거서!E13</f>
        <v>27.089199999999998</v>
      </c>
      <c r="E33" s="12">
        <f>TRUNC(일위대가목록!E10,0)</f>
        <v>0</v>
      </c>
      <c r="F33" s="12">
        <f t="shared" si="0"/>
        <v>0</v>
      </c>
      <c r="G33" s="12">
        <f>TRUNC(일위대가목록!F10,0)</f>
        <v>6373</v>
      </c>
      <c r="H33" s="12">
        <f t="shared" si="1"/>
        <v>172639</v>
      </c>
      <c r="I33" s="12">
        <f>TRUNC(일위대가목록!G10,0)</f>
        <v>0</v>
      </c>
      <c r="J33" s="12">
        <f t="shared" si="2"/>
        <v>0</v>
      </c>
      <c r="K33" s="12">
        <f t="shared" si="3"/>
        <v>6373</v>
      </c>
      <c r="L33" s="12">
        <f t="shared" si="4"/>
        <v>172639</v>
      </c>
      <c r="M33" s="13" t="s">
        <v>93</v>
      </c>
      <c r="N33" s="1" t="s">
        <v>94</v>
      </c>
      <c r="O33" s="1" t="s">
        <v>52</v>
      </c>
      <c r="P33" s="1" t="s">
        <v>52</v>
      </c>
      <c r="Q33" s="1" t="s">
        <v>73</v>
      </c>
      <c r="R33" s="1" t="s">
        <v>63</v>
      </c>
      <c r="S33" s="1" t="s">
        <v>64</v>
      </c>
      <c r="T33" s="1" t="s">
        <v>64</v>
      </c>
      <c r="AR33" s="1" t="s">
        <v>52</v>
      </c>
      <c r="AS33" s="1" t="s">
        <v>52</v>
      </c>
      <c r="AU33" s="1" t="s">
        <v>95</v>
      </c>
      <c r="AV33">
        <v>18</v>
      </c>
    </row>
    <row r="34" spans="1:48" ht="30" customHeight="1">
      <c r="A34" s="13" t="s">
        <v>96</v>
      </c>
      <c r="B34" s="13" t="s">
        <v>52</v>
      </c>
      <c r="C34" s="13" t="s">
        <v>97</v>
      </c>
      <c r="D34" s="65">
        <f>물량산출근거서!E14</f>
        <v>1</v>
      </c>
      <c r="E34" s="12">
        <f>TRUNC(일위대가목록!E11,0)</f>
        <v>0</v>
      </c>
      <c r="F34" s="12">
        <f t="shared" si="0"/>
        <v>0</v>
      </c>
      <c r="G34" s="12">
        <f>TRUNC(일위대가목록!F11,0)</f>
        <v>800229</v>
      </c>
      <c r="H34" s="12">
        <f t="shared" si="1"/>
        <v>800229</v>
      </c>
      <c r="I34" s="12">
        <f>TRUNC(일위대가목록!G11,0)</f>
        <v>0</v>
      </c>
      <c r="J34" s="12">
        <f t="shared" si="2"/>
        <v>0</v>
      </c>
      <c r="K34" s="12">
        <f t="shared" si="3"/>
        <v>800229</v>
      </c>
      <c r="L34" s="12">
        <f t="shared" si="4"/>
        <v>800229</v>
      </c>
      <c r="M34" s="13" t="s">
        <v>98</v>
      </c>
      <c r="N34" s="1" t="s">
        <v>99</v>
      </c>
      <c r="O34" s="1" t="s">
        <v>52</v>
      </c>
      <c r="P34" s="1" t="s">
        <v>52</v>
      </c>
      <c r="Q34" s="1" t="s">
        <v>73</v>
      </c>
      <c r="R34" s="1" t="s">
        <v>63</v>
      </c>
      <c r="S34" s="1" t="s">
        <v>64</v>
      </c>
      <c r="T34" s="1" t="s">
        <v>64</v>
      </c>
      <c r="AR34" s="1" t="s">
        <v>52</v>
      </c>
      <c r="AS34" s="1" t="s">
        <v>52</v>
      </c>
      <c r="AU34" s="1" t="s">
        <v>100</v>
      </c>
      <c r="AV34">
        <v>39</v>
      </c>
    </row>
    <row r="35" spans="1:48" ht="30" customHeight="1">
      <c r="A35" s="13" t="s">
        <v>101</v>
      </c>
      <c r="B35" s="13" t="s">
        <v>102</v>
      </c>
      <c r="C35" s="13" t="s">
        <v>103</v>
      </c>
      <c r="D35" s="65">
        <f>물량산출근거서!E15</f>
        <v>4</v>
      </c>
      <c r="E35" s="12">
        <f>TRUNC(일위대가목록!E12,0)</f>
        <v>1587</v>
      </c>
      <c r="F35" s="12">
        <f t="shared" si="0"/>
        <v>6348</v>
      </c>
      <c r="G35" s="12">
        <f>TRUNC(일위대가목록!F12,0)</f>
        <v>31742</v>
      </c>
      <c r="H35" s="12">
        <f t="shared" si="1"/>
        <v>126968</v>
      </c>
      <c r="I35" s="12">
        <f>TRUNC(일위대가목록!G12,0)</f>
        <v>0</v>
      </c>
      <c r="J35" s="12">
        <f t="shared" si="2"/>
        <v>0</v>
      </c>
      <c r="K35" s="12">
        <f t="shared" si="3"/>
        <v>33329</v>
      </c>
      <c r="L35" s="12">
        <f t="shared" si="4"/>
        <v>133316</v>
      </c>
      <c r="M35" s="13" t="s">
        <v>104</v>
      </c>
      <c r="N35" s="1" t="s">
        <v>105</v>
      </c>
      <c r="O35" s="1" t="s">
        <v>52</v>
      </c>
      <c r="P35" s="1" t="s">
        <v>52</v>
      </c>
      <c r="Q35" s="1" t="s">
        <v>73</v>
      </c>
      <c r="R35" s="1" t="s">
        <v>63</v>
      </c>
      <c r="S35" s="1" t="s">
        <v>64</v>
      </c>
      <c r="T35" s="1" t="s">
        <v>64</v>
      </c>
      <c r="AR35" s="1" t="s">
        <v>52</v>
      </c>
      <c r="AS35" s="1" t="s">
        <v>52</v>
      </c>
      <c r="AU35" s="1" t="s">
        <v>106</v>
      </c>
      <c r="AV35">
        <v>20</v>
      </c>
    </row>
    <row r="36" spans="1:48" ht="30" customHeight="1">
      <c r="A36" s="13" t="s">
        <v>107</v>
      </c>
      <c r="B36" s="13" t="s">
        <v>108</v>
      </c>
      <c r="C36" s="13" t="s">
        <v>103</v>
      </c>
      <c r="D36" s="65">
        <f>물량산출근거서!E16</f>
        <v>1</v>
      </c>
      <c r="E36" s="12">
        <f>TRUNC(일위대가목록!E13,0)</f>
        <v>0</v>
      </c>
      <c r="F36" s="12">
        <f t="shared" si="0"/>
        <v>0</v>
      </c>
      <c r="G36" s="12">
        <f>TRUNC(일위대가목록!F13,0)</f>
        <v>96889</v>
      </c>
      <c r="H36" s="12">
        <f t="shared" si="1"/>
        <v>96889</v>
      </c>
      <c r="I36" s="12">
        <f>TRUNC(일위대가목록!G13,0)</f>
        <v>2906</v>
      </c>
      <c r="J36" s="12">
        <f t="shared" si="2"/>
        <v>2906</v>
      </c>
      <c r="K36" s="12">
        <f t="shared" si="3"/>
        <v>99795</v>
      </c>
      <c r="L36" s="12">
        <f t="shared" si="4"/>
        <v>99795</v>
      </c>
      <c r="M36" s="13" t="s">
        <v>109</v>
      </c>
      <c r="N36" s="1" t="s">
        <v>110</v>
      </c>
      <c r="O36" s="1" t="s">
        <v>52</v>
      </c>
      <c r="P36" s="1" t="s">
        <v>52</v>
      </c>
      <c r="Q36" s="1" t="s">
        <v>73</v>
      </c>
      <c r="R36" s="1" t="s">
        <v>63</v>
      </c>
      <c r="S36" s="1" t="s">
        <v>64</v>
      </c>
      <c r="T36" s="1" t="s">
        <v>64</v>
      </c>
      <c r="AR36" s="1" t="s">
        <v>52</v>
      </c>
      <c r="AS36" s="1" t="s">
        <v>52</v>
      </c>
      <c r="AU36" s="1" t="s">
        <v>111</v>
      </c>
      <c r="AV36">
        <v>45</v>
      </c>
    </row>
    <row r="37" spans="1:48" ht="30" customHeight="1">
      <c r="A37" s="13" t="s">
        <v>112</v>
      </c>
      <c r="B37" s="13" t="s">
        <v>52</v>
      </c>
      <c r="C37" s="13" t="s">
        <v>60</v>
      </c>
      <c r="D37" s="65">
        <f>물량산출근거서!E17</f>
        <v>27.9</v>
      </c>
      <c r="E37" s="12">
        <f>TRUNC(일위대가목록!E14,0)</f>
        <v>0</v>
      </c>
      <c r="F37" s="12">
        <f t="shared" si="0"/>
        <v>0</v>
      </c>
      <c r="G37" s="12">
        <f>TRUNC(일위대가목록!F14,0)</f>
        <v>6002</v>
      </c>
      <c r="H37" s="12">
        <f t="shared" si="1"/>
        <v>167455</v>
      </c>
      <c r="I37" s="12">
        <f>TRUNC(일위대가목록!G14,0)</f>
        <v>0</v>
      </c>
      <c r="J37" s="12">
        <f t="shared" si="2"/>
        <v>0</v>
      </c>
      <c r="K37" s="12">
        <f t="shared" si="3"/>
        <v>6002</v>
      </c>
      <c r="L37" s="12">
        <f t="shared" si="4"/>
        <v>167455</v>
      </c>
      <c r="M37" s="13" t="s">
        <v>113</v>
      </c>
      <c r="N37" s="1" t="s">
        <v>114</v>
      </c>
      <c r="O37" s="1" t="s">
        <v>52</v>
      </c>
      <c r="P37" s="1" t="s">
        <v>52</v>
      </c>
      <c r="Q37" s="1" t="s">
        <v>73</v>
      </c>
      <c r="R37" s="1" t="s">
        <v>63</v>
      </c>
      <c r="S37" s="1" t="s">
        <v>64</v>
      </c>
      <c r="T37" s="1" t="s">
        <v>64</v>
      </c>
      <c r="AR37" s="1" t="s">
        <v>52</v>
      </c>
      <c r="AS37" s="1" t="s">
        <v>52</v>
      </c>
      <c r="AU37" s="1" t="s">
        <v>115</v>
      </c>
      <c r="AV37">
        <v>21</v>
      </c>
    </row>
    <row r="38" spans="1:48" ht="30" customHeight="1">
      <c r="A38" s="13" t="s">
        <v>116</v>
      </c>
      <c r="B38" s="13" t="s">
        <v>117</v>
      </c>
      <c r="C38" s="13" t="s">
        <v>60</v>
      </c>
      <c r="D38" s="65">
        <f>물량산출근거서!E18</f>
        <v>60.068999999999996</v>
      </c>
      <c r="E38" s="12">
        <f>TRUNC(일위대가목록!E15,0)</f>
        <v>0</v>
      </c>
      <c r="F38" s="12">
        <f t="shared" si="0"/>
        <v>0</v>
      </c>
      <c r="G38" s="12">
        <f>TRUNC(일위대가목록!F15,0)</f>
        <v>6174</v>
      </c>
      <c r="H38" s="12">
        <f t="shared" si="1"/>
        <v>370866</v>
      </c>
      <c r="I38" s="12">
        <f>TRUNC(일위대가목록!G15,0)</f>
        <v>123</v>
      </c>
      <c r="J38" s="12">
        <f t="shared" si="2"/>
        <v>7388</v>
      </c>
      <c r="K38" s="12">
        <f t="shared" si="3"/>
        <v>6297</v>
      </c>
      <c r="L38" s="12">
        <f t="shared" si="4"/>
        <v>378254</v>
      </c>
      <c r="M38" s="13" t="s">
        <v>118</v>
      </c>
      <c r="N38" s="1" t="s">
        <v>119</v>
      </c>
      <c r="O38" s="1" t="s">
        <v>52</v>
      </c>
      <c r="P38" s="1" t="s">
        <v>52</v>
      </c>
      <c r="Q38" s="1" t="s">
        <v>73</v>
      </c>
      <c r="R38" s="1" t="s">
        <v>63</v>
      </c>
      <c r="S38" s="1" t="s">
        <v>64</v>
      </c>
      <c r="T38" s="1" t="s">
        <v>64</v>
      </c>
      <c r="AR38" s="1" t="s">
        <v>52</v>
      </c>
      <c r="AS38" s="1" t="s">
        <v>52</v>
      </c>
      <c r="AU38" s="1" t="s">
        <v>120</v>
      </c>
      <c r="AV38">
        <v>22</v>
      </c>
    </row>
    <row r="39" spans="1:48" ht="30" customHeight="1">
      <c r="A39" s="13" t="s">
        <v>121</v>
      </c>
      <c r="B39" s="13" t="s">
        <v>122</v>
      </c>
      <c r="C39" s="13" t="s">
        <v>60</v>
      </c>
      <c r="D39" s="65">
        <f>물량산출근거서!E19</f>
        <v>37.777999999999999</v>
      </c>
      <c r="E39" s="12">
        <f>TRUNC(일위대가목록!E16,0)</f>
        <v>0</v>
      </c>
      <c r="F39" s="12">
        <f t="shared" si="0"/>
        <v>0</v>
      </c>
      <c r="G39" s="12">
        <f>TRUNC(일위대가목록!F16,0)</f>
        <v>2681</v>
      </c>
      <c r="H39" s="12">
        <f t="shared" si="1"/>
        <v>101282</v>
      </c>
      <c r="I39" s="12">
        <f>TRUNC(일위대가목록!G16,0)</f>
        <v>0</v>
      </c>
      <c r="J39" s="12">
        <f t="shared" si="2"/>
        <v>0</v>
      </c>
      <c r="K39" s="12">
        <f t="shared" si="3"/>
        <v>2681</v>
      </c>
      <c r="L39" s="12">
        <f t="shared" si="4"/>
        <v>101282</v>
      </c>
      <c r="M39" s="13" t="s">
        <v>123</v>
      </c>
      <c r="N39" s="1" t="s">
        <v>124</v>
      </c>
      <c r="O39" s="1" t="s">
        <v>52</v>
      </c>
      <c r="P39" s="1" t="s">
        <v>52</v>
      </c>
      <c r="Q39" s="1" t="s">
        <v>73</v>
      </c>
      <c r="R39" s="1" t="s">
        <v>63</v>
      </c>
      <c r="S39" s="1" t="s">
        <v>64</v>
      </c>
      <c r="T39" s="1" t="s">
        <v>64</v>
      </c>
      <c r="AR39" s="1" t="s">
        <v>52</v>
      </c>
      <c r="AS39" s="1" t="s">
        <v>52</v>
      </c>
      <c r="AU39" s="1" t="s">
        <v>125</v>
      </c>
      <c r="AV39">
        <v>23</v>
      </c>
    </row>
    <row r="40" spans="1:48" ht="30" customHeight="1">
      <c r="A40" s="13" t="s">
        <v>126</v>
      </c>
      <c r="B40" s="13" t="s">
        <v>108</v>
      </c>
      <c r="C40" s="13" t="s">
        <v>60</v>
      </c>
      <c r="D40" s="65">
        <f>물량산출근거서!E20</f>
        <v>32.635999999999996</v>
      </c>
      <c r="E40" s="12">
        <f>TRUNC(일위대가목록!E17,0)</f>
        <v>0</v>
      </c>
      <c r="F40" s="12">
        <f t="shared" si="0"/>
        <v>0</v>
      </c>
      <c r="G40" s="12">
        <f>TRUNC(일위대가목록!F17,0)</f>
        <v>10171</v>
      </c>
      <c r="H40" s="12">
        <f t="shared" si="1"/>
        <v>331940</v>
      </c>
      <c r="I40" s="12">
        <f>TRUNC(일위대가목록!G17,0)</f>
        <v>0</v>
      </c>
      <c r="J40" s="12">
        <f t="shared" si="2"/>
        <v>0</v>
      </c>
      <c r="K40" s="12">
        <f t="shared" si="3"/>
        <v>10171</v>
      </c>
      <c r="L40" s="12">
        <f t="shared" si="4"/>
        <v>331940</v>
      </c>
      <c r="M40" s="13" t="s">
        <v>127</v>
      </c>
      <c r="N40" s="1" t="s">
        <v>128</v>
      </c>
      <c r="O40" s="1" t="s">
        <v>52</v>
      </c>
      <c r="P40" s="1" t="s">
        <v>52</v>
      </c>
      <c r="Q40" s="1" t="s">
        <v>73</v>
      </c>
      <c r="R40" s="1" t="s">
        <v>63</v>
      </c>
      <c r="S40" s="1" t="s">
        <v>64</v>
      </c>
      <c r="T40" s="1" t="s">
        <v>64</v>
      </c>
      <c r="AR40" s="1" t="s">
        <v>52</v>
      </c>
      <c r="AS40" s="1" t="s">
        <v>52</v>
      </c>
      <c r="AU40" s="1" t="s">
        <v>129</v>
      </c>
      <c r="AV40">
        <v>40</v>
      </c>
    </row>
    <row r="41" spans="1:48" ht="30" customHeight="1">
      <c r="A41" s="13" t="s">
        <v>130</v>
      </c>
      <c r="B41" s="13" t="s">
        <v>108</v>
      </c>
      <c r="C41" s="13" t="s">
        <v>60</v>
      </c>
      <c r="D41" s="65">
        <f>물량산출근거서!E21</f>
        <v>41.86</v>
      </c>
      <c r="E41" s="12">
        <f>TRUNC(일위대가목록!E18,0)</f>
        <v>0</v>
      </c>
      <c r="F41" s="12">
        <f t="shared" si="0"/>
        <v>0</v>
      </c>
      <c r="G41" s="12">
        <f>TRUNC(일위대가목록!F18,0)</f>
        <v>35701</v>
      </c>
      <c r="H41" s="12">
        <f t="shared" si="1"/>
        <v>1494443</v>
      </c>
      <c r="I41" s="12">
        <f>TRUNC(일위대가목록!G18,0)</f>
        <v>0</v>
      </c>
      <c r="J41" s="12">
        <f t="shared" si="2"/>
        <v>0</v>
      </c>
      <c r="K41" s="12">
        <f t="shared" si="3"/>
        <v>35701</v>
      </c>
      <c r="L41" s="12">
        <f t="shared" si="4"/>
        <v>1494443</v>
      </c>
      <c r="M41" s="13" t="s">
        <v>131</v>
      </c>
      <c r="N41" s="1" t="s">
        <v>132</v>
      </c>
      <c r="O41" s="1" t="s">
        <v>52</v>
      </c>
      <c r="P41" s="1" t="s">
        <v>52</v>
      </c>
      <c r="Q41" s="1" t="s">
        <v>73</v>
      </c>
      <c r="R41" s="1" t="s">
        <v>63</v>
      </c>
      <c r="S41" s="1" t="s">
        <v>64</v>
      </c>
      <c r="T41" s="1" t="s">
        <v>64</v>
      </c>
      <c r="AR41" s="1" t="s">
        <v>52</v>
      </c>
      <c r="AS41" s="1" t="s">
        <v>52</v>
      </c>
      <c r="AU41" s="1" t="s">
        <v>133</v>
      </c>
      <c r="AV41">
        <v>46</v>
      </c>
    </row>
    <row r="42" spans="1:48" ht="30" customHeight="1">
      <c r="A42" s="11"/>
      <c r="B42" s="11"/>
      <c r="C42" s="11"/>
      <c r="D42" s="11"/>
      <c r="E42" s="12"/>
      <c r="F42" s="12"/>
      <c r="G42" s="12"/>
      <c r="H42" s="12"/>
      <c r="I42" s="12"/>
      <c r="J42" s="12"/>
      <c r="K42" s="12"/>
      <c r="L42" s="12"/>
      <c r="M42" s="11"/>
      <c r="Q42" s="1" t="s">
        <v>73</v>
      </c>
    </row>
    <row r="43" spans="1:48" ht="30" customHeight="1">
      <c r="A43" s="20"/>
      <c r="B43" s="20"/>
      <c r="C43" s="20"/>
      <c r="D43" s="20"/>
      <c r="E43" s="66"/>
      <c r="F43" s="66"/>
      <c r="G43" s="66"/>
      <c r="H43" s="66"/>
      <c r="I43" s="66"/>
      <c r="J43" s="66"/>
      <c r="K43" s="66"/>
      <c r="L43" s="66"/>
      <c r="M43" s="20"/>
      <c r="Q43" s="1"/>
    </row>
    <row r="44" spans="1:48" ht="30" customHeight="1">
      <c r="A44" s="11"/>
      <c r="B44" s="11"/>
      <c r="C44" s="11"/>
      <c r="D44" s="11"/>
      <c r="E44" s="12"/>
      <c r="F44" s="12"/>
      <c r="G44" s="12"/>
      <c r="H44" s="12"/>
      <c r="I44" s="12"/>
      <c r="J44" s="12"/>
      <c r="K44" s="12"/>
      <c r="L44" s="12"/>
      <c r="M44" s="11"/>
      <c r="Q44" s="1" t="s">
        <v>73</v>
      </c>
    </row>
    <row r="45" spans="1:48" ht="30" customHeight="1">
      <c r="A45" s="11"/>
      <c r="B45" s="11"/>
      <c r="C45" s="11"/>
      <c r="D45" s="11"/>
      <c r="E45" s="12"/>
      <c r="F45" s="12"/>
      <c r="G45" s="12"/>
      <c r="H45" s="12"/>
      <c r="I45" s="12"/>
      <c r="J45" s="12"/>
      <c r="K45" s="12"/>
      <c r="L45" s="12"/>
      <c r="M45" s="11"/>
      <c r="Q45" s="1" t="s">
        <v>73</v>
      </c>
    </row>
    <row r="46" spans="1:48" ht="30" customHeight="1">
      <c r="A46" s="11"/>
      <c r="B46" s="11"/>
      <c r="C46" s="11"/>
      <c r="D46" s="11"/>
      <c r="E46" s="12"/>
      <c r="F46" s="12"/>
      <c r="G46" s="12"/>
      <c r="H46" s="12"/>
      <c r="I46" s="12"/>
      <c r="J46" s="12"/>
      <c r="K46" s="12"/>
      <c r="L46" s="12"/>
      <c r="M46" s="11"/>
      <c r="Q46" s="1" t="s">
        <v>73</v>
      </c>
    </row>
    <row r="47" spans="1:48" ht="30" customHeight="1">
      <c r="A47" s="11"/>
      <c r="B47" s="11"/>
      <c r="C47" s="11"/>
      <c r="D47" s="11"/>
      <c r="E47" s="12"/>
      <c r="F47" s="12"/>
      <c r="G47" s="12"/>
      <c r="H47" s="12"/>
      <c r="I47" s="12"/>
      <c r="J47" s="12"/>
      <c r="K47" s="12"/>
      <c r="L47" s="12"/>
      <c r="M47" s="11"/>
      <c r="Q47" s="1" t="s">
        <v>73</v>
      </c>
    </row>
    <row r="48" spans="1:48" ht="30" customHeight="1">
      <c r="A48" s="11"/>
      <c r="B48" s="11"/>
      <c r="C48" s="11"/>
      <c r="D48" s="11"/>
      <c r="E48" s="12"/>
      <c r="F48" s="12"/>
      <c r="G48" s="12"/>
      <c r="H48" s="12"/>
      <c r="I48" s="12"/>
      <c r="J48" s="12"/>
      <c r="K48" s="12"/>
      <c r="L48" s="12"/>
      <c r="M48" s="11"/>
      <c r="Q48" s="1" t="s">
        <v>73</v>
      </c>
    </row>
    <row r="49" spans="1:48" ht="30" customHeight="1">
      <c r="A49" s="11"/>
      <c r="B49" s="11"/>
      <c r="C49" s="11"/>
      <c r="D49" s="11"/>
      <c r="E49" s="12"/>
      <c r="F49" s="12"/>
      <c r="G49" s="12"/>
      <c r="H49" s="12"/>
      <c r="I49" s="12"/>
      <c r="J49" s="12"/>
      <c r="K49" s="12"/>
      <c r="L49" s="12"/>
      <c r="M49" s="11"/>
      <c r="Q49" s="1" t="s">
        <v>73</v>
      </c>
    </row>
    <row r="50" spans="1:48" ht="30" customHeight="1">
      <c r="A50" s="11"/>
      <c r="B50" s="11"/>
      <c r="C50" s="11"/>
      <c r="D50" s="11"/>
      <c r="E50" s="12"/>
      <c r="F50" s="12"/>
      <c r="G50" s="12"/>
      <c r="H50" s="12"/>
      <c r="I50" s="12"/>
      <c r="J50" s="12"/>
      <c r="K50" s="12"/>
      <c r="L50" s="12"/>
      <c r="M50" s="11"/>
      <c r="Q50" s="1" t="s">
        <v>73</v>
      </c>
    </row>
    <row r="51" spans="1:48" ht="30" customHeight="1">
      <c r="A51" s="13" t="s">
        <v>70</v>
      </c>
      <c r="B51" s="11"/>
      <c r="C51" s="11"/>
      <c r="D51" s="11"/>
      <c r="E51" s="12"/>
      <c r="F51" s="12">
        <f>SUMIF(Q29:Q50,"010102",F29:F50)</f>
        <v>29168</v>
      </c>
      <c r="G51" s="12"/>
      <c r="H51" s="12">
        <f>SUMIF(Q29:Q50,"010102",H29:H50)</f>
        <v>5431070</v>
      </c>
      <c r="I51" s="12"/>
      <c r="J51" s="12">
        <f>SUMIF(Q29:Q50,"010102",J29:J50)</f>
        <v>26411</v>
      </c>
      <c r="K51" s="12"/>
      <c r="L51" s="12">
        <f>SUMIF(Q29:Q50,"010102",L29:L50)</f>
        <v>5486649</v>
      </c>
      <c r="M51" s="11"/>
      <c r="N51" t="s">
        <v>71</v>
      </c>
    </row>
    <row r="52" spans="1:48" ht="30" customHeight="1">
      <c r="A52" s="13" t="s">
        <v>138</v>
      </c>
      <c r="B52" s="13" t="s">
        <v>52</v>
      </c>
      <c r="C52" s="11"/>
      <c r="D52" s="11"/>
      <c r="E52" s="12"/>
      <c r="F52" s="12"/>
      <c r="G52" s="12"/>
      <c r="H52" s="12"/>
      <c r="I52" s="12"/>
      <c r="J52" s="12"/>
      <c r="K52" s="12"/>
      <c r="L52" s="12"/>
      <c r="M52" s="11"/>
      <c r="Q52" s="1" t="s">
        <v>139</v>
      </c>
    </row>
    <row r="53" spans="1:48" ht="30" customHeight="1">
      <c r="A53" s="13" t="s">
        <v>140</v>
      </c>
      <c r="B53" s="13" t="s">
        <v>141</v>
      </c>
      <c r="C53" s="13" t="s">
        <v>60</v>
      </c>
      <c r="D53" s="65">
        <f>물량산출근거서!E26</f>
        <v>48.548000000000002</v>
      </c>
      <c r="E53" s="12">
        <f>TRUNC(일위대가목록!E20,0)</f>
        <v>2096</v>
      </c>
      <c r="F53" s="12">
        <f t="shared" ref="F53:F67" si="5">TRUNC(E53*D53, 0)</f>
        <v>101756</v>
      </c>
      <c r="G53" s="12">
        <f>TRUNC(일위대가목록!F20,0)</f>
        <v>9733</v>
      </c>
      <c r="H53" s="12">
        <f t="shared" ref="H53:H67" si="6">TRUNC(G53*D53, 0)</f>
        <v>472517</v>
      </c>
      <c r="I53" s="12">
        <f>TRUNC(일위대가목록!G20,0)</f>
        <v>194</v>
      </c>
      <c r="J53" s="12">
        <f t="shared" ref="J53:J67" si="7">TRUNC(I53*D53, 0)</f>
        <v>9418</v>
      </c>
      <c r="K53" s="12">
        <f t="shared" ref="K53:K67" si="8">TRUNC(E53+G53+I53, 0)</f>
        <v>12023</v>
      </c>
      <c r="L53" s="12">
        <f t="shared" ref="L53:L67" si="9">TRUNC(F53+H53+J53, 0)</f>
        <v>583691</v>
      </c>
      <c r="M53" s="13" t="s">
        <v>142</v>
      </c>
      <c r="N53" s="1" t="s">
        <v>143</v>
      </c>
      <c r="O53" s="1" t="s">
        <v>52</v>
      </c>
      <c r="P53" s="1" t="s">
        <v>52</v>
      </c>
      <c r="Q53" s="1" t="s">
        <v>139</v>
      </c>
      <c r="R53" s="1" t="s">
        <v>63</v>
      </c>
      <c r="S53" s="1" t="s">
        <v>64</v>
      </c>
      <c r="T53" s="1" t="s">
        <v>64</v>
      </c>
      <c r="AR53" s="1" t="s">
        <v>52</v>
      </c>
      <c r="AS53" s="1" t="s">
        <v>52</v>
      </c>
      <c r="AU53" s="1" t="s">
        <v>144</v>
      </c>
      <c r="AV53">
        <v>24</v>
      </c>
    </row>
    <row r="54" spans="1:48" ht="30" customHeight="1">
      <c r="A54" s="13" t="s">
        <v>145</v>
      </c>
      <c r="B54" s="13" t="s">
        <v>146</v>
      </c>
      <c r="C54" s="13" t="s">
        <v>60</v>
      </c>
      <c r="D54" s="65">
        <f>물량산출근거서!E27</f>
        <v>68.152000000000015</v>
      </c>
      <c r="E54" s="12">
        <f>TRUNC(일위대가목록!E21,0)</f>
        <v>4358</v>
      </c>
      <c r="F54" s="12">
        <f t="shared" si="5"/>
        <v>297006</v>
      </c>
      <c r="G54" s="12">
        <f>TRUNC(일위대가목록!F21,0)</f>
        <v>18183</v>
      </c>
      <c r="H54" s="12">
        <f t="shared" si="6"/>
        <v>1239207</v>
      </c>
      <c r="I54" s="12">
        <f>TRUNC(일위대가목록!G21,0)</f>
        <v>363</v>
      </c>
      <c r="J54" s="12">
        <f t="shared" si="7"/>
        <v>24739</v>
      </c>
      <c r="K54" s="12">
        <f t="shared" si="8"/>
        <v>22904</v>
      </c>
      <c r="L54" s="12">
        <f t="shared" si="9"/>
        <v>1560952</v>
      </c>
      <c r="M54" s="13" t="s">
        <v>147</v>
      </c>
      <c r="N54" s="1" t="s">
        <v>148</v>
      </c>
      <c r="O54" s="1" t="s">
        <v>52</v>
      </c>
      <c r="P54" s="1" t="s">
        <v>52</v>
      </c>
      <c r="Q54" s="1" t="s">
        <v>139</v>
      </c>
      <c r="R54" s="1" t="s">
        <v>63</v>
      </c>
      <c r="S54" s="1" t="s">
        <v>64</v>
      </c>
      <c r="T54" s="1" t="s">
        <v>64</v>
      </c>
      <c r="AR54" s="1" t="s">
        <v>52</v>
      </c>
      <c r="AS54" s="1" t="s">
        <v>52</v>
      </c>
      <c r="AU54" s="1" t="s">
        <v>149</v>
      </c>
      <c r="AV54">
        <v>25</v>
      </c>
    </row>
    <row r="55" spans="1:48" ht="30" customHeight="1">
      <c r="A55" s="13" t="s">
        <v>150</v>
      </c>
      <c r="B55" s="13" t="s">
        <v>151</v>
      </c>
      <c r="C55" s="13" t="s">
        <v>60</v>
      </c>
      <c r="D55" s="65">
        <f>물량산출근거서!E28</f>
        <v>40.28</v>
      </c>
      <c r="E55" s="12">
        <f>TRUNC(일위대가목록!E22,0)</f>
        <v>4902</v>
      </c>
      <c r="F55" s="12">
        <f t="shared" si="5"/>
        <v>197452</v>
      </c>
      <c r="G55" s="12">
        <f>TRUNC(일위대가목록!F22,0)</f>
        <v>18183</v>
      </c>
      <c r="H55" s="12">
        <f t="shared" si="6"/>
        <v>732411</v>
      </c>
      <c r="I55" s="12">
        <f>TRUNC(일위대가목록!G22,0)</f>
        <v>363</v>
      </c>
      <c r="J55" s="12">
        <f t="shared" si="7"/>
        <v>14621</v>
      </c>
      <c r="K55" s="12">
        <f t="shared" si="8"/>
        <v>23448</v>
      </c>
      <c r="L55" s="12">
        <f t="shared" si="9"/>
        <v>944484</v>
      </c>
      <c r="M55" s="13" t="s">
        <v>152</v>
      </c>
      <c r="N55" s="1" t="s">
        <v>153</v>
      </c>
      <c r="O55" s="1" t="s">
        <v>52</v>
      </c>
      <c r="P55" s="1" t="s">
        <v>52</v>
      </c>
      <c r="Q55" s="1" t="s">
        <v>139</v>
      </c>
      <c r="R55" s="1" t="s">
        <v>63</v>
      </c>
      <c r="S55" s="1" t="s">
        <v>64</v>
      </c>
      <c r="T55" s="1" t="s">
        <v>64</v>
      </c>
      <c r="AR55" s="1" t="s">
        <v>52</v>
      </c>
      <c r="AS55" s="1" t="s">
        <v>52</v>
      </c>
      <c r="AU55" s="1" t="s">
        <v>154</v>
      </c>
      <c r="AV55">
        <v>26</v>
      </c>
    </row>
    <row r="56" spans="1:48" ht="30" customHeight="1">
      <c r="A56" s="13" t="s">
        <v>155</v>
      </c>
      <c r="B56" s="13" t="s">
        <v>156</v>
      </c>
      <c r="C56" s="13" t="s">
        <v>60</v>
      </c>
      <c r="D56" s="65">
        <f>물량산출근거서!E29</f>
        <v>85.588999999999999</v>
      </c>
      <c r="E56" s="12">
        <f>TRUNC(일위대가목록!E23,0)</f>
        <v>6220</v>
      </c>
      <c r="F56" s="12">
        <f t="shared" si="5"/>
        <v>532363</v>
      </c>
      <c r="G56" s="12">
        <f>TRUNC(일위대가목록!F23,0)</f>
        <v>19632</v>
      </c>
      <c r="H56" s="12">
        <f t="shared" si="6"/>
        <v>1680283</v>
      </c>
      <c r="I56" s="12">
        <f>TRUNC(일위대가목록!G23,0)</f>
        <v>196</v>
      </c>
      <c r="J56" s="12">
        <f t="shared" si="7"/>
        <v>16775</v>
      </c>
      <c r="K56" s="12">
        <f t="shared" si="8"/>
        <v>26048</v>
      </c>
      <c r="L56" s="12">
        <f t="shared" si="9"/>
        <v>2229421</v>
      </c>
      <c r="M56" s="13" t="s">
        <v>157</v>
      </c>
      <c r="N56" s="1" t="s">
        <v>158</v>
      </c>
      <c r="O56" s="1" t="s">
        <v>52</v>
      </c>
      <c r="P56" s="1" t="s">
        <v>52</v>
      </c>
      <c r="Q56" s="1" t="s">
        <v>139</v>
      </c>
      <c r="R56" s="1" t="s">
        <v>63</v>
      </c>
      <c r="S56" s="1" t="s">
        <v>64</v>
      </c>
      <c r="T56" s="1" t="s">
        <v>64</v>
      </c>
      <c r="AR56" s="1" t="s">
        <v>52</v>
      </c>
      <c r="AS56" s="1" t="s">
        <v>52</v>
      </c>
      <c r="AU56" s="1" t="s">
        <v>159</v>
      </c>
      <c r="AV56">
        <v>27</v>
      </c>
    </row>
    <row r="57" spans="1:48" ht="30" customHeight="1">
      <c r="A57" s="13" t="s">
        <v>155</v>
      </c>
      <c r="B57" s="13" t="s">
        <v>160</v>
      </c>
      <c r="C57" s="13" t="s">
        <v>60</v>
      </c>
      <c r="D57" s="65">
        <f>물량산출근거서!E30</f>
        <v>48.548000000000002</v>
      </c>
      <c r="E57" s="12">
        <f>TRUNC(일위대가목록!E24,0)</f>
        <v>3110</v>
      </c>
      <c r="F57" s="12">
        <f t="shared" si="5"/>
        <v>150984</v>
      </c>
      <c r="G57" s="12">
        <f>TRUNC(일위대가목록!F24,0)</f>
        <v>11402</v>
      </c>
      <c r="H57" s="12">
        <f t="shared" si="6"/>
        <v>553544</v>
      </c>
      <c r="I57" s="12">
        <f>TRUNC(일위대가목록!G24,0)</f>
        <v>114</v>
      </c>
      <c r="J57" s="12">
        <f t="shared" si="7"/>
        <v>5534</v>
      </c>
      <c r="K57" s="12">
        <f t="shared" si="8"/>
        <v>14626</v>
      </c>
      <c r="L57" s="12">
        <f t="shared" si="9"/>
        <v>710062</v>
      </c>
      <c r="M57" s="13" t="s">
        <v>161</v>
      </c>
      <c r="N57" s="1" t="s">
        <v>162</v>
      </c>
      <c r="O57" s="1" t="s">
        <v>52</v>
      </c>
      <c r="P57" s="1" t="s">
        <v>52</v>
      </c>
      <c r="Q57" s="1" t="s">
        <v>139</v>
      </c>
      <c r="R57" s="1" t="s">
        <v>63</v>
      </c>
      <c r="S57" s="1" t="s">
        <v>64</v>
      </c>
      <c r="T57" s="1" t="s">
        <v>64</v>
      </c>
      <c r="AR57" s="1" t="s">
        <v>52</v>
      </c>
      <c r="AS57" s="1" t="s">
        <v>52</v>
      </c>
      <c r="AU57" s="1" t="s">
        <v>163</v>
      </c>
      <c r="AV57">
        <v>28</v>
      </c>
    </row>
    <row r="58" spans="1:48" ht="30" customHeight="1">
      <c r="A58" s="13" t="s">
        <v>155</v>
      </c>
      <c r="B58" s="13" t="s">
        <v>164</v>
      </c>
      <c r="C58" s="13" t="s">
        <v>60</v>
      </c>
      <c r="D58" s="65">
        <f>물량산출근거서!E31</f>
        <v>53.919499999999999</v>
      </c>
      <c r="E58" s="12">
        <f>TRUNC(일위대가목록!E25,0)</f>
        <v>6220</v>
      </c>
      <c r="F58" s="12">
        <f t="shared" si="5"/>
        <v>335379</v>
      </c>
      <c r="G58" s="12">
        <f>TRUNC(일위대가목록!F25,0)</f>
        <v>15088</v>
      </c>
      <c r="H58" s="12">
        <f t="shared" si="6"/>
        <v>813537</v>
      </c>
      <c r="I58" s="12">
        <f>TRUNC(일위대가목록!G25,0)</f>
        <v>150</v>
      </c>
      <c r="J58" s="12">
        <f t="shared" si="7"/>
        <v>8087</v>
      </c>
      <c r="K58" s="12">
        <f t="shared" si="8"/>
        <v>21458</v>
      </c>
      <c r="L58" s="12">
        <f t="shared" si="9"/>
        <v>1157003</v>
      </c>
      <c r="M58" s="13" t="s">
        <v>165</v>
      </c>
      <c r="N58" s="1" t="s">
        <v>166</v>
      </c>
      <c r="O58" s="1" t="s">
        <v>52</v>
      </c>
      <c r="P58" s="1" t="s">
        <v>52</v>
      </c>
      <c r="Q58" s="1" t="s">
        <v>139</v>
      </c>
      <c r="R58" s="1" t="s">
        <v>63</v>
      </c>
      <c r="S58" s="1" t="s">
        <v>64</v>
      </c>
      <c r="T58" s="1" t="s">
        <v>64</v>
      </c>
      <c r="AR58" s="1" t="s">
        <v>52</v>
      </c>
      <c r="AS58" s="1" t="s">
        <v>52</v>
      </c>
      <c r="AU58" s="1" t="s">
        <v>167</v>
      </c>
      <c r="AV58">
        <v>29</v>
      </c>
    </row>
    <row r="59" spans="1:48" ht="30" customHeight="1">
      <c r="A59" s="13" t="s">
        <v>168</v>
      </c>
      <c r="B59" s="13" t="s">
        <v>169</v>
      </c>
      <c r="C59" s="13" t="s">
        <v>60</v>
      </c>
      <c r="D59" s="65">
        <f>물량산출근거서!E32</f>
        <v>7.622399999999999</v>
      </c>
      <c r="E59" s="12">
        <f>TRUNC(일위대가목록!E26,0)</f>
        <v>1800</v>
      </c>
      <c r="F59" s="12">
        <f t="shared" si="5"/>
        <v>13720</v>
      </c>
      <c r="G59" s="12">
        <f>TRUNC(일위대가목록!F26,0)</f>
        <v>16951</v>
      </c>
      <c r="H59" s="12">
        <f t="shared" si="6"/>
        <v>129207</v>
      </c>
      <c r="I59" s="12">
        <f>TRUNC(일위대가목록!G26,0)</f>
        <v>678</v>
      </c>
      <c r="J59" s="12">
        <f t="shared" si="7"/>
        <v>5167</v>
      </c>
      <c r="K59" s="12">
        <f t="shared" si="8"/>
        <v>19429</v>
      </c>
      <c r="L59" s="12">
        <f t="shared" si="9"/>
        <v>148094</v>
      </c>
      <c r="M59" s="13" t="s">
        <v>170</v>
      </c>
      <c r="N59" s="1" t="s">
        <v>171</v>
      </c>
      <c r="O59" s="1" t="s">
        <v>52</v>
      </c>
      <c r="P59" s="1" t="s">
        <v>52</v>
      </c>
      <c r="Q59" s="1" t="s">
        <v>139</v>
      </c>
      <c r="R59" s="1" t="s">
        <v>63</v>
      </c>
      <c r="S59" s="1" t="s">
        <v>64</v>
      </c>
      <c r="T59" s="1" t="s">
        <v>64</v>
      </c>
      <c r="AR59" s="1" t="s">
        <v>52</v>
      </c>
      <c r="AS59" s="1" t="s">
        <v>52</v>
      </c>
      <c r="AU59" s="1" t="s">
        <v>172</v>
      </c>
      <c r="AV59">
        <v>41</v>
      </c>
    </row>
    <row r="60" spans="1:48" ht="30" customHeight="1">
      <c r="A60" s="13" t="s">
        <v>173</v>
      </c>
      <c r="B60" s="13" t="s">
        <v>174</v>
      </c>
      <c r="C60" s="13" t="s">
        <v>60</v>
      </c>
      <c r="D60" s="65">
        <f>물량산출근거서!E33</f>
        <v>7.622399999999999</v>
      </c>
      <c r="E60" s="12">
        <f>TRUNC(일위대가목록!E27,0)</f>
        <v>11568</v>
      </c>
      <c r="F60" s="12">
        <f t="shared" si="5"/>
        <v>88175</v>
      </c>
      <c r="G60" s="12">
        <f>TRUNC(일위대가목록!F27,0)</f>
        <v>8281</v>
      </c>
      <c r="H60" s="12">
        <f t="shared" si="6"/>
        <v>63121</v>
      </c>
      <c r="I60" s="12">
        <f>TRUNC(일위대가목록!G27,0)</f>
        <v>331</v>
      </c>
      <c r="J60" s="12">
        <f t="shared" si="7"/>
        <v>2523</v>
      </c>
      <c r="K60" s="12">
        <f t="shared" si="8"/>
        <v>20180</v>
      </c>
      <c r="L60" s="12">
        <f t="shared" si="9"/>
        <v>153819</v>
      </c>
      <c r="M60" s="13" t="s">
        <v>175</v>
      </c>
      <c r="N60" s="1" t="s">
        <v>176</v>
      </c>
      <c r="O60" s="1" t="s">
        <v>52</v>
      </c>
      <c r="P60" s="1" t="s">
        <v>52</v>
      </c>
      <c r="Q60" s="1" t="s">
        <v>139</v>
      </c>
      <c r="R60" s="1" t="s">
        <v>63</v>
      </c>
      <c r="S60" s="1" t="s">
        <v>64</v>
      </c>
      <c r="T60" s="1" t="s">
        <v>64</v>
      </c>
      <c r="AR60" s="1" t="s">
        <v>52</v>
      </c>
      <c r="AS60" s="1" t="s">
        <v>52</v>
      </c>
      <c r="AU60" s="1" t="s">
        <v>177</v>
      </c>
      <c r="AV60">
        <v>42</v>
      </c>
    </row>
    <row r="61" spans="1:48" ht="30" customHeight="1">
      <c r="A61" s="13" t="s">
        <v>178</v>
      </c>
      <c r="B61" s="13" t="s">
        <v>52</v>
      </c>
      <c r="C61" s="13" t="s">
        <v>60</v>
      </c>
      <c r="D61" s="65">
        <f>물량산출근거서!E34</f>
        <v>7.622399999999999</v>
      </c>
      <c r="E61" s="12">
        <f>TRUNC(일위대가목록!E28,0)</f>
        <v>31080</v>
      </c>
      <c r="F61" s="12">
        <f t="shared" si="5"/>
        <v>236904</v>
      </c>
      <c r="G61" s="12">
        <f>TRUNC(일위대가목록!F28,0)</f>
        <v>13716</v>
      </c>
      <c r="H61" s="12">
        <f t="shared" si="6"/>
        <v>104548</v>
      </c>
      <c r="I61" s="12">
        <f>TRUNC(일위대가목록!G28,0)</f>
        <v>274</v>
      </c>
      <c r="J61" s="12">
        <f t="shared" si="7"/>
        <v>2088</v>
      </c>
      <c r="K61" s="12">
        <f t="shared" si="8"/>
        <v>45070</v>
      </c>
      <c r="L61" s="12">
        <f t="shared" si="9"/>
        <v>343540</v>
      </c>
      <c r="M61" s="13" t="s">
        <v>179</v>
      </c>
      <c r="N61" s="1" t="s">
        <v>180</v>
      </c>
      <c r="O61" s="1" t="s">
        <v>52</v>
      </c>
      <c r="P61" s="1" t="s">
        <v>52</v>
      </c>
      <c r="Q61" s="1" t="s">
        <v>139</v>
      </c>
      <c r="R61" s="1" t="s">
        <v>63</v>
      </c>
      <c r="S61" s="1" t="s">
        <v>64</v>
      </c>
      <c r="T61" s="1" t="s">
        <v>64</v>
      </c>
      <c r="AR61" s="1" t="s">
        <v>52</v>
      </c>
      <c r="AS61" s="1" t="s">
        <v>52</v>
      </c>
      <c r="AU61" s="1" t="s">
        <v>181</v>
      </c>
      <c r="AV61">
        <v>43</v>
      </c>
    </row>
    <row r="62" spans="1:48" ht="30" customHeight="1">
      <c r="A62" s="13" t="s">
        <v>182</v>
      </c>
      <c r="B62" s="13" t="s">
        <v>183</v>
      </c>
      <c r="C62" s="13" t="s">
        <v>75</v>
      </c>
      <c r="D62" s="65">
        <f>물량산출근거서!E35</f>
        <v>87.18</v>
      </c>
      <c r="E62" s="12">
        <f>TRUNC(일위대가목록!E29,0)</f>
        <v>759</v>
      </c>
      <c r="F62" s="12">
        <f t="shared" si="5"/>
        <v>66169</v>
      </c>
      <c r="G62" s="12">
        <f>TRUNC(일위대가목록!F29,0)</f>
        <v>4157</v>
      </c>
      <c r="H62" s="12">
        <f t="shared" si="6"/>
        <v>362407</v>
      </c>
      <c r="I62" s="12">
        <f>TRUNC(일위대가목록!G29,0)</f>
        <v>83</v>
      </c>
      <c r="J62" s="12">
        <f t="shared" si="7"/>
        <v>7235</v>
      </c>
      <c r="K62" s="12">
        <f t="shared" si="8"/>
        <v>4999</v>
      </c>
      <c r="L62" s="12">
        <f t="shared" si="9"/>
        <v>435811</v>
      </c>
      <c r="M62" s="13" t="s">
        <v>184</v>
      </c>
      <c r="N62" s="1" t="s">
        <v>185</v>
      </c>
      <c r="O62" s="1" t="s">
        <v>52</v>
      </c>
      <c r="P62" s="1" t="s">
        <v>52</v>
      </c>
      <c r="Q62" s="1" t="s">
        <v>139</v>
      </c>
      <c r="R62" s="1" t="s">
        <v>63</v>
      </c>
      <c r="S62" s="1" t="s">
        <v>64</v>
      </c>
      <c r="T62" s="1" t="s">
        <v>64</v>
      </c>
      <c r="AR62" s="1" t="s">
        <v>52</v>
      </c>
      <c r="AS62" s="1" t="s">
        <v>52</v>
      </c>
      <c r="AU62" s="1" t="s">
        <v>186</v>
      </c>
      <c r="AV62">
        <v>63</v>
      </c>
    </row>
    <row r="63" spans="1:48" ht="30" customHeight="1">
      <c r="A63" s="13" t="s">
        <v>187</v>
      </c>
      <c r="B63" s="13" t="s">
        <v>188</v>
      </c>
      <c r="C63" s="13" t="s">
        <v>60</v>
      </c>
      <c r="D63" s="65">
        <f>물량산출근거서!E36</f>
        <v>3.4540000000000006</v>
      </c>
      <c r="E63" s="12">
        <f>TRUNC(일위대가목록!E30,0)</f>
        <v>30155</v>
      </c>
      <c r="F63" s="12">
        <f t="shared" si="5"/>
        <v>104155</v>
      </c>
      <c r="G63" s="12">
        <f>TRUNC(일위대가목록!F30,0)</f>
        <v>33797</v>
      </c>
      <c r="H63" s="12">
        <f t="shared" si="6"/>
        <v>116734</v>
      </c>
      <c r="I63" s="12">
        <f>TRUNC(일위대가목록!G30,0)</f>
        <v>584</v>
      </c>
      <c r="J63" s="12">
        <f t="shared" si="7"/>
        <v>2017</v>
      </c>
      <c r="K63" s="12">
        <f t="shared" si="8"/>
        <v>64536</v>
      </c>
      <c r="L63" s="12">
        <f t="shared" si="9"/>
        <v>222906</v>
      </c>
      <c r="M63" s="13" t="s">
        <v>189</v>
      </c>
      <c r="N63" s="1" t="s">
        <v>190</v>
      </c>
      <c r="O63" s="1" t="s">
        <v>52</v>
      </c>
      <c r="P63" s="1" t="s">
        <v>52</v>
      </c>
      <c r="Q63" s="1" t="s">
        <v>139</v>
      </c>
      <c r="R63" s="1" t="s">
        <v>63</v>
      </c>
      <c r="S63" s="1" t="s">
        <v>64</v>
      </c>
      <c r="T63" s="1" t="s">
        <v>64</v>
      </c>
      <c r="AR63" s="1" t="s">
        <v>52</v>
      </c>
      <c r="AS63" s="1" t="s">
        <v>52</v>
      </c>
      <c r="AU63" s="1" t="s">
        <v>191</v>
      </c>
      <c r="AV63">
        <v>67</v>
      </c>
    </row>
    <row r="64" spans="1:48" ht="30" customHeight="1">
      <c r="A64" s="13" t="s">
        <v>192</v>
      </c>
      <c r="B64" s="13" t="s">
        <v>52</v>
      </c>
      <c r="C64" s="13" t="s">
        <v>103</v>
      </c>
      <c r="D64" s="65">
        <f>물량산출근거서!E37</f>
        <v>1</v>
      </c>
      <c r="E64" s="12">
        <f>TRUNC(일위대가목록!E31,0)</f>
        <v>1001066</v>
      </c>
      <c r="F64" s="12">
        <f t="shared" si="5"/>
        <v>1001066</v>
      </c>
      <c r="G64" s="12">
        <f>TRUNC(일위대가목록!F31,0)</f>
        <v>1159141</v>
      </c>
      <c r="H64" s="12">
        <f t="shared" si="6"/>
        <v>1159141</v>
      </c>
      <c r="I64" s="12">
        <f>TRUNC(일위대가목록!G31,0)</f>
        <v>18341</v>
      </c>
      <c r="J64" s="12">
        <f t="shared" si="7"/>
        <v>18341</v>
      </c>
      <c r="K64" s="12">
        <f t="shared" si="8"/>
        <v>2178548</v>
      </c>
      <c r="L64" s="12">
        <f t="shared" si="9"/>
        <v>2178548</v>
      </c>
      <c r="M64" s="13" t="s">
        <v>193</v>
      </c>
      <c r="N64" s="1" t="s">
        <v>194</v>
      </c>
      <c r="O64" s="1" t="s">
        <v>52</v>
      </c>
      <c r="P64" s="1" t="s">
        <v>52</v>
      </c>
      <c r="Q64" s="1" t="s">
        <v>139</v>
      </c>
      <c r="R64" s="1" t="s">
        <v>63</v>
      </c>
      <c r="S64" s="1" t="s">
        <v>64</v>
      </c>
      <c r="T64" s="1" t="s">
        <v>64</v>
      </c>
      <c r="AR64" s="1" t="s">
        <v>52</v>
      </c>
      <c r="AS64" s="1" t="s">
        <v>52</v>
      </c>
      <c r="AU64" s="1" t="s">
        <v>195</v>
      </c>
      <c r="AV64">
        <v>59</v>
      </c>
    </row>
    <row r="65" spans="1:48" ht="30" customHeight="1">
      <c r="A65" s="13" t="s">
        <v>196</v>
      </c>
      <c r="B65" s="13" t="s">
        <v>52</v>
      </c>
      <c r="C65" s="13" t="s">
        <v>103</v>
      </c>
      <c r="D65" s="65">
        <f>물량산출근거서!E38</f>
        <v>1</v>
      </c>
      <c r="E65" s="12">
        <f>TRUNC(일위대가목록!E32,0)</f>
        <v>441695</v>
      </c>
      <c r="F65" s="12">
        <f t="shared" si="5"/>
        <v>441695</v>
      </c>
      <c r="G65" s="12">
        <f>TRUNC(일위대가목록!F32,0)</f>
        <v>459882</v>
      </c>
      <c r="H65" s="12">
        <f t="shared" si="6"/>
        <v>459882</v>
      </c>
      <c r="I65" s="12">
        <f>TRUNC(일위대가목록!G32,0)</f>
        <v>6534</v>
      </c>
      <c r="J65" s="12">
        <f t="shared" si="7"/>
        <v>6534</v>
      </c>
      <c r="K65" s="12">
        <f t="shared" si="8"/>
        <v>908111</v>
      </c>
      <c r="L65" s="12">
        <f t="shared" si="9"/>
        <v>908111</v>
      </c>
      <c r="M65" s="13" t="s">
        <v>197</v>
      </c>
      <c r="N65" s="1" t="s">
        <v>198</v>
      </c>
      <c r="O65" s="1" t="s">
        <v>52</v>
      </c>
      <c r="P65" s="1" t="s">
        <v>52</v>
      </c>
      <c r="Q65" s="1" t="s">
        <v>139</v>
      </c>
      <c r="R65" s="1" t="s">
        <v>63</v>
      </c>
      <c r="S65" s="1" t="s">
        <v>64</v>
      </c>
      <c r="T65" s="1" t="s">
        <v>64</v>
      </c>
      <c r="AR65" s="1" t="s">
        <v>52</v>
      </c>
      <c r="AS65" s="1" t="s">
        <v>52</v>
      </c>
      <c r="AU65" s="1" t="s">
        <v>199</v>
      </c>
      <c r="AV65">
        <v>60</v>
      </c>
    </row>
    <row r="66" spans="1:48" ht="30" customHeight="1">
      <c r="A66" s="13" t="s">
        <v>200</v>
      </c>
      <c r="B66" s="13" t="s">
        <v>52</v>
      </c>
      <c r="C66" s="13" t="s">
        <v>103</v>
      </c>
      <c r="D66" s="65">
        <f>물량산출근거서!E39</f>
        <v>1</v>
      </c>
      <c r="E66" s="12">
        <f>TRUNC(일위대가목록!E33,0)</f>
        <v>440099</v>
      </c>
      <c r="F66" s="12">
        <f t="shared" si="5"/>
        <v>440099</v>
      </c>
      <c r="G66" s="12">
        <f>TRUNC(일위대가목록!F33,0)</f>
        <v>241393</v>
      </c>
      <c r="H66" s="12">
        <f t="shared" si="6"/>
        <v>241393</v>
      </c>
      <c r="I66" s="12">
        <f>TRUNC(일위대가목록!G33,0)</f>
        <v>5137</v>
      </c>
      <c r="J66" s="12">
        <f t="shared" si="7"/>
        <v>5137</v>
      </c>
      <c r="K66" s="12">
        <f t="shared" si="8"/>
        <v>686629</v>
      </c>
      <c r="L66" s="12">
        <f t="shared" si="9"/>
        <v>686629</v>
      </c>
      <c r="M66" s="13" t="s">
        <v>201</v>
      </c>
      <c r="N66" s="1" t="s">
        <v>202</v>
      </c>
      <c r="O66" s="1" t="s">
        <v>52</v>
      </c>
      <c r="P66" s="1" t="s">
        <v>52</v>
      </c>
      <c r="Q66" s="1" t="s">
        <v>139</v>
      </c>
      <c r="R66" s="1" t="s">
        <v>63</v>
      </c>
      <c r="S66" s="1" t="s">
        <v>64</v>
      </c>
      <c r="T66" s="1" t="s">
        <v>64</v>
      </c>
      <c r="AR66" s="1" t="s">
        <v>52</v>
      </c>
      <c r="AS66" s="1" t="s">
        <v>52</v>
      </c>
      <c r="AU66" s="1" t="s">
        <v>203</v>
      </c>
      <c r="AV66">
        <v>61</v>
      </c>
    </row>
    <row r="67" spans="1:48" ht="30" customHeight="1">
      <c r="A67" s="13" t="s">
        <v>204</v>
      </c>
      <c r="B67" s="13" t="s">
        <v>52</v>
      </c>
      <c r="C67" s="13" t="s">
        <v>103</v>
      </c>
      <c r="D67" s="65">
        <f>물량산출근거서!E40</f>
        <v>1</v>
      </c>
      <c r="E67" s="12">
        <f>TRUNC(일위대가목록!E34,0)</f>
        <v>133661</v>
      </c>
      <c r="F67" s="12">
        <f t="shared" si="5"/>
        <v>133661</v>
      </c>
      <c r="G67" s="12">
        <f>TRUNC(일위대가목록!F34,0)</f>
        <v>193294</v>
      </c>
      <c r="H67" s="12">
        <f t="shared" si="6"/>
        <v>193294</v>
      </c>
      <c r="I67" s="12">
        <f>TRUNC(일위대가목록!G34,0)</f>
        <v>1481</v>
      </c>
      <c r="J67" s="12">
        <f t="shared" si="7"/>
        <v>1481</v>
      </c>
      <c r="K67" s="12">
        <f t="shared" si="8"/>
        <v>328436</v>
      </c>
      <c r="L67" s="12">
        <f t="shared" si="9"/>
        <v>328436</v>
      </c>
      <c r="M67" s="13" t="s">
        <v>205</v>
      </c>
      <c r="N67" s="1" t="s">
        <v>206</v>
      </c>
      <c r="O67" s="1" t="s">
        <v>52</v>
      </c>
      <c r="P67" s="1" t="s">
        <v>52</v>
      </c>
      <c r="Q67" s="1" t="s">
        <v>139</v>
      </c>
      <c r="R67" s="1" t="s">
        <v>63</v>
      </c>
      <c r="S67" s="1" t="s">
        <v>64</v>
      </c>
      <c r="T67" s="1" t="s">
        <v>64</v>
      </c>
      <c r="AR67" s="1" t="s">
        <v>52</v>
      </c>
      <c r="AS67" s="1" t="s">
        <v>52</v>
      </c>
      <c r="AU67" s="1" t="s">
        <v>207</v>
      </c>
      <c r="AV67">
        <v>62</v>
      </c>
    </row>
    <row r="68" spans="1:48" ht="30" customHeight="1">
      <c r="A68" s="11"/>
      <c r="B68" s="11"/>
      <c r="C68" s="11"/>
      <c r="D68" s="65"/>
      <c r="E68" s="12"/>
      <c r="F68" s="12"/>
      <c r="G68" s="12"/>
      <c r="H68" s="12"/>
      <c r="I68" s="12"/>
      <c r="J68" s="12"/>
      <c r="K68" s="12"/>
      <c r="L68" s="12"/>
      <c r="M68" s="11"/>
      <c r="Q68" s="1" t="s">
        <v>139</v>
      </c>
    </row>
    <row r="69" spans="1:48" ht="30" customHeight="1">
      <c r="A69" s="11"/>
      <c r="B69" s="11"/>
      <c r="C69" s="11"/>
      <c r="D69" s="11"/>
      <c r="E69" s="12"/>
      <c r="F69" s="12"/>
      <c r="G69" s="12"/>
      <c r="H69" s="12"/>
      <c r="I69" s="12"/>
      <c r="J69" s="12"/>
      <c r="K69" s="12"/>
      <c r="L69" s="12"/>
      <c r="M69" s="11"/>
      <c r="Q69" s="1" t="s">
        <v>139</v>
      </c>
    </row>
    <row r="70" spans="1:48" ht="30" customHeight="1">
      <c r="A70" s="11"/>
      <c r="B70" s="11"/>
      <c r="C70" s="11"/>
      <c r="D70" s="11"/>
      <c r="E70" s="12"/>
      <c r="F70" s="12"/>
      <c r="G70" s="12"/>
      <c r="H70" s="12"/>
      <c r="I70" s="12"/>
      <c r="J70" s="12"/>
      <c r="K70" s="12"/>
      <c r="L70" s="12"/>
      <c r="M70" s="11"/>
      <c r="Q70" s="1" t="s">
        <v>139</v>
      </c>
    </row>
    <row r="71" spans="1:48" ht="30" customHeight="1">
      <c r="A71" s="11"/>
      <c r="B71" s="11"/>
      <c r="C71" s="11"/>
      <c r="D71" s="11"/>
      <c r="E71" s="12"/>
      <c r="F71" s="12"/>
      <c r="G71" s="12"/>
      <c r="H71" s="12"/>
      <c r="I71" s="12"/>
      <c r="J71" s="12"/>
      <c r="K71" s="12"/>
      <c r="L71" s="12"/>
      <c r="M71" s="11"/>
      <c r="Q71" s="1" t="s">
        <v>139</v>
      </c>
    </row>
    <row r="72" spans="1:48" ht="30" customHeight="1">
      <c r="A72" s="11"/>
      <c r="B72" s="11"/>
      <c r="C72" s="11"/>
      <c r="D72" s="11"/>
      <c r="E72" s="12"/>
      <c r="F72" s="12"/>
      <c r="G72" s="12"/>
      <c r="H72" s="12"/>
      <c r="I72" s="12"/>
      <c r="J72" s="12"/>
      <c r="K72" s="12"/>
      <c r="L72" s="12"/>
      <c r="M72" s="11"/>
      <c r="Q72" s="1" t="s">
        <v>139</v>
      </c>
    </row>
    <row r="73" spans="1:48" ht="30" customHeight="1">
      <c r="A73" s="11"/>
      <c r="B73" s="11"/>
      <c r="C73" s="11"/>
      <c r="D73" s="11"/>
      <c r="E73" s="12"/>
      <c r="F73" s="12"/>
      <c r="G73" s="12"/>
      <c r="H73" s="12"/>
      <c r="I73" s="12"/>
      <c r="J73" s="12"/>
      <c r="K73" s="12"/>
      <c r="L73" s="12"/>
      <c r="M73" s="11"/>
      <c r="Q73" s="1" t="s">
        <v>139</v>
      </c>
    </row>
    <row r="74" spans="1:48" ht="30" customHeight="1">
      <c r="A74" s="11"/>
      <c r="B74" s="11"/>
      <c r="C74" s="11"/>
      <c r="D74" s="11"/>
      <c r="E74" s="12"/>
      <c r="F74" s="12"/>
      <c r="G74" s="12"/>
      <c r="H74" s="12"/>
      <c r="I74" s="12"/>
      <c r="J74" s="12"/>
      <c r="K74" s="12"/>
      <c r="L74" s="12"/>
      <c r="M74" s="11"/>
      <c r="Q74" s="1" t="s">
        <v>139</v>
      </c>
    </row>
    <row r="75" spans="1:48" ht="30" customHeight="1">
      <c r="A75" s="13" t="s">
        <v>70</v>
      </c>
      <c r="B75" s="11"/>
      <c r="C75" s="11"/>
      <c r="D75" s="11"/>
      <c r="E75" s="12"/>
      <c r="F75" s="12">
        <f>SUMIF(Q53:Q74,"010103",F53:F74)</f>
        <v>4140584</v>
      </c>
      <c r="G75" s="12"/>
      <c r="H75" s="12">
        <f>SUMIF(Q53:Q74,"010103",H53:H74)</f>
        <v>8321226</v>
      </c>
      <c r="I75" s="12"/>
      <c r="J75" s="12">
        <f>SUMIF(Q53:Q74,"010103",J53:J74)</f>
        <v>129697</v>
      </c>
      <c r="K75" s="12"/>
      <c r="L75" s="12">
        <f>SUMIF(Q53:Q74,"010103",L53:L74)</f>
        <v>12591507</v>
      </c>
      <c r="M75" s="11"/>
      <c r="N75" t="s">
        <v>71</v>
      </c>
    </row>
    <row r="76" spans="1:48" ht="30" customHeight="1">
      <c r="A76" s="13" t="s">
        <v>208</v>
      </c>
      <c r="B76" s="13" t="s">
        <v>52</v>
      </c>
      <c r="C76" s="11"/>
      <c r="D76" s="11"/>
      <c r="E76" s="12"/>
      <c r="F76" s="12"/>
      <c r="G76" s="12"/>
      <c r="H76" s="12"/>
      <c r="I76" s="12"/>
      <c r="J76" s="12"/>
      <c r="K76" s="12"/>
      <c r="L76" s="12"/>
      <c r="M76" s="11"/>
      <c r="Q76" s="1" t="s">
        <v>209</v>
      </c>
    </row>
    <row r="77" spans="1:48" ht="30" customHeight="1">
      <c r="A77" s="13" t="s">
        <v>210</v>
      </c>
      <c r="B77" s="13" t="s">
        <v>211</v>
      </c>
      <c r="C77" s="13" t="s">
        <v>212</v>
      </c>
      <c r="D77" s="65">
        <f>물량산출근거서!E43</f>
        <v>1</v>
      </c>
      <c r="E77" s="12">
        <f>TRUNC(일위대가목록!E35,0)</f>
        <v>650000</v>
      </c>
      <c r="F77" s="12">
        <f t="shared" ref="F77:F82" si="10">TRUNC(E77*D77, 0)</f>
        <v>650000</v>
      </c>
      <c r="G77" s="12">
        <f>TRUNC(일위대가목록!F35,0)</f>
        <v>0</v>
      </c>
      <c r="H77" s="12">
        <f t="shared" ref="H77:H82" si="11">TRUNC(G77*D77, 0)</f>
        <v>0</v>
      </c>
      <c r="I77" s="12">
        <f>TRUNC(일위대가목록!G35,0)</f>
        <v>0</v>
      </c>
      <c r="J77" s="12">
        <f t="shared" ref="J77:J82" si="12">TRUNC(I77*D77, 0)</f>
        <v>0</v>
      </c>
      <c r="K77" s="12">
        <f t="shared" ref="K77:L82" si="13">TRUNC(E77+G77+I77, 0)</f>
        <v>650000</v>
      </c>
      <c r="L77" s="12">
        <f t="shared" si="13"/>
        <v>650000</v>
      </c>
      <c r="M77" s="13" t="s">
        <v>213</v>
      </c>
      <c r="N77" s="1" t="s">
        <v>214</v>
      </c>
      <c r="O77" s="1" t="s">
        <v>52</v>
      </c>
      <c r="P77" s="1" t="s">
        <v>52</v>
      </c>
      <c r="Q77" s="1" t="s">
        <v>209</v>
      </c>
      <c r="R77" s="1" t="s">
        <v>63</v>
      </c>
      <c r="S77" s="1" t="s">
        <v>64</v>
      </c>
      <c r="T77" s="1" t="s">
        <v>64</v>
      </c>
      <c r="AR77" s="1" t="s">
        <v>52</v>
      </c>
      <c r="AS77" s="1" t="s">
        <v>52</v>
      </c>
      <c r="AU77" s="1" t="s">
        <v>215</v>
      </c>
      <c r="AV77">
        <v>47</v>
      </c>
    </row>
    <row r="78" spans="1:48" ht="30" customHeight="1">
      <c r="A78" s="13" t="s">
        <v>210</v>
      </c>
      <c r="B78" s="13" t="s">
        <v>216</v>
      </c>
      <c r="C78" s="13" t="s">
        <v>212</v>
      </c>
      <c r="D78" s="65">
        <f>물량산출근거서!E44</f>
        <v>1</v>
      </c>
      <c r="E78" s="12">
        <f>TRUNC(일위대가목록!E36,0)</f>
        <v>1050000</v>
      </c>
      <c r="F78" s="12">
        <f t="shared" si="10"/>
        <v>1050000</v>
      </c>
      <c r="G78" s="12">
        <f>TRUNC(일위대가목록!F36,0)</f>
        <v>0</v>
      </c>
      <c r="H78" s="12">
        <f t="shared" si="11"/>
        <v>0</v>
      </c>
      <c r="I78" s="12">
        <f>TRUNC(일위대가목록!G36,0)</f>
        <v>0</v>
      </c>
      <c r="J78" s="12">
        <f t="shared" si="12"/>
        <v>0</v>
      </c>
      <c r="K78" s="12">
        <f t="shared" si="13"/>
        <v>1050000</v>
      </c>
      <c r="L78" s="12">
        <f t="shared" si="13"/>
        <v>1050000</v>
      </c>
      <c r="M78" s="13" t="s">
        <v>217</v>
      </c>
      <c r="N78" s="1" t="s">
        <v>218</v>
      </c>
      <c r="O78" s="1" t="s">
        <v>52</v>
      </c>
      <c r="P78" s="1" t="s">
        <v>52</v>
      </c>
      <c r="Q78" s="1" t="s">
        <v>209</v>
      </c>
      <c r="R78" s="1" t="s">
        <v>63</v>
      </c>
      <c r="S78" s="1" t="s">
        <v>64</v>
      </c>
      <c r="T78" s="1" t="s">
        <v>64</v>
      </c>
      <c r="AR78" s="1" t="s">
        <v>52</v>
      </c>
      <c r="AS78" s="1" t="s">
        <v>52</v>
      </c>
      <c r="AU78" s="1" t="s">
        <v>219</v>
      </c>
      <c r="AV78">
        <v>48</v>
      </c>
    </row>
    <row r="79" spans="1:48" ht="30" customHeight="1">
      <c r="A79" s="13" t="s">
        <v>220</v>
      </c>
      <c r="B79" s="13" t="s">
        <v>221</v>
      </c>
      <c r="C79" s="13" t="s">
        <v>60</v>
      </c>
      <c r="D79" s="65">
        <f>물량산출근거서!E45</f>
        <v>20.8</v>
      </c>
      <c r="E79" s="12">
        <f>TRUNC(단가대비표!O30,0)</f>
        <v>113000</v>
      </c>
      <c r="F79" s="12">
        <f t="shared" si="10"/>
        <v>2350400</v>
      </c>
      <c r="G79" s="12">
        <f>TRUNC(단가대비표!P30,0)</f>
        <v>0</v>
      </c>
      <c r="H79" s="12">
        <f t="shared" si="11"/>
        <v>0</v>
      </c>
      <c r="I79" s="12">
        <f>TRUNC(단가대비표!V30,0)</f>
        <v>0</v>
      </c>
      <c r="J79" s="12">
        <f t="shared" si="12"/>
        <v>0</v>
      </c>
      <c r="K79" s="12">
        <f t="shared" si="13"/>
        <v>113000</v>
      </c>
      <c r="L79" s="12">
        <f t="shared" si="13"/>
        <v>2350400</v>
      </c>
      <c r="M79" s="13" t="s">
        <v>52</v>
      </c>
      <c r="N79" s="1" t="s">
        <v>222</v>
      </c>
      <c r="O79" s="1" t="s">
        <v>52</v>
      </c>
      <c r="P79" s="1" t="s">
        <v>52</v>
      </c>
      <c r="Q79" s="1" t="s">
        <v>209</v>
      </c>
      <c r="R79" s="1" t="s">
        <v>64</v>
      </c>
      <c r="S79" s="1" t="s">
        <v>64</v>
      </c>
      <c r="T79" s="1" t="s">
        <v>63</v>
      </c>
      <c r="AR79" s="1" t="s">
        <v>52</v>
      </c>
      <c r="AS79" s="1" t="s">
        <v>52</v>
      </c>
      <c r="AU79" s="1" t="s">
        <v>223</v>
      </c>
      <c r="AV79">
        <v>50</v>
      </c>
    </row>
    <row r="80" spans="1:48" ht="30" customHeight="1">
      <c r="A80" s="13" t="s">
        <v>224</v>
      </c>
      <c r="B80" s="13" t="s">
        <v>225</v>
      </c>
      <c r="C80" s="13" t="s">
        <v>60</v>
      </c>
      <c r="D80" s="65">
        <f>물량산출근거서!E46</f>
        <v>10.705000000000002</v>
      </c>
      <c r="E80" s="12">
        <f>TRUNC(일위대가목록!E37,0)</f>
        <v>41212</v>
      </c>
      <c r="F80" s="12">
        <f t="shared" si="10"/>
        <v>441174</v>
      </c>
      <c r="G80" s="12">
        <f>TRUNC(일위대가목록!F37,0)</f>
        <v>34363</v>
      </c>
      <c r="H80" s="12">
        <f t="shared" si="11"/>
        <v>367855</v>
      </c>
      <c r="I80" s="12">
        <f>TRUNC(일위대가목록!G37,0)</f>
        <v>0</v>
      </c>
      <c r="J80" s="12">
        <f t="shared" si="12"/>
        <v>0</v>
      </c>
      <c r="K80" s="12">
        <f t="shared" si="13"/>
        <v>75575</v>
      </c>
      <c r="L80" s="12">
        <f t="shared" si="13"/>
        <v>809029</v>
      </c>
      <c r="M80" s="13" t="s">
        <v>226</v>
      </c>
      <c r="N80" s="1" t="s">
        <v>227</v>
      </c>
      <c r="O80" s="1" t="s">
        <v>52</v>
      </c>
      <c r="P80" s="1" t="s">
        <v>52</v>
      </c>
      <c r="Q80" s="1" t="s">
        <v>209</v>
      </c>
      <c r="R80" s="1" t="s">
        <v>63</v>
      </c>
      <c r="S80" s="1" t="s">
        <v>64</v>
      </c>
      <c r="T80" s="1" t="s">
        <v>64</v>
      </c>
      <c r="AR80" s="1" t="s">
        <v>52</v>
      </c>
      <c r="AS80" s="1" t="s">
        <v>52</v>
      </c>
      <c r="AU80" s="1" t="s">
        <v>228</v>
      </c>
      <c r="AV80">
        <v>51</v>
      </c>
    </row>
    <row r="81" spans="1:48" ht="30" customHeight="1">
      <c r="A81" s="13" t="s">
        <v>229</v>
      </c>
      <c r="B81" s="13" t="s">
        <v>230</v>
      </c>
      <c r="C81" s="13" t="s">
        <v>60</v>
      </c>
      <c r="D81" s="65">
        <f>물량산출근거서!E47</f>
        <v>2.7</v>
      </c>
      <c r="E81" s="12">
        <f>TRUNC(일위대가목록!E38,0)</f>
        <v>102212</v>
      </c>
      <c r="F81" s="12">
        <f t="shared" si="10"/>
        <v>275972</v>
      </c>
      <c r="G81" s="12">
        <f>TRUNC(일위대가목록!F38,0)</f>
        <v>33957</v>
      </c>
      <c r="H81" s="12">
        <f t="shared" si="11"/>
        <v>91683</v>
      </c>
      <c r="I81" s="12">
        <f>TRUNC(일위대가목록!G38,0)</f>
        <v>0</v>
      </c>
      <c r="J81" s="12">
        <f t="shared" si="12"/>
        <v>0</v>
      </c>
      <c r="K81" s="12">
        <f t="shared" si="13"/>
        <v>136169</v>
      </c>
      <c r="L81" s="12">
        <f t="shared" si="13"/>
        <v>367655</v>
      </c>
      <c r="M81" s="13" t="s">
        <v>231</v>
      </c>
      <c r="N81" s="1" t="s">
        <v>232</v>
      </c>
      <c r="O81" s="1" t="s">
        <v>52</v>
      </c>
      <c r="P81" s="1" t="s">
        <v>52</v>
      </c>
      <c r="Q81" s="1" t="s">
        <v>209</v>
      </c>
      <c r="R81" s="1" t="s">
        <v>63</v>
      </c>
      <c r="S81" s="1" t="s">
        <v>64</v>
      </c>
      <c r="T81" s="1" t="s">
        <v>64</v>
      </c>
      <c r="AR81" s="1" t="s">
        <v>52</v>
      </c>
      <c r="AS81" s="1" t="s">
        <v>52</v>
      </c>
      <c r="AU81" s="1" t="s">
        <v>233</v>
      </c>
      <c r="AV81">
        <v>52</v>
      </c>
    </row>
    <row r="82" spans="1:48" ht="30" customHeight="1">
      <c r="A82" s="13" t="s">
        <v>234</v>
      </c>
      <c r="B82" s="13" t="s">
        <v>235</v>
      </c>
      <c r="C82" s="13" t="s">
        <v>75</v>
      </c>
      <c r="D82" s="65">
        <f>물량산출근거서!E48</f>
        <v>97.390000000000015</v>
      </c>
      <c r="E82" s="12">
        <f>TRUNC(일위대가목록!E39,0)</f>
        <v>622</v>
      </c>
      <c r="F82" s="12">
        <f t="shared" si="10"/>
        <v>60576</v>
      </c>
      <c r="G82" s="12">
        <f>TRUNC(일위대가목록!F39,0)</f>
        <v>5228</v>
      </c>
      <c r="H82" s="12">
        <f t="shared" si="11"/>
        <v>509154</v>
      </c>
      <c r="I82" s="12">
        <f>TRUNC(일위대가목록!G39,0)</f>
        <v>0</v>
      </c>
      <c r="J82" s="12">
        <f t="shared" si="12"/>
        <v>0</v>
      </c>
      <c r="K82" s="12">
        <f t="shared" si="13"/>
        <v>5850</v>
      </c>
      <c r="L82" s="12">
        <f t="shared" si="13"/>
        <v>569730</v>
      </c>
      <c r="M82" s="13" t="s">
        <v>236</v>
      </c>
      <c r="N82" s="1" t="s">
        <v>237</v>
      </c>
      <c r="O82" s="1" t="s">
        <v>52</v>
      </c>
      <c r="P82" s="1" t="s">
        <v>52</v>
      </c>
      <c r="Q82" s="1" t="s">
        <v>209</v>
      </c>
      <c r="R82" s="1" t="s">
        <v>63</v>
      </c>
      <c r="S82" s="1" t="s">
        <v>64</v>
      </c>
      <c r="T82" s="1" t="s">
        <v>64</v>
      </c>
      <c r="AR82" s="1" t="s">
        <v>52</v>
      </c>
      <c r="AS82" s="1" t="s">
        <v>52</v>
      </c>
      <c r="AU82" s="1" t="s">
        <v>238</v>
      </c>
      <c r="AV82">
        <v>38</v>
      </c>
    </row>
    <row r="83" spans="1:48" ht="30" customHeight="1">
      <c r="A83" s="11"/>
      <c r="B83" s="11"/>
      <c r="C83" s="11"/>
      <c r="D83" s="11"/>
      <c r="E83" s="12"/>
      <c r="F83" s="12"/>
      <c r="G83" s="12"/>
      <c r="H83" s="12"/>
      <c r="I83" s="12"/>
      <c r="J83" s="12"/>
      <c r="K83" s="12"/>
      <c r="L83" s="12"/>
      <c r="M83" s="11"/>
      <c r="Q83" s="1" t="s">
        <v>209</v>
      </c>
    </row>
    <row r="84" spans="1:48" ht="30" customHeight="1">
      <c r="A84" s="11"/>
      <c r="B84" s="11"/>
      <c r="C84" s="11"/>
      <c r="D84" s="11"/>
      <c r="E84" s="12"/>
      <c r="F84" s="12"/>
      <c r="G84" s="12"/>
      <c r="H84" s="12"/>
      <c r="I84" s="12"/>
      <c r="J84" s="12"/>
      <c r="K84" s="12"/>
      <c r="L84" s="12"/>
      <c r="M84" s="11"/>
      <c r="Q84" s="1" t="s">
        <v>209</v>
      </c>
    </row>
    <row r="85" spans="1:48" ht="30" customHeight="1">
      <c r="A85" s="11"/>
      <c r="B85" s="11"/>
      <c r="C85" s="11"/>
      <c r="D85" s="11"/>
      <c r="E85" s="12"/>
      <c r="F85" s="12"/>
      <c r="G85" s="12"/>
      <c r="H85" s="12"/>
      <c r="I85" s="12"/>
      <c r="J85" s="12"/>
      <c r="K85" s="12"/>
      <c r="L85" s="12"/>
      <c r="M85" s="11"/>
      <c r="Q85" s="1" t="s">
        <v>209</v>
      </c>
    </row>
    <row r="86" spans="1:48" ht="30" customHeight="1">
      <c r="A86" s="11"/>
      <c r="B86" s="11"/>
      <c r="C86" s="11"/>
      <c r="D86" s="11"/>
      <c r="E86" s="12"/>
      <c r="F86" s="12"/>
      <c r="G86" s="12"/>
      <c r="H86" s="12"/>
      <c r="I86" s="12"/>
      <c r="J86" s="12"/>
      <c r="K86" s="12"/>
      <c r="L86" s="12"/>
      <c r="M86" s="11"/>
      <c r="Q86" s="1" t="s">
        <v>209</v>
      </c>
    </row>
    <row r="87" spans="1:48" ht="30" customHeight="1">
      <c r="A87" s="11"/>
      <c r="B87" s="11"/>
      <c r="C87" s="11"/>
      <c r="D87" s="11"/>
      <c r="E87" s="12"/>
      <c r="F87" s="12"/>
      <c r="G87" s="12"/>
      <c r="H87" s="12"/>
      <c r="I87" s="12"/>
      <c r="J87" s="12"/>
      <c r="K87" s="12"/>
      <c r="L87" s="12"/>
      <c r="M87" s="11"/>
      <c r="Q87" s="1" t="s">
        <v>209</v>
      </c>
    </row>
    <row r="88" spans="1:48" ht="30" customHeight="1">
      <c r="A88" s="11"/>
      <c r="B88" s="11"/>
      <c r="C88" s="11"/>
      <c r="D88" s="11"/>
      <c r="E88" s="12"/>
      <c r="F88" s="12"/>
      <c r="G88" s="12"/>
      <c r="H88" s="12"/>
      <c r="I88" s="12"/>
      <c r="J88" s="12"/>
      <c r="K88" s="12"/>
      <c r="L88" s="12"/>
      <c r="M88" s="11"/>
      <c r="Q88" s="1" t="s">
        <v>209</v>
      </c>
    </row>
    <row r="89" spans="1:48" ht="30" customHeight="1">
      <c r="A89" s="11"/>
      <c r="B89" s="11"/>
      <c r="C89" s="11"/>
      <c r="D89" s="11"/>
      <c r="E89" s="12"/>
      <c r="F89" s="12"/>
      <c r="G89" s="12"/>
      <c r="H89" s="12"/>
      <c r="I89" s="12"/>
      <c r="J89" s="12"/>
      <c r="K89" s="12"/>
      <c r="L89" s="12"/>
      <c r="M89" s="11"/>
      <c r="Q89" s="1" t="s">
        <v>209</v>
      </c>
    </row>
    <row r="90" spans="1:48" ht="30" customHeight="1">
      <c r="A90" s="11"/>
      <c r="B90" s="11"/>
      <c r="C90" s="11"/>
      <c r="D90" s="11"/>
      <c r="E90" s="12"/>
      <c r="F90" s="12"/>
      <c r="G90" s="12"/>
      <c r="H90" s="12"/>
      <c r="I90" s="12"/>
      <c r="J90" s="12"/>
      <c r="K90" s="12"/>
      <c r="L90" s="12"/>
      <c r="M90" s="11"/>
      <c r="Q90" s="1" t="s">
        <v>209</v>
      </c>
    </row>
    <row r="91" spans="1:48" ht="30" customHeight="1">
      <c r="A91" s="11"/>
      <c r="B91" s="11"/>
      <c r="C91" s="11"/>
      <c r="D91" s="11"/>
      <c r="E91" s="12"/>
      <c r="F91" s="12"/>
      <c r="G91" s="12"/>
      <c r="H91" s="12"/>
      <c r="I91" s="12"/>
      <c r="J91" s="12"/>
      <c r="K91" s="12"/>
      <c r="L91" s="12"/>
      <c r="M91" s="11"/>
      <c r="Q91" s="1" t="s">
        <v>209</v>
      </c>
    </row>
    <row r="92" spans="1:48" ht="30" customHeight="1">
      <c r="A92" s="11"/>
      <c r="B92" s="11"/>
      <c r="C92" s="11"/>
      <c r="D92" s="11"/>
      <c r="E92" s="12"/>
      <c r="F92" s="12"/>
      <c r="G92" s="12"/>
      <c r="H92" s="12"/>
      <c r="I92" s="12"/>
      <c r="J92" s="12"/>
      <c r="K92" s="12"/>
      <c r="L92" s="12"/>
      <c r="M92" s="11"/>
      <c r="Q92" s="1" t="s">
        <v>209</v>
      </c>
    </row>
    <row r="93" spans="1:48" ht="30" customHeight="1">
      <c r="A93" s="11"/>
      <c r="B93" s="11"/>
      <c r="C93" s="11"/>
      <c r="D93" s="11"/>
      <c r="E93" s="12"/>
      <c r="F93" s="12"/>
      <c r="G93" s="12"/>
      <c r="H93" s="12"/>
      <c r="I93" s="12"/>
      <c r="J93" s="12"/>
      <c r="K93" s="12"/>
      <c r="L93" s="12"/>
      <c r="M93" s="11"/>
      <c r="Q93" s="1" t="s">
        <v>209</v>
      </c>
    </row>
    <row r="94" spans="1:48" ht="30" customHeight="1">
      <c r="A94" s="11"/>
      <c r="B94" s="11"/>
      <c r="C94" s="11"/>
      <c r="D94" s="11"/>
      <c r="E94" s="12"/>
      <c r="F94" s="12"/>
      <c r="G94" s="12"/>
      <c r="H94" s="12"/>
      <c r="I94" s="12"/>
      <c r="J94" s="12"/>
      <c r="K94" s="12"/>
      <c r="L94" s="12"/>
      <c r="M94" s="11"/>
      <c r="Q94" s="1" t="s">
        <v>209</v>
      </c>
    </row>
    <row r="95" spans="1:48" ht="30" customHeight="1">
      <c r="A95" s="11"/>
      <c r="B95" s="11"/>
      <c r="C95" s="11"/>
      <c r="D95" s="11"/>
      <c r="E95" s="12"/>
      <c r="F95" s="12"/>
      <c r="G95" s="12"/>
      <c r="H95" s="12"/>
      <c r="I95" s="12"/>
      <c r="J95" s="12"/>
      <c r="K95" s="12"/>
      <c r="L95" s="12"/>
      <c r="M95" s="11"/>
      <c r="Q95" s="1" t="s">
        <v>209</v>
      </c>
    </row>
    <row r="96" spans="1:48" ht="30" customHeight="1">
      <c r="A96" s="11"/>
      <c r="B96" s="11"/>
      <c r="C96" s="11"/>
      <c r="D96" s="11"/>
      <c r="E96" s="12"/>
      <c r="F96" s="12"/>
      <c r="G96" s="12"/>
      <c r="H96" s="12"/>
      <c r="I96" s="12"/>
      <c r="J96" s="12"/>
      <c r="K96" s="12"/>
      <c r="L96" s="12"/>
      <c r="M96" s="11"/>
      <c r="Q96" s="1" t="s">
        <v>209</v>
      </c>
    </row>
    <row r="97" spans="1:48" ht="30" customHeight="1">
      <c r="A97" s="11"/>
      <c r="B97" s="11"/>
      <c r="C97" s="11"/>
      <c r="D97" s="11"/>
      <c r="E97" s="12"/>
      <c r="F97" s="12"/>
      <c r="G97" s="12"/>
      <c r="H97" s="12"/>
      <c r="I97" s="12"/>
      <c r="J97" s="12"/>
      <c r="K97" s="12"/>
      <c r="L97" s="12"/>
      <c r="M97" s="11"/>
      <c r="Q97" s="1" t="s">
        <v>209</v>
      </c>
    </row>
    <row r="98" spans="1:48" ht="30" customHeight="1">
      <c r="A98" s="11"/>
      <c r="B98" s="11"/>
      <c r="C98" s="11"/>
      <c r="D98" s="11"/>
      <c r="E98" s="12"/>
      <c r="F98" s="12"/>
      <c r="G98" s="12"/>
      <c r="H98" s="12"/>
      <c r="I98" s="12"/>
      <c r="J98" s="12"/>
      <c r="K98" s="12"/>
      <c r="L98" s="12"/>
      <c r="M98" s="11"/>
      <c r="Q98" s="1" t="s">
        <v>209</v>
      </c>
    </row>
    <row r="99" spans="1:48" ht="30" customHeight="1">
      <c r="A99" s="13" t="s">
        <v>70</v>
      </c>
      <c r="B99" s="11"/>
      <c r="C99" s="11"/>
      <c r="D99" s="11"/>
      <c r="E99" s="12"/>
      <c r="F99" s="12">
        <f>SUMIF(Q77:Q98,"010104",F77:F98)</f>
        <v>4828122</v>
      </c>
      <c r="G99" s="12"/>
      <c r="H99" s="12">
        <f>SUMIF(Q77:Q98,"010104",H77:H98)</f>
        <v>968692</v>
      </c>
      <c r="I99" s="12"/>
      <c r="J99" s="12">
        <f>SUMIF(Q77:Q98,"010104",J77:J98)</f>
        <v>0</v>
      </c>
      <c r="K99" s="12"/>
      <c r="L99" s="12">
        <f>SUMIF(Q77:Q98,"010104",L77:L98)</f>
        <v>5796814</v>
      </c>
      <c r="M99" s="11"/>
      <c r="N99" t="s">
        <v>71</v>
      </c>
    </row>
    <row r="100" spans="1:48" ht="30" customHeight="1">
      <c r="A100" s="13" t="s">
        <v>239</v>
      </c>
      <c r="B100" s="13" t="s">
        <v>52</v>
      </c>
      <c r="C100" s="11"/>
      <c r="D100" s="11"/>
      <c r="E100" s="12"/>
      <c r="F100" s="12"/>
      <c r="G100" s="12"/>
      <c r="H100" s="12"/>
      <c r="I100" s="12"/>
      <c r="J100" s="12"/>
      <c r="K100" s="12"/>
      <c r="L100" s="12"/>
      <c r="M100" s="11"/>
      <c r="Q100" s="1" t="s">
        <v>240</v>
      </c>
    </row>
    <row r="101" spans="1:48" ht="30" customHeight="1">
      <c r="A101" s="13" t="s">
        <v>241</v>
      </c>
      <c r="B101" s="13" t="s">
        <v>242</v>
      </c>
      <c r="C101" s="13" t="s">
        <v>60</v>
      </c>
      <c r="D101" s="65">
        <f>물량산출근거서!E51</f>
        <v>0.62000000000000011</v>
      </c>
      <c r="E101" s="12">
        <f>TRUNC(일위대가목록!E40,0)</f>
        <v>11025</v>
      </c>
      <c r="F101" s="12">
        <f>TRUNC(E101*D101, 0)</f>
        <v>6835</v>
      </c>
      <c r="G101" s="12">
        <f>TRUNC(일위대가목록!F40,0)</f>
        <v>50223</v>
      </c>
      <c r="H101" s="12">
        <f>TRUNC(G101*D101, 0)</f>
        <v>31138</v>
      </c>
      <c r="I101" s="12">
        <f>TRUNC(일위대가목록!G40,0)</f>
        <v>1506</v>
      </c>
      <c r="J101" s="12">
        <f>TRUNC(I101*D101, 0)</f>
        <v>933</v>
      </c>
      <c r="K101" s="12">
        <f>TRUNC(E101+G101+I101, 0)</f>
        <v>62754</v>
      </c>
      <c r="L101" s="12">
        <f>TRUNC(F101+H101+J101, 0)</f>
        <v>38906</v>
      </c>
      <c r="M101" s="13" t="s">
        <v>243</v>
      </c>
      <c r="N101" s="1" t="s">
        <v>244</v>
      </c>
      <c r="O101" s="1" t="s">
        <v>52</v>
      </c>
      <c r="P101" s="1" t="s">
        <v>52</v>
      </c>
      <c r="Q101" s="1" t="s">
        <v>240</v>
      </c>
      <c r="R101" s="1" t="s">
        <v>63</v>
      </c>
      <c r="S101" s="1" t="s">
        <v>64</v>
      </c>
      <c r="T101" s="1" t="s">
        <v>64</v>
      </c>
      <c r="AR101" s="1" t="s">
        <v>52</v>
      </c>
      <c r="AS101" s="1" t="s">
        <v>52</v>
      </c>
      <c r="AU101" s="1" t="s">
        <v>245</v>
      </c>
      <c r="AV101">
        <v>55</v>
      </c>
    </row>
    <row r="102" spans="1:48" ht="30" customHeight="1">
      <c r="A102" s="11"/>
      <c r="B102" s="11"/>
      <c r="C102" s="11"/>
      <c r="D102" s="11"/>
      <c r="E102" s="12"/>
      <c r="F102" s="12"/>
      <c r="G102" s="12"/>
      <c r="H102" s="12"/>
      <c r="I102" s="12"/>
      <c r="J102" s="12"/>
      <c r="K102" s="12"/>
      <c r="L102" s="12"/>
      <c r="M102" s="11"/>
      <c r="Q102" s="1" t="s">
        <v>240</v>
      </c>
    </row>
    <row r="103" spans="1:48" ht="30" customHeight="1">
      <c r="A103" s="11"/>
      <c r="B103" s="11"/>
      <c r="C103" s="11"/>
      <c r="D103" s="11"/>
      <c r="E103" s="12"/>
      <c r="F103" s="12"/>
      <c r="G103" s="12"/>
      <c r="H103" s="12"/>
      <c r="I103" s="12"/>
      <c r="J103" s="12"/>
      <c r="K103" s="12"/>
      <c r="L103" s="12"/>
      <c r="M103" s="11"/>
      <c r="Q103" s="1" t="s">
        <v>240</v>
      </c>
    </row>
    <row r="104" spans="1:48" ht="30" customHeight="1">
      <c r="A104" s="11"/>
      <c r="B104" s="11"/>
      <c r="C104" s="11"/>
      <c r="D104" s="11"/>
      <c r="E104" s="12"/>
      <c r="F104" s="12"/>
      <c r="G104" s="12"/>
      <c r="H104" s="12"/>
      <c r="I104" s="12"/>
      <c r="J104" s="12"/>
      <c r="K104" s="12"/>
      <c r="L104" s="12"/>
      <c r="M104" s="11"/>
      <c r="Q104" s="1" t="s">
        <v>240</v>
      </c>
    </row>
    <row r="105" spans="1:48" ht="30" customHeight="1">
      <c r="A105" s="11"/>
      <c r="B105" s="11"/>
      <c r="C105" s="11"/>
      <c r="D105" s="11"/>
      <c r="E105" s="12"/>
      <c r="F105" s="12"/>
      <c r="G105" s="12"/>
      <c r="H105" s="12"/>
      <c r="I105" s="12"/>
      <c r="J105" s="12"/>
      <c r="K105" s="12"/>
      <c r="L105" s="12"/>
      <c r="M105" s="11"/>
      <c r="Q105" s="1" t="s">
        <v>240</v>
      </c>
    </row>
    <row r="106" spans="1:48" ht="30" customHeight="1">
      <c r="A106" s="11"/>
      <c r="B106" s="11"/>
      <c r="C106" s="11"/>
      <c r="D106" s="11"/>
      <c r="E106" s="12"/>
      <c r="F106" s="12"/>
      <c r="G106" s="12"/>
      <c r="H106" s="12"/>
      <c r="I106" s="12"/>
      <c r="J106" s="12"/>
      <c r="K106" s="12"/>
      <c r="L106" s="12"/>
      <c r="M106" s="11"/>
      <c r="Q106" s="1" t="s">
        <v>240</v>
      </c>
    </row>
    <row r="107" spans="1:48" ht="30" customHeight="1">
      <c r="A107" s="11"/>
      <c r="B107" s="11"/>
      <c r="C107" s="11"/>
      <c r="D107" s="11"/>
      <c r="E107" s="12"/>
      <c r="F107" s="12"/>
      <c r="G107" s="12"/>
      <c r="H107" s="12"/>
      <c r="I107" s="12"/>
      <c r="J107" s="12"/>
      <c r="K107" s="12"/>
      <c r="L107" s="12"/>
      <c r="M107" s="11"/>
      <c r="Q107" s="1" t="s">
        <v>240</v>
      </c>
    </row>
    <row r="108" spans="1:48" ht="30" customHeight="1">
      <c r="A108" s="11"/>
      <c r="B108" s="11"/>
      <c r="C108" s="11"/>
      <c r="D108" s="11"/>
      <c r="E108" s="12"/>
      <c r="F108" s="12"/>
      <c r="G108" s="12"/>
      <c r="H108" s="12"/>
      <c r="I108" s="12"/>
      <c r="J108" s="12"/>
      <c r="K108" s="12"/>
      <c r="L108" s="12"/>
      <c r="M108" s="11"/>
      <c r="Q108" s="1" t="s">
        <v>240</v>
      </c>
    </row>
    <row r="109" spans="1:48" ht="30" customHeight="1">
      <c r="A109" s="11"/>
      <c r="B109" s="11"/>
      <c r="C109" s="11"/>
      <c r="D109" s="11"/>
      <c r="E109" s="12"/>
      <c r="F109" s="12"/>
      <c r="G109" s="12"/>
      <c r="H109" s="12"/>
      <c r="I109" s="12"/>
      <c r="J109" s="12"/>
      <c r="K109" s="12"/>
      <c r="L109" s="12"/>
      <c r="M109" s="11"/>
      <c r="Q109" s="1" t="s">
        <v>240</v>
      </c>
    </row>
    <row r="110" spans="1:48" ht="30" customHeight="1">
      <c r="A110" s="11"/>
      <c r="B110" s="11"/>
      <c r="C110" s="11"/>
      <c r="D110" s="11"/>
      <c r="E110" s="12"/>
      <c r="F110" s="12"/>
      <c r="G110" s="12"/>
      <c r="H110" s="12"/>
      <c r="I110" s="12"/>
      <c r="J110" s="12"/>
      <c r="K110" s="12"/>
      <c r="L110" s="12"/>
      <c r="M110" s="11"/>
      <c r="Q110" s="1" t="s">
        <v>240</v>
      </c>
    </row>
    <row r="111" spans="1:48" ht="30" customHeight="1">
      <c r="A111" s="11"/>
      <c r="B111" s="11"/>
      <c r="C111" s="11"/>
      <c r="D111" s="11"/>
      <c r="E111" s="12"/>
      <c r="F111" s="12"/>
      <c r="G111" s="12"/>
      <c r="H111" s="12"/>
      <c r="I111" s="12"/>
      <c r="J111" s="12"/>
      <c r="K111" s="12"/>
      <c r="L111" s="12"/>
      <c r="M111" s="11"/>
      <c r="Q111" s="1" t="s">
        <v>240</v>
      </c>
    </row>
    <row r="112" spans="1:48" ht="30" customHeight="1">
      <c r="A112" s="11"/>
      <c r="B112" s="11"/>
      <c r="C112" s="11"/>
      <c r="D112" s="11"/>
      <c r="E112" s="12"/>
      <c r="F112" s="12"/>
      <c r="G112" s="12"/>
      <c r="H112" s="12"/>
      <c r="I112" s="12"/>
      <c r="J112" s="12"/>
      <c r="K112" s="12"/>
      <c r="L112" s="12"/>
      <c r="M112" s="11"/>
      <c r="Q112" s="1" t="s">
        <v>240</v>
      </c>
    </row>
    <row r="113" spans="1:48" ht="30" customHeight="1">
      <c r="A113" s="11"/>
      <c r="B113" s="11"/>
      <c r="C113" s="11"/>
      <c r="D113" s="11"/>
      <c r="E113" s="12"/>
      <c r="F113" s="12"/>
      <c r="G113" s="12"/>
      <c r="H113" s="12"/>
      <c r="I113" s="12"/>
      <c r="J113" s="12"/>
      <c r="K113" s="12"/>
      <c r="L113" s="12"/>
      <c r="M113" s="11"/>
      <c r="Q113" s="1" t="s">
        <v>240</v>
      </c>
    </row>
    <row r="114" spans="1:48" ht="30" customHeight="1">
      <c r="A114" s="11"/>
      <c r="B114" s="11"/>
      <c r="C114" s="11"/>
      <c r="D114" s="11"/>
      <c r="E114" s="12"/>
      <c r="F114" s="12"/>
      <c r="G114" s="12"/>
      <c r="H114" s="12"/>
      <c r="I114" s="12"/>
      <c r="J114" s="12"/>
      <c r="K114" s="12"/>
      <c r="L114" s="12"/>
      <c r="M114" s="11"/>
      <c r="Q114" s="1" t="s">
        <v>240</v>
      </c>
    </row>
    <row r="115" spans="1:48" ht="30" customHeight="1">
      <c r="A115" s="11"/>
      <c r="B115" s="11"/>
      <c r="C115" s="11"/>
      <c r="D115" s="11"/>
      <c r="E115" s="12"/>
      <c r="F115" s="12"/>
      <c r="G115" s="12"/>
      <c r="H115" s="12"/>
      <c r="I115" s="12"/>
      <c r="J115" s="12"/>
      <c r="K115" s="12"/>
      <c r="L115" s="12"/>
      <c r="M115" s="11"/>
      <c r="Q115" s="1" t="s">
        <v>240</v>
      </c>
    </row>
    <row r="116" spans="1:48" ht="30" customHeight="1">
      <c r="A116" s="11"/>
      <c r="B116" s="11"/>
      <c r="C116" s="11"/>
      <c r="D116" s="11"/>
      <c r="E116" s="12"/>
      <c r="F116" s="12"/>
      <c r="G116" s="12"/>
      <c r="H116" s="12"/>
      <c r="I116" s="12"/>
      <c r="J116" s="12"/>
      <c r="K116" s="12"/>
      <c r="L116" s="12"/>
      <c r="M116" s="11"/>
      <c r="Q116" s="1" t="s">
        <v>240</v>
      </c>
    </row>
    <row r="117" spans="1:48" ht="30" customHeight="1">
      <c r="A117" s="11"/>
      <c r="B117" s="11"/>
      <c r="C117" s="11"/>
      <c r="D117" s="11"/>
      <c r="E117" s="12"/>
      <c r="F117" s="12"/>
      <c r="G117" s="12"/>
      <c r="H117" s="12"/>
      <c r="I117" s="12"/>
      <c r="J117" s="12"/>
      <c r="K117" s="12"/>
      <c r="L117" s="12"/>
      <c r="M117" s="11"/>
      <c r="Q117" s="1" t="s">
        <v>240</v>
      </c>
    </row>
    <row r="118" spans="1:48" ht="30" customHeight="1">
      <c r="A118" s="11"/>
      <c r="B118" s="11"/>
      <c r="C118" s="11"/>
      <c r="D118" s="11"/>
      <c r="E118" s="12"/>
      <c r="F118" s="12"/>
      <c r="G118" s="12"/>
      <c r="H118" s="12"/>
      <c r="I118" s="12"/>
      <c r="J118" s="12"/>
      <c r="K118" s="12"/>
      <c r="L118" s="12"/>
      <c r="M118" s="11"/>
      <c r="Q118" s="1" t="s">
        <v>240</v>
      </c>
    </row>
    <row r="119" spans="1:48" ht="30" customHeight="1">
      <c r="A119" s="11"/>
      <c r="B119" s="11"/>
      <c r="C119" s="11"/>
      <c r="D119" s="11"/>
      <c r="E119" s="12"/>
      <c r="F119" s="12"/>
      <c r="G119" s="12"/>
      <c r="H119" s="12"/>
      <c r="I119" s="12"/>
      <c r="J119" s="12"/>
      <c r="K119" s="12"/>
      <c r="L119" s="12"/>
      <c r="M119" s="11"/>
      <c r="Q119" s="1" t="s">
        <v>240</v>
      </c>
    </row>
    <row r="120" spans="1:48" ht="30" customHeight="1">
      <c r="A120" s="11"/>
      <c r="B120" s="11"/>
      <c r="C120" s="11"/>
      <c r="D120" s="11"/>
      <c r="E120" s="12"/>
      <c r="F120" s="12"/>
      <c r="G120" s="12"/>
      <c r="H120" s="12"/>
      <c r="I120" s="12"/>
      <c r="J120" s="12"/>
      <c r="K120" s="12"/>
      <c r="L120" s="12"/>
      <c r="M120" s="11"/>
      <c r="Q120" s="1" t="s">
        <v>240</v>
      </c>
    </row>
    <row r="121" spans="1:48" ht="30" customHeight="1">
      <c r="A121" s="11"/>
      <c r="B121" s="11"/>
      <c r="C121" s="11"/>
      <c r="D121" s="11"/>
      <c r="E121" s="12"/>
      <c r="F121" s="12"/>
      <c r="G121" s="12"/>
      <c r="H121" s="12"/>
      <c r="I121" s="12"/>
      <c r="J121" s="12"/>
      <c r="K121" s="12"/>
      <c r="L121" s="12"/>
      <c r="M121" s="11"/>
      <c r="Q121" s="1" t="s">
        <v>240</v>
      </c>
    </row>
    <row r="122" spans="1:48" ht="30" customHeight="1">
      <c r="A122" s="11"/>
      <c r="B122" s="11"/>
      <c r="C122" s="11"/>
      <c r="D122" s="11"/>
      <c r="E122" s="12"/>
      <c r="F122" s="12"/>
      <c r="G122" s="12"/>
      <c r="H122" s="12"/>
      <c r="I122" s="12"/>
      <c r="J122" s="12"/>
      <c r="K122" s="12"/>
      <c r="L122" s="12"/>
      <c r="M122" s="11"/>
      <c r="Q122" s="1" t="s">
        <v>240</v>
      </c>
    </row>
    <row r="123" spans="1:48" ht="30" customHeight="1">
      <c r="A123" s="13" t="s">
        <v>70</v>
      </c>
      <c r="B123" s="11"/>
      <c r="C123" s="11"/>
      <c r="D123" s="11"/>
      <c r="E123" s="12"/>
      <c r="F123" s="12">
        <f>SUMIF(Q101:Q122,"010105",F101:F122)</f>
        <v>6835</v>
      </c>
      <c r="G123" s="12"/>
      <c r="H123" s="12">
        <f>SUMIF(Q101:Q122,"010105",H101:H122)</f>
        <v>31138</v>
      </c>
      <c r="I123" s="12"/>
      <c r="J123" s="12">
        <f>SUMIF(Q101:Q122,"010105",J101:J122)</f>
        <v>933</v>
      </c>
      <c r="K123" s="12"/>
      <c r="L123" s="12">
        <f>SUMIF(Q101:Q122,"010105",L101:L122)</f>
        <v>38906</v>
      </c>
      <c r="M123" s="11"/>
      <c r="N123" t="s">
        <v>71</v>
      </c>
    </row>
    <row r="124" spans="1:48" ht="30" customHeight="1">
      <c r="A124" s="13" t="s">
        <v>246</v>
      </c>
      <c r="B124" s="13" t="s">
        <v>52</v>
      </c>
      <c r="C124" s="11"/>
      <c r="D124" s="11"/>
      <c r="E124" s="12"/>
      <c r="F124" s="12"/>
      <c r="G124" s="12"/>
      <c r="H124" s="12"/>
      <c r="I124" s="12"/>
      <c r="J124" s="12"/>
      <c r="K124" s="12"/>
      <c r="L124" s="12"/>
      <c r="M124" s="11"/>
      <c r="Q124" s="1" t="s">
        <v>247</v>
      </c>
    </row>
    <row r="125" spans="1:48" ht="30" customHeight="1">
      <c r="A125" s="13" t="s">
        <v>248</v>
      </c>
      <c r="B125" s="13" t="s">
        <v>249</v>
      </c>
      <c r="C125" s="13" t="s">
        <v>60</v>
      </c>
      <c r="D125" s="65">
        <f>물량산출근거서!E55</f>
        <v>176.04100000000003</v>
      </c>
      <c r="E125" s="12">
        <f>TRUNC(일위대가목록!E41,0)</f>
        <v>437</v>
      </c>
      <c r="F125" s="12">
        <f>TRUNC(E125*D125, 0)</f>
        <v>76929</v>
      </c>
      <c r="G125" s="12">
        <f>TRUNC(일위대가목록!F41,0)</f>
        <v>10926</v>
      </c>
      <c r="H125" s="12">
        <f>TRUNC(G125*D125, 0)</f>
        <v>1923423</v>
      </c>
      <c r="I125" s="12">
        <f>TRUNC(일위대가목록!G41,0)</f>
        <v>0</v>
      </c>
      <c r="J125" s="12">
        <f>TRUNC(I125*D125, 0)</f>
        <v>0</v>
      </c>
      <c r="K125" s="12">
        <f t="shared" ref="K125:L128" si="14">TRUNC(E125+G125+I125, 0)</f>
        <v>11363</v>
      </c>
      <c r="L125" s="12">
        <f t="shared" si="14"/>
        <v>2000352</v>
      </c>
      <c r="M125" s="13" t="s">
        <v>250</v>
      </c>
      <c r="N125" s="1" t="s">
        <v>251</v>
      </c>
      <c r="O125" s="1" t="s">
        <v>52</v>
      </c>
      <c r="P125" s="1" t="s">
        <v>52</v>
      </c>
      <c r="Q125" s="1" t="s">
        <v>247</v>
      </c>
      <c r="R125" s="1" t="s">
        <v>63</v>
      </c>
      <c r="S125" s="1" t="s">
        <v>64</v>
      </c>
      <c r="T125" s="1" t="s">
        <v>64</v>
      </c>
      <c r="AR125" s="1" t="s">
        <v>52</v>
      </c>
      <c r="AS125" s="1" t="s">
        <v>52</v>
      </c>
      <c r="AU125" s="1" t="s">
        <v>252</v>
      </c>
      <c r="AV125">
        <v>72</v>
      </c>
    </row>
    <row r="126" spans="1:48" ht="30" customHeight="1">
      <c r="A126" s="13" t="s">
        <v>253</v>
      </c>
      <c r="B126" s="13" t="s">
        <v>254</v>
      </c>
      <c r="C126" s="13" t="s">
        <v>60</v>
      </c>
      <c r="D126" s="65">
        <f>물량산출근거서!E56</f>
        <v>176.04100000000003</v>
      </c>
      <c r="E126" s="12">
        <f>TRUNC(일위대가목록!E42,0)</f>
        <v>1376</v>
      </c>
      <c r="F126" s="12">
        <f>TRUNC(E126*D126, 0)</f>
        <v>242232</v>
      </c>
      <c r="G126" s="12">
        <f>TRUNC(일위대가목록!F42,0)</f>
        <v>7000</v>
      </c>
      <c r="H126" s="12">
        <f>TRUNC(G126*D126, 0)</f>
        <v>1232287</v>
      </c>
      <c r="I126" s="12">
        <f>TRUNC(일위대가목록!G42,0)</f>
        <v>0</v>
      </c>
      <c r="J126" s="12">
        <f>TRUNC(I126*D126, 0)</f>
        <v>0</v>
      </c>
      <c r="K126" s="12">
        <f t="shared" si="14"/>
        <v>8376</v>
      </c>
      <c r="L126" s="12">
        <f t="shared" si="14"/>
        <v>1474519</v>
      </c>
      <c r="M126" s="13" t="s">
        <v>255</v>
      </c>
      <c r="N126" s="1" t="s">
        <v>256</v>
      </c>
      <c r="O126" s="1" t="s">
        <v>52</v>
      </c>
      <c r="P126" s="1" t="s">
        <v>52</v>
      </c>
      <c r="Q126" s="1" t="s">
        <v>247</v>
      </c>
      <c r="R126" s="1" t="s">
        <v>63</v>
      </c>
      <c r="S126" s="1" t="s">
        <v>64</v>
      </c>
      <c r="T126" s="1" t="s">
        <v>64</v>
      </c>
      <c r="AR126" s="1" t="s">
        <v>52</v>
      </c>
      <c r="AS126" s="1" t="s">
        <v>52</v>
      </c>
      <c r="AU126" s="1" t="s">
        <v>257</v>
      </c>
      <c r="AV126">
        <v>35</v>
      </c>
    </row>
    <row r="127" spans="1:48" ht="30" customHeight="1">
      <c r="A127" s="13" t="s">
        <v>248</v>
      </c>
      <c r="B127" s="13" t="s">
        <v>258</v>
      </c>
      <c r="C127" s="13" t="s">
        <v>60</v>
      </c>
      <c r="D127" s="65">
        <f>물량산출근거서!E57</f>
        <v>276.01</v>
      </c>
      <c r="E127" s="12">
        <f>TRUNC(일위대가목록!E43,0)</f>
        <v>2226</v>
      </c>
      <c r="F127" s="12">
        <f>TRUNC(E127*D127, 0)</f>
        <v>614398</v>
      </c>
      <c r="G127" s="12">
        <f>TRUNC(일위대가목록!F43,0)</f>
        <v>13111</v>
      </c>
      <c r="H127" s="12">
        <f>TRUNC(G127*D127, 0)</f>
        <v>3618767</v>
      </c>
      <c r="I127" s="12">
        <f>TRUNC(일위대가목록!G43,0)</f>
        <v>0</v>
      </c>
      <c r="J127" s="12">
        <f>TRUNC(I127*D127, 0)</f>
        <v>0</v>
      </c>
      <c r="K127" s="12">
        <f t="shared" si="14"/>
        <v>15337</v>
      </c>
      <c r="L127" s="12">
        <f t="shared" si="14"/>
        <v>4233165</v>
      </c>
      <c r="M127" s="13" t="s">
        <v>259</v>
      </c>
      <c r="N127" s="1" t="s">
        <v>260</v>
      </c>
      <c r="O127" s="1" t="s">
        <v>52</v>
      </c>
      <c r="P127" s="1" t="s">
        <v>52</v>
      </c>
      <c r="Q127" s="1" t="s">
        <v>247</v>
      </c>
      <c r="R127" s="1" t="s">
        <v>63</v>
      </c>
      <c r="S127" s="1" t="s">
        <v>64</v>
      </c>
      <c r="T127" s="1" t="s">
        <v>64</v>
      </c>
      <c r="AR127" s="1" t="s">
        <v>52</v>
      </c>
      <c r="AS127" s="1" t="s">
        <v>52</v>
      </c>
      <c r="AU127" s="1" t="s">
        <v>261</v>
      </c>
      <c r="AV127">
        <v>36</v>
      </c>
    </row>
    <row r="128" spans="1:48" ht="30" customHeight="1">
      <c r="A128" s="13" t="s">
        <v>253</v>
      </c>
      <c r="B128" s="13" t="s">
        <v>262</v>
      </c>
      <c r="C128" s="13" t="s">
        <v>60</v>
      </c>
      <c r="D128" s="65">
        <f>물량산출근거서!E58</f>
        <v>276.01</v>
      </c>
      <c r="E128" s="12">
        <f>TRUNC(일위대가목록!E44,0)</f>
        <v>1376</v>
      </c>
      <c r="F128" s="12">
        <f>TRUNC(E128*D128, 0)</f>
        <v>379789</v>
      </c>
      <c r="G128" s="12">
        <f>TRUNC(일위대가목록!F44,0)</f>
        <v>8400</v>
      </c>
      <c r="H128" s="12">
        <f>TRUNC(G128*D128, 0)</f>
        <v>2318484</v>
      </c>
      <c r="I128" s="12">
        <f>TRUNC(일위대가목록!G44,0)</f>
        <v>0</v>
      </c>
      <c r="J128" s="12">
        <f>TRUNC(I128*D128, 0)</f>
        <v>0</v>
      </c>
      <c r="K128" s="12">
        <f t="shared" si="14"/>
        <v>9776</v>
      </c>
      <c r="L128" s="12">
        <f t="shared" si="14"/>
        <v>2698273</v>
      </c>
      <c r="M128" s="13" t="s">
        <v>263</v>
      </c>
      <c r="N128" s="1" t="s">
        <v>264</v>
      </c>
      <c r="O128" s="1" t="s">
        <v>52</v>
      </c>
      <c r="P128" s="1" t="s">
        <v>52</v>
      </c>
      <c r="Q128" s="1" t="s">
        <v>247</v>
      </c>
      <c r="R128" s="1" t="s">
        <v>63</v>
      </c>
      <c r="S128" s="1" t="s">
        <v>64</v>
      </c>
      <c r="T128" s="1" t="s">
        <v>64</v>
      </c>
      <c r="AR128" s="1" t="s">
        <v>52</v>
      </c>
      <c r="AS128" s="1" t="s">
        <v>52</v>
      </c>
      <c r="AU128" s="1" t="s">
        <v>265</v>
      </c>
      <c r="AV128">
        <v>37</v>
      </c>
    </row>
    <row r="129" spans="1:17" ht="30" customHeight="1">
      <c r="A129" s="11"/>
      <c r="B129" s="11"/>
      <c r="C129" s="11"/>
      <c r="D129" s="11"/>
      <c r="E129" s="12"/>
      <c r="F129" s="12"/>
      <c r="G129" s="12"/>
      <c r="H129" s="12"/>
      <c r="I129" s="12"/>
      <c r="J129" s="12"/>
      <c r="K129" s="12"/>
      <c r="L129" s="12"/>
      <c r="M129" s="11"/>
      <c r="Q129" s="1" t="s">
        <v>247</v>
      </c>
    </row>
    <row r="130" spans="1:17" ht="30" customHeight="1">
      <c r="A130" s="11"/>
      <c r="B130" s="11"/>
      <c r="C130" s="11"/>
      <c r="D130" s="11"/>
      <c r="E130" s="12"/>
      <c r="F130" s="12"/>
      <c r="G130" s="12"/>
      <c r="H130" s="12"/>
      <c r="I130" s="12"/>
      <c r="J130" s="12"/>
      <c r="K130" s="12"/>
      <c r="L130" s="12"/>
      <c r="M130" s="11"/>
      <c r="Q130" s="1" t="s">
        <v>247</v>
      </c>
    </row>
    <row r="131" spans="1:17" ht="30" customHeight="1">
      <c r="A131" s="11"/>
      <c r="B131" s="11"/>
      <c r="C131" s="11"/>
      <c r="D131" s="11"/>
      <c r="E131" s="12"/>
      <c r="F131" s="12"/>
      <c r="G131" s="12"/>
      <c r="H131" s="12"/>
      <c r="I131" s="12"/>
      <c r="J131" s="12"/>
      <c r="K131" s="12"/>
      <c r="L131" s="12"/>
      <c r="M131" s="11"/>
      <c r="Q131" s="1" t="s">
        <v>247</v>
      </c>
    </row>
    <row r="132" spans="1:17" ht="30" customHeight="1">
      <c r="A132" s="11"/>
      <c r="B132" s="11"/>
      <c r="C132" s="11"/>
      <c r="D132" s="11"/>
      <c r="E132" s="12"/>
      <c r="F132" s="12"/>
      <c r="G132" s="12"/>
      <c r="H132" s="12"/>
      <c r="I132" s="12"/>
      <c r="J132" s="12"/>
      <c r="K132" s="12"/>
      <c r="L132" s="12"/>
      <c r="M132" s="11"/>
      <c r="Q132" s="1" t="s">
        <v>247</v>
      </c>
    </row>
    <row r="133" spans="1:17" ht="30" customHeight="1">
      <c r="A133" s="11"/>
      <c r="B133" s="11"/>
      <c r="C133" s="11"/>
      <c r="D133" s="11"/>
      <c r="E133" s="12"/>
      <c r="F133" s="12"/>
      <c r="G133" s="12"/>
      <c r="H133" s="12"/>
      <c r="I133" s="12"/>
      <c r="J133" s="12"/>
      <c r="K133" s="12"/>
      <c r="L133" s="12"/>
      <c r="M133" s="11"/>
      <c r="Q133" s="1" t="s">
        <v>247</v>
      </c>
    </row>
    <row r="134" spans="1:17" ht="30" customHeight="1">
      <c r="A134" s="11"/>
      <c r="B134" s="11"/>
      <c r="C134" s="11"/>
      <c r="D134" s="11"/>
      <c r="E134" s="12"/>
      <c r="F134" s="12"/>
      <c r="G134" s="12"/>
      <c r="H134" s="12"/>
      <c r="I134" s="12"/>
      <c r="J134" s="12"/>
      <c r="K134" s="12"/>
      <c r="L134" s="12"/>
      <c r="M134" s="11"/>
      <c r="Q134" s="1" t="s">
        <v>247</v>
      </c>
    </row>
    <row r="135" spans="1:17" ht="30" customHeight="1">
      <c r="A135" s="11"/>
      <c r="B135" s="11"/>
      <c r="C135" s="11"/>
      <c r="D135" s="11"/>
      <c r="E135" s="12"/>
      <c r="F135" s="12"/>
      <c r="G135" s="12"/>
      <c r="H135" s="12"/>
      <c r="I135" s="12"/>
      <c r="J135" s="12"/>
      <c r="K135" s="12"/>
      <c r="L135" s="12"/>
      <c r="M135" s="11"/>
      <c r="Q135" s="1" t="s">
        <v>247</v>
      </c>
    </row>
    <row r="136" spans="1:17" ht="30" customHeight="1">
      <c r="A136" s="11"/>
      <c r="B136" s="11"/>
      <c r="C136" s="11"/>
      <c r="D136" s="11"/>
      <c r="E136" s="12"/>
      <c r="F136" s="12"/>
      <c r="G136" s="12"/>
      <c r="H136" s="12"/>
      <c r="I136" s="12"/>
      <c r="J136" s="12"/>
      <c r="K136" s="12"/>
      <c r="L136" s="12"/>
      <c r="M136" s="11"/>
      <c r="Q136" s="1" t="s">
        <v>247</v>
      </c>
    </row>
    <row r="137" spans="1:17" ht="30" customHeight="1">
      <c r="A137" s="11"/>
      <c r="B137" s="11"/>
      <c r="C137" s="11"/>
      <c r="D137" s="11"/>
      <c r="E137" s="12"/>
      <c r="F137" s="12"/>
      <c r="G137" s="12"/>
      <c r="H137" s="12"/>
      <c r="I137" s="12"/>
      <c r="J137" s="12"/>
      <c r="K137" s="12"/>
      <c r="L137" s="12"/>
      <c r="M137" s="11"/>
      <c r="Q137" s="1" t="s">
        <v>247</v>
      </c>
    </row>
    <row r="138" spans="1:17" ht="30" customHeight="1">
      <c r="A138" s="11"/>
      <c r="B138" s="11"/>
      <c r="C138" s="11"/>
      <c r="D138" s="11"/>
      <c r="E138" s="12"/>
      <c r="F138" s="12"/>
      <c r="G138" s="12"/>
      <c r="H138" s="12"/>
      <c r="I138" s="12"/>
      <c r="J138" s="12"/>
      <c r="K138" s="12"/>
      <c r="L138" s="12"/>
      <c r="M138" s="11"/>
      <c r="Q138" s="1" t="s">
        <v>247</v>
      </c>
    </row>
    <row r="139" spans="1:17" ht="30" customHeight="1">
      <c r="A139" s="11"/>
      <c r="B139" s="11"/>
      <c r="C139" s="11"/>
      <c r="D139" s="11"/>
      <c r="E139" s="12"/>
      <c r="F139" s="12"/>
      <c r="G139" s="12"/>
      <c r="H139" s="12"/>
      <c r="I139" s="12"/>
      <c r="J139" s="12"/>
      <c r="K139" s="12"/>
      <c r="L139" s="12"/>
      <c r="M139" s="11"/>
      <c r="Q139" s="1" t="s">
        <v>247</v>
      </c>
    </row>
    <row r="140" spans="1:17" ht="30" customHeight="1">
      <c r="A140" s="11"/>
      <c r="B140" s="11"/>
      <c r="C140" s="11"/>
      <c r="D140" s="11"/>
      <c r="E140" s="12"/>
      <c r="F140" s="12"/>
      <c r="G140" s="12"/>
      <c r="H140" s="12"/>
      <c r="I140" s="12"/>
      <c r="J140" s="12"/>
      <c r="K140" s="12"/>
      <c r="L140" s="12"/>
      <c r="M140" s="11"/>
      <c r="Q140" s="1" t="s">
        <v>247</v>
      </c>
    </row>
    <row r="141" spans="1:17" ht="30" customHeight="1">
      <c r="A141" s="11"/>
      <c r="B141" s="11"/>
      <c r="C141" s="11"/>
      <c r="D141" s="11"/>
      <c r="E141" s="12"/>
      <c r="F141" s="12"/>
      <c r="G141" s="12"/>
      <c r="H141" s="12"/>
      <c r="I141" s="12"/>
      <c r="J141" s="12"/>
      <c r="K141" s="12"/>
      <c r="L141" s="12"/>
      <c r="M141" s="11"/>
      <c r="Q141" s="1" t="s">
        <v>247</v>
      </c>
    </row>
    <row r="142" spans="1:17" ht="30" customHeight="1">
      <c r="A142" s="11"/>
      <c r="B142" s="11"/>
      <c r="C142" s="11"/>
      <c r="D142" s="11"/>
      <c r="E142" s="12"/>
      <c r="F142" s="12"/>
      <c r="G142" s="12"/>
      <c r="H142" s="12"/>
      <c r="I142" s="12"/>
      <c r="J142" s="12"/>
      <c r="K142" s="12"/>
      <c r="L142" s="12"/>
      <c r="M142" s="11"/>
      <c r="Q142" s="1" t="s">
        <v>247</v>
      </c>
    </row>
    <row r="143" spans="1:17" ht="30" customHeight="1">
      <c r="A143" s="11"/>
      <c r="B143" s="11"/>
      <c r="C143" s="11"/>
      <c r="D143" s="11"/>
      <c r="E143" s="12"/>
      <c r="F143" s="12"/>
      <c r="G143" s="12"/>
      <c r="H143" s="12"/>
      <c r="I143" s="12"/>
      <c r="J143" s="12"/>
      <c r="K143" s="12"/>
      <c r="L143" s="12"/>
      <c r="M143" s="11"/>
      <c r="Q143" s="1" t="s">
        <v>247</v>
      </c>
    </row>
    <row r="144" spans="1:17" ht="30" customHeight="1">
      <c r="A144" s="11"/>
      <c r="B144" s="11"/>
      <c r="C144" s="11"/>
      <c r="D144" s="11"/>
      <c r="E144" s="12"/>
      <c r="F144" s="12"/>
      <c r="G144" s="12"/>
      <c r="H144" s="12"/>
      <c r="I144" s="12"/>
      <c r="J144" s="12"/>
      <c r="K144" s="12"/>
      <c r="L144" s="12"/>
      <c r="M144" s="11"/>
      <c r="Q144" s="1" t="s">
        <v>247</v>
      </c>
    </row>
    <row r="145" spans="1:48" ht="30" customHeight="1">
      <c r="A145" s="11"/>
      <c r="B145" s="11"/>
      <c r="C145" s="11"/>
      <c r="D145" s="11"/>
      <c r="E145" s="12"/>
      <c r="F145" s="12"/>
      <c r="G145" s="12"/>
      <c r="H145" s="12"/>
      <c r="I145" s="12"/>
      <c r="J145" s="12"/>
      <c r="K145" s="12"/>
      <c r="L145" s="12"/>
      <c r="M145" s="11"/>
      <c r="Q145" s="1" t="s">
        <v>247</v>
      </c>
    </row>
    <row r="146" spans="1:48" ht="30" customHeight="1">
      <c r="A146" s="11"/>
      <c r="B146" s="11"/>
      <c r="C146" s="11"/>
      <c r="D146" s="11"/>
      <c r="E146" s="12"/>
      <c r="F146" s="12"/>
      <c r="G146" s="12"/>
      <c r="H146" s="12"/>
      <c r="I146" s="12"/>
      <c r="J146" s="12"/>
      <c r="K146" s="12"/>
      <c r="L146" s="12"/>
      <c r="M146" s="11"/>
      <c r="Q146" s="1" t="s">
        <v>247</v>
      </c>
    </row>
    <row r="147" spans="1:48" ht="30" customHeight="1">
      <c r="A147" s="13" t="s">
        <v>70</v>
      </c>
      <c r="B147" s="11"/>
      <c r="C147" s="11"/>
      <c r="D147" s="11"/>
      <c r="E147" s="12"/>
      <c r="F147" s="12">
        <f>SUMIF(Q125:Q146,"010106",F125:F146)</f>
        <v>1313348</v>
      </c>
      <c r="G147" s="12"/>
      <c r="H147" s="12">
        <f>SUMIF(Q125:Q146,"010106",H125:H146)</f>
        <v>9092961</v>
      </c>
      <c r="I147" s="12"/>
      <c r="J147" s="12">
        <f>SUMIF(Q125:Q146,"010106",J125:J146)</f>
        <v>0</v>
      </c>
      <c r="K147" s="12"/>
      <c r="L147" s="12">
        <f>SUMIF(Q125:Q146,"010106",L125:L146)</f>
        <v>10406309</v>
      </c>
      <c r="M147" s="11"/>
      <c r="N147" t="s">
        <v>71</v>
      </c>
    </row>
    <row r="148" spans="1:48" ht="30" customHeight="1">
      <c r="A148" s="13" t="s">
        <v>266</v>
      </c>
      <c r="B148" s="13" t="s">
        <v>52</v>
      </c>
      <c r="C148" s="11"/>
      <c r="D148" s="11"/>
      <c r="E148" s="12"/>
      <c r="F148" s="12"/>
      <c r="G148" s="12"/>
      <c r="H148" s="12"/>
      <c r="I148" s="12"/>
      <c r="J148" s="12"/>
      <c r="K148" s="12"/>
      <c r="L148" s="12"/>
      <c r="M148" s="11"/>
      <c r="Q148" s="1" t="s">
        <v>267</v>
      </c>
    </row>
    <row r="149" spans="1:48" ht="30" customHeight="1">
      <c r="A149" s="13" t="s">
        <v>268</v>
      </c>
      <c r="B149" s="13" t="s">
        <v>269</v>
      </c>
      <c r="C149" s="13" t="s">
        <v>60</v>
      </c>
      <c r="D149" s="65">
        <f>물량산출근거서!E61</f>
        <v>7.622399999999999</v>
      </c>
      <c r="E149" s="12">
        <f>TRUNC(일위대가목록!E45,0)</f>
        <v>25000</v>
      </c>
      <c r="F149" s="12">
        <f t="shared" ref="F149:F157" si="15">TRUNC(E149*D149, 0)</f>
        <v>190560</v>
      </c>
      <c r="G149" s="12">
        <f>TRUNC(일위대가목록!F45,0)</f>
        <v>0</v>
      </c>
      <c r="H149" s="12">
        <f t="shared" ref="H149:H157" si="16">TRUNC(G149*D149, 0)</f>
        <v>0</v>
      </c>
      <c r="I149" s="12">
        <f>TRUNC(일위대가목록!G45,0)</f>
        <v>0</v>
      </c>
      <c r="J149" s="12">
        <f t="shared" ref="J149:J157" si="17">TRUNC(I149*D149, 0)</f>
        <v>0</v>
      </c>
      <c r="K149" s="12">
        <f t="shared" ref="K149:K157" si="18">TRUNC(E149+G149+I149, 0)</f>
        <v>25000</v>
      </c>
      <c r="L149" s="12">
        <f t="shared" ref="L149:L157" si="19">TRUNC(F149+H149+J149, 0)</f>
        <v>190560</v>
      </c>
      <c r="M149" s="13" t="s">
        <v>270</v>
      </c>
      <c r="N149" s="1" t="s">
        <v>271</v>
      </c>
      <c r="O149" s="1" t="s">
        <v>52</v>
      </c>
      <c r="P149" s="1" t="s">
        <v>52</v>
      </c>
      <c r="Q149" s="1" t="s">
        <v>267</v>
      </c>
      <c r="R149" s="1" t="s">
        <v>63</v>
      </c>
      <c r="S149" s="1" t="s">
        <v>64</v>
      </c>
      <c r="T149" s="1" t="s">
        <v>64</v>
      </c>
      <c r="AR149" s="1" t="s">
        <v>52</v>
      </c>
      <c r="AS149" s="1" t="s">
        <v>52</v>
      </c>
      <c r="AU149" s="1" t="s">
        <v>272</v>
      </c>
      <c r="AV149">
        <v>53</v>
      </c>
    </row>
    <row r="150" spans="1:48" ht="30" customHeight="1">
      <c r="A150" s="13" t="s">
        <v>273</v>
      </c>
      <c r="B150" s="13" t="s">
        <v>274</v>
      </c>
      <c r="C150" s="13" t="s">
        <v>60</v>
      </c>
      <c r="D150" s="65">
        <f>물량산출근거서!E62</f>
        <v>35.938000000000002</v>
      </c>
      <c r="E150" s="12">
        <f>TRUNC(일위대가목록!E46,0)</f>
        <v>17712</v>
      </c>
      <c r="F150" s="12">
        <f t="shared" si="15"/>
        <v>636533</v>
      </c>
      <c r="G150" s="12">
        <f>TRUNC(일위대가목록!F46,0)</f>
        <v>22098</v>
      </c>
      <c r="H150" s="12">
        <f t="shared" si="16"/>
        <v>794157</v>
      </c>
      <c r="I150" s="12">
        <f>TRUNC(일위대가목록!G46,0)</f>
        <v>0</v>
      </c>
      <c r="J150" s="12">
        <f t="shared" si="17"/>
        <v>0</v>
      </c>
      <c r="K150" s="12">
        <f t="shared" si="18"/>
        <v>39810</v>
      </c>
      <c r="L150" s="12">
        <f t="shared" si="19"/>
        <v>1430690</v>
      </c>
      <c r="M150" s="13" t="s">
        <v>275</v>
      </c>
      <c r="N150" s="1" t="s">
        <v>276</v>
      </c>
      <c r="O150" s="1" t="s">
        <v>52</v>
      </c>
      <c r="P150" s="1" t="s">
        <v>52</v>
      </c>
      <c r="Q150" s="1" t="s">
        <v>267</v>
      </c>
      <c r="R150" s="1" t="s">
        <v>63</v>
      </c>
      <c r="S150" s="1" t="s">
        <v>64</v>
      </c>
      <c r="T150" s="1" t="s">
        <v>64</v>
      </c>
      <c r="AR150" s="1" t="s">
        <v>52</v>
      </c>
      <c r="AS150" s="1" t="s">
        <v>52</v>
      </c>
      <c r="AU150" s="1" t="s">
        <v>277</v>
      </c>
      <c r="AV150">
        <v>30</v>
      </c>
    </row>
    <row r="151" spans="1:48" ht="30" customHeight="1">
      <c r="A151" s="13" t="s">
        <v>278</v>
      </c>
      <c r="B151" s="13" t="s">
        <v>279</v>
      </c>
      <c r="C151" s="13" t="s">
        <v>60</v>
      </c>
      <c r="D151" s="65">
        <f>물량산출근거서!E63</f>
        <v>217.96999999999997</v>
      </c>
      <c r="E151" s="12">
        <f>TRUNC(일위대가목록!E47,0)</f>
        <v>10521</v>
      </c>
      <c r="F151" s="12">
        <f t="shared" si="15"/>
        <v>2293262</v>
      </c>
      <c r="G151" s="12">
        <f>TRUNC(일위대가목록!F47,0)</f>
        <v>17145</v>
      </c>
      <c r="H151" s="12">
        <f t="shared" si="16"/>
        <v>3737095</v>
      </c>
      <c r="I151" s="12">
        <f>TRUNC(일위대가목록!G47,0)</f>
        <v>0</v>
      </c>
      <c r="J151" s="12">
        <f t="shared" si="17"/>
        <v>0</v>
      </c>
      <c r="K151" s="12">
        <f t="shared" si="18"/>
        <v>27666</v>
      </c>
      <c r="L151" s="12">
        <f t="shared" si="19"/>
        <v>6030357</v>
      </c>
      <c r="M151" s="13" t="s">
        <v>280</v>
      </c>
      <c r="N151" s="1" t="s">
        <v>281</v>
      </c>
      <c r="O151" s="1" t="s">
        <v>52</v>
      </c>
      <c r="P151" s="1" t="s">
        <v>52</v>
      </c>
      <c r="Q151" s="1" t="s">
        <v>267</v>
      </c>
      <c r="R151" s="1" t="s">
        <v>63</v>
      </c>
      <c r="S151" s="1" t="s">
        <v>64</v>
      </c>
      <c r="T151" s="1" t="s">
        <v>64</v>
      </c>
      <c r="AR151" s="1" t="s">
        <v>52</v>
      </c>
      <c r="AS151" s="1" t="s">
        <v>52</v>
      </c>
      <c r="AU151" s="1" t="s">
        <v>282</v>
      </c>
      <c r="AV151">
        <v>44</v>
      </c>
    </row>
    <row r="152" spans="1:48" ht="30" customHeight="1">
      <c r="A152" s="13" t="s">
        <v>283</v>
      </c>
      <c r="B152" s="13" t="s">
        <v>52</v>
      </c>
      <c r="C152" s="13" t="s">
        <v>60</v>
      </c>
      <c r="D152" s="65">
        <f>물량산출근거서!E64</f>
        <v>36.765999999999998</v>
      </c>
      <c r="E152" s="12">
        <f>TRUNC(일위대가목록!E48,0)</f>
        <v>12839</v>
      </c>
      <c r="F152" s="12">
        <f t="shared" si="15"/>
        <v>472038</v>
      </c>
      <c r="G152" s="12">
        <f>TRUNC(일위대가목록!F48,0)</f>
        <v>7967</v>
      </c>
      <c r="H152" s="12">
        <f t="shared" si="16"/>
        <v>292914</v>
      </c>
      <c r="I152" s="12">
        <f>TRUNC(일위대가목록!G48,0)</f>
        <v>0</v>
      </c>
      <c r="J152" s="12">
        <f t="shared" si="17"/>
        <v>0</v>
      </c>
      <c r="K152" s="12">
        <f t="shared" si="18"/>
        <v>20806</v>
      </c>
      <c r="L152" s="12">
        <f t="shared" si="19"/>
        <v>764952</v>
      </c>
      <c r="M152" s="13" t="s">
        <v>284</v>
      </c>
      <c r="N152" s="1" t="s">
        <v>285</v>
      </c>
      <c r="O152" s="1" t="s">
        <v>52</v>
      </c>
      <c r="P152" s="1" t="s">
        <v>52</v>
      </c>
      <c r="Q152" s="1" t="s">
        <v>267</v>
      </c>
      <c r="R152" s="1" t="s">
        <v>63</v>
      </c>
      <c r="S152" s="1" t="s">
        <v>64</v>
      </c>
      <c r="T152" s="1" t="s">
        <v>64</v>
      </c>
      <c r="AR152" s="1" t="s">
        <v>52</v>
      </c>
      <c r="AS152" s="1" t="s">
        <v>52</v>
      </c>
      <c r="AU152" s="1" t="s">
        <v>286</v>
      </c>
      <c r="AV152">
        <v>31</v>
      </c>
    </row>
    <row r="153" spans="1:48" ht="30" customHeight="1">
      <c r="A153" s="13" t="s">
        <v>287</v>
      </c>
      <c r="B153" s="13" t="s">
        <v>52</v>
      </c>
      <c r="C153" s="13" t="s">
        <v>103</v>
      </c>
      <c r="D153" s="65">
        <f>물량산출근거서!E65</f>
        <v>2</v>
      </c>
      <c r="E153" s="12">
        <f>TRUNC(단가대비표!O52,0)</f>
        <v>350000</v>
      </c>
      <c r="F153" s="12">
        <f t="shared" si="15"/>
        <v>700000</v>
      </c>
      <c r="G153" s="12">
        <f>TRUNC(단가대비표!P52,0)</f>
        <v>0</v>
      </c>
      <c r="H153" s="12">
        <f t="shared" si="16"/>
        <v>0</v>
      </c>
      <c r="I153" s="12">
        <f>TRUNC(단가대비표!V52,0)</f>
        <v>0</v>
      </c>
      <c r="J153" s="12">
        <f t="shared" si="17"/>
        <v>0</v>
      </c>
      <c r="K153" s="12">
        <f t="shared" si="18"/>
        <v>350000</v>
      </c>
      <c r="L153" s="12">
        <f t="shared" si="19"/>
        <v>700000</v>
      </c>
      <c r="M153" s="13" t="s">
        <v>52</v>
      </c>
      <c r="N153" s="1" t="s">
        <v>288</v>
      </c>
      <c r="O153" s="1" t="s">
        <v>52</v>
      </c>
      <c r="P153" s="1" t="s">
        <v>52</v>
      </c>
      <c r="Q153" s="1" t="s">
        <v>267</v>
      </c>
      <c r="R153" s="1" t="s">
        <v>64</v>
      </c>
      <c r="S153" s="1" t="s">
        <v>64</v>
      </c>
      <c r="T153" s="1" t="s">
        <v>63</v>
      </c>
      <c r="AR153" s="1" t="s">
        <v>52</v>
      </c>
      <c r="AS153" s="1" t="s">
        <v>52</v>
      </c>
      <c r="AU153" s="1" t="s">
        <v>289</v>
      </c>
      <c r="AV153">
        <v>58</v>
      </c>
    </row>
    <row r="154" spans="1:48" ht="30" customHeight="1">
      <c r="A154" s="13" t="s">
        <v>290</v>
      </c>
      <c r="B154" s="13" t="s">
        <v>291</v>
      </c>
      <c r="C154" s="13" t="s">
        <v>212</v>
      </c>
      <c r="D154" s="65">
        <f>물량산출근거서!E66</f>
        <v>1</v>
      </c>
      <c r="E154" s="12">
        <f>TRUNC(단가대비표!O53,0)</f>
        <v>300000</v>
      </c>
      <c r="F154" s="12">
        <f t="shared" si="15"/>
        <v>300000</v>
      </c>
      <c r="G154" s="12">
        <f>TRUNC(단가대비표!P53,0)</f>
        <v>0</v>
      </c>
      <c r="H154" s="12">
        <f t="shared" si="16"/>
        <v>0</v>
      </c>
      <c r="I154" s="12">
        <f>TRUNC(단가대비표!V53,0)</f>
        <v>0</v>
      </c>
      <c r="J154" s="12">
        <f t="shared" si="17"/>
        <v>0</v>
      </c>
      <c r="K154" s="12">
        <f t="shared" si="18"/>
        <v>300000</v>
      </c>
      <c r="L154" s="12">
        <f t="shared" si="19"/>
        <v>300000</v>
      </c>
      <c r="M154" s="13" t="s">
        <v>52</v>
      </c>
      <c r="N154" s="1" t="s">
        <v>292</v>
      </c>
      <c r="O154" s="1" t="s">
        <v>52</v>
      </c>
      <c r="P154" s="1" t="s">
        <v>52</v>
      </c>
      <c r="Q154" s="1" t="s">
        <v>267</v>
      </c>
      <c r="R154" s="1" t="s">
        <v>64</v>
      </c>
      <c r="S154" s="1" t="s">
        <v>64</v>
      </c>
      <c r="T154" s="1" t="s">
        <v>63</v>
      </c>
      <c r="AR154" s="1" t="s">
        <v>52</v>
      </c>
      <c r="AS154" s="1" t="s">
        <v>52</v>
      </c>
      <c r="AU154" s="1" t="s">
        <v>293</v>
      </c>
      <c r="AV154">
        <v>65</v>
      </c>
    </row>
    <row r="155" spans="1:48" ht="30" customHeight="1">
      <c r="A155" s="13" t="s">
        <v>294</v>
      </c>
      <c r="B155" s="13" t="s">
        <v>52</v>
      </c>
      <c r="C155" s="13" t="s">
        <v>212</v>
      </c>
      <c r="D155" s="65">
        <f>물량산출근거서!E67</f>
        <v>1</v>
      </c>
      <c r="E155" s="12">
        <f>TRUNC(단가대비표!O54,0)</f>
        <v>100000</v>
      </c>
      <c r="F155" s="12">
        <f t="shared" si="15"/>
        <v>100000</v>
      </c>
      <c r="G155" s="12">
        <f>TRUNC(단가대비표!P54,0)</f>
        <v>0</v>
      </c>
      <c r="H155" s="12">
        <f t="shared" si="16"/>
        <v>0</v>
      </c>
      <c r="I155" s="12">
        <f>TRUNC(단가대비표!V54,0)</f>
        <v>0</v>
      </c>
      <c r="J155" s="12">
        <f t="shared" si="17"/>
        <v>0</v>
      </c>
      <c r="K155" s="12">
        <f t="shared" si="18"/>
        <v>100000</v>
      </c>
      <c r="L155" s="12">
        <f t="shared" si="19"/>
        <v>100000</v>
      </c>
      <c r="M155" s="13" t="s">
        <v>52</v>
      </c>
      <c r="N155" s="1" t="s">
        <v>295</v>
      </c>
      <c r="O155" s="1" t="s">
        <v>52</v>
      </c>
      <c r="P155" s="1" t="s">
        <v>52</v>
      </c>
      <c r="Q155" s="1" t="s">
        <v>267</v>
      </c>
      <c r="R155" s="1" t="s">
        <v>64</v>
      </c>
      <c r="S155" s="1" t="s">
        <v>64</v>
      </c>
      <c r="T155" s="1" t="s">
        <v>63</v>
      </c>
      <c r="AR155" s="1" t="s">
        <v>52</v>
      </c>
      <c r="AS155" s="1" t="s">
        <v>52</v>
      </c>
      <c r="AU155" s="1" t="s">
        <v>296</v>
      </c>
      <c r="AV155">
        <v>66</v>
      </c>
    </row>
    <row r="156" spans="1:48" ht="30" customHeight="1">
      <c r="A156" s="13" t="s">
        <v>297</v>
      </c>
      <c r="B156" s="13" t="s">
        <v>52</v>
      </c>
      <c r="C156" s="13" t="s">
        <v>298</v>
      </c>
      <c r="D156" s="65">
        <f>물량산출근거서!E68</f>
        <v>8</v>
      </c>
      <c r="E156" s="12">
        <f>TRUNC(단가대비표!O26,0)</f>
        <v>65000</v>
      </c>
      <c r="F156" s="12">
        <f t="shared" si="15"/>
        <v>520000</v>
      </c>
      <c r="G156" s="12">
        <f>TRUNC(단가대비표!P26,0)</f>
        <v>0</v>
      </c>
      <c r="H156" s="12">
        <f t="shared" si="16"/>
        <v>0</v>
      </c>
      <c r="I156" s="12">
        <f>TRUNC(단가대비표!V26,0)</f>
        <v>0</v>
      </c>
      <c r="J156" s="12">
        <f t="shared" si="17"/>
        <v>0</v>
      </c>
      <c r="K156" s="12">
        <f t="shared" si="18"/>
        <v>65000</v>
      </c>
      <c r="L156" s="12">
        <f t="shared" si="19"/>
        <v>520000</v>
      </c>
      <c r="M156" s="13" t="s">
        <v>52</v>
      </c>
      <c r="N156" s="1" t="s">
        <v>299</v>
      </c>
      <c r="O156" s="1" t="s">
        <v>52</v>
      </c>
      <c r="P156" s="1" t="s">
        <v>52</v>
      </c>
      <c r="Q156" s="1" t="s">
        <v>267</v>
      </c>
      <c r="R156" s="1" t="s">
        <v>64</v>
      </c>
      <c r="S156" s="1" t="s">
        <v>64</v>
      </c>
      <c r="T156" s="1" t="s">
        <v>63</v>
      </c>
      <c r="AR156" s="1" t="s">
        <v>52</v>
      </c>
      <c r="AS156" s="1" t="s">
        <v>52</v>
      </c>
      <c r="AU156" s="1" t="s">
        <v>300</v>
      </c>
      <c r="AV156">
        <v>69</v>
      </c>
    </row>
    <row r="157" spans="1:48" ht="30" customHeight="1">
      <c r="A157" s="13" t="s">
        <v>301</v>
      </c>
      <c r="B157" s="13" t="s">
        <v>52</v>
      </c>
      <c r="C157" s="13" t="s">
        <v>298</v>
      </c>
      <c r="D157" s="65">
        <f>물량산출근거서!E69</f>
        <v>7</v>
      </c>
      <c r="E157" s="12">
        <f>TRUNC(단가대비표!O25,0)</f>
        <v>85000</v>
      </c>
      <c r="F157" s="12">
        <f t="shared" si="15"/>
        <v>595000</v>
      </c>
      <c r="G157" s="12">
        <f>TRUNC(단가대비표!P25,0)</f>
        <v>0</v>
      </c>
      <c r="H157" s="12">
        <f t="shared" si="16"/>
        <v>0</v>
      </c>
      <c r="I157" s="12">
        <f>TRUNC(단가대비표!V25,0)</f>
        <v>0</v>
      </c>
      <c r="J157" s="12">
        <f t="shared" si="17"/>
        <v>0</v>
      </c>
      <c r="K157" s="12">
        <f t="shared" si="18"/>
        <v>85000</v>
      </c>
      <c r="L157" s="12">
        <f t="shared" si="19"/>
        <v>595000</v>
      </c>
      <c r="M157" s="13" t="s">
        <v>52</v>
      </c>
      <c r="N157" s="1" t="s">
        <v>302</v>
      </c>
      <c r="O157" s="1" t="s">
        <v>52</v>
      </c>
      <c r="P157" s="1" t="s">
        <v>52</v>
      </c>
      <c r="Q157" s="1" t="s">
        <v>267</v>
      </c>
      <c r="R157" s="1" t="s">
        <v>64</v>
      </c>
      <c r="S157" s="1" t="s">
        <v>64</v>
      </c>
      <c r="T157" s="1" t="s">
        <v>63</v>
      </c>
      <c r="AR157" s="1" t="s">
        <v>52</v>
      </c>
      <c r="AS157" s="1" t="s">
        <v>52</v>
      </c>
      <c r="AU157" s="1" t="s">
        <v>303</v>
      </c>
      <c r="AV157">
        <v>70</v>
      </c>
    </row>
    <row r="158" spans="1:48" ht="30" customHeight="1">
      <c r="A158" s="11"/>
      <c r="B158" s="11"/>
      <c r="C158" s="11"/>
      <c r="D158" s="11"/>
      <c r="E158" s="12"/>
      <c r="F158" s="12"/>
      <c r="G158" s="12"/>
      <c r="H158" s="12"/>
      <c r="I158" s="12"/>
      <c r="J158" s="12"/>
      <c r="K158" s="12"/>
      <c r="L158" s="12"/>
      <c r="M158" s="11"/>
      <c r="Q158" s="1" t="s">
        <v>267</v>
      </c>
    </row>
    <row r="159" spans="1:48" ht="30" customHeight="1">
      <c r="A159" s="11"/>
      <c r="B159" s="11"/>
      <c r="C159" s="11"/>
      <c r="D159" s="11"/>
      <c r="E159" s="12"/>
      <c r="F159" s="12"/>
      <c r="G159" s="12"/>
      <c r="H159" s="12"/>
      <c r="I159" s="12"/>
      <c r="J159" s="12"/>
      <c r="K159" s="12"/>
      <c r="L159" s="12"/>
      <c r="M159" s="11"/>
      <c r="Q159" s="1" t="s">
        <v>267</v>
      </c>
    </row>
    <row r="160" spans="1:48" ht="30" customHeight="1">
      <c r="A160" s="11"/>
      <c r="B160" s="11"/>
      <c r="C160" s="11"/>
      <c r="D160" s="11"/>
      <c r="E160" s="12"/>
      <c r="F160" s="12"/>
      <c r="G160" s="12"/>
      <c r="H160" s="12"/>
      <c r="I160" s="12"/>
      <c r="J160" s="12"/>
      <c r="K160" s="12"/>
      <c r="L160" s="12"/>
      <c r="M160" s="11"/>
      <c r="Q160" s="1" t="s">
        <v>267</v>
      </c>
    </row>
    <row r="161" spans="1:48" ht="30" customHeight="1">
      <c r="A161" s="11"/>
      <c r="B161" s="11"/>
      <c r="C161" s="11"/>
      <c r="D161" s="11"/>
      <c r="E161" s="12"/>
      <c r="F161" s="12"/>
      <c r="G161" s="12"/>
      <c r="H161" s="12"/>
      <c r="I161" s="12"/>
      <c r="J161" s="12"/>
      <c r="K161" s="12"/>
      <c r="L161" s="12"/>
      <c r="M161" s="11"/>
      <c r="Q161" s="1" t="s">
        <v>267</v>
      </c>
    </row>
    <row r="162" spans="1:48" ht="30" customHeight="1">
      <c r="A162" s="11"/>
      <c r="B162" s="11"/>
      <c r="C162" s="11"/>
      <c r="D162" s="11"/>
      <c r="E162" s="12"/>
      <c r="F162" s="12"/>
      <c r="G162" s="12"/>
      <c r="H162" s="12"/>
      <c r="I162" s="12"/>
      <c r="J162" s="12"/>
      <c r="K162" s="12"/>
      <c r="L162" s="12"/>
      <c r="M162" s="11"/>
      <c r="Q162" s="1" t="s">
        <v>267</v>
      </c>
    </row>
    <row r="163" spans="1:48" ht="30" customHeight="1">
      <c r="A163" s="11"/>
      <c r="B163" s="11"/>
      <c r="C163" s="11"/>
      <c r="D163" s="11"/>
      <c r="E163" s="12"/>
      <c r="F163" s="12"/>
      <c r="G163" s="12"/>
      <c r="H163" s="12"/>
      <c r="I163" s="12"/>
      <c r="J163" s="12"/>
      <c r="K163" s="12"/>
      <c r="L163" s="12"/>
      <c r="M163" s="11"/>
      <c r="Q163" s="1" t="s">
        <v>267</v>
      </c>
    </row>
    <row r="164" spans="1:48" ht="30" customHeight="1">
      <c r="A164" s="11"/>
      <c r="B164" s="11"/>
      <c r="C164" s="11"/>
      <c r="D164" s="11"/>
      <c r="E164" s="12"/>
      <c r="F164" s="12"/>
      <c r="G164" s="12"/>
      <c r="H164" s="12"/>
      <c r="I164" s="12"/>
      <c r="J164" s="12"/>
      <c r="K164" s="12"/>
      <c r="L164" s="12"/>
      <c r="M164" s="11"/>
      <c r="Q164" s="1" t="s">
        <v>267</v>
      </c>
    </row>
    <row r="165" spans="1:48" ht="30" customHeight="1">
      <c r="A165" s="11"/>
      <c r="B165" s="11"/>
      <c r="C165" s="11"/>
      <c r="D165" s="11"/>
      <c r="E165" s="12"/>
      <c r="F165" s="12"/>
      <c r="G165" s="12"/>
      <c r="H165" s="12"/>
      <c r="I165" s="12"/>
      <c r="J165" s="12"/>
      <c r="K165" s="12"/>
      <c r="L165" s="12"/>
      <c r="M165" s="11"/>
      <c r="Q165" s="1" t="s">
        <v>267</v>
      </c>
    </row>
    <row r="166" spans="1:48" ht="30" customHeight="1">
      <c r="A166" s="11"/>
      <c r="B166" s="11"/>
      <c r="C166" s="11"/>
      <c r="D166" s="11"/>
      <c r="E166" s="12"/>
      <c r="F166" s="12"/>
      <c r="G166" s="12"/>
      <c r="H166" s="12"/>
      <c r="I166" s="12"/>
      <c r="J166" s="12"/>
      <c r="K166" s="12"/>
      <c r="L166" s="12"/>
      <c r="M166" s="11"/>
      <c r="Q166" s="1" t="s">
        <v>267</v>
      </c>
    </row>
    <row r="167" spans="1:48" ht="30" customHeight="1">
      <c r="A167" s="11"/>
      <c r="B167" s="11"/>
      <c r="C167" s="11"/>
      <c r="D167" s="11"/>
      <c r="E167" s="12"/>
      <c r="F167" s="12"/>
      <c r="G167" s="12"/>
      <c r="H167" s="12"/>
      <c r="I167" s="12"/>
      <c r="J167" s="12"/>
      <c r="K167" s="12"/>
      <c r="L167" s="12"/>
      <c r="M167" s="11"/>
      <c r="Q167" s="1" t="s">
        <v>267</v>
      </c>
    </row>
    <row r="168" spans="1:48" ht="30" customHeight="1">
      <c r="A168" s="11"/>
      <c r="B168" s="11"/>
      <c r="C168" s="11"/>
      <c r="D168" s="11"/>
      <c r="E168" s="12"/>
      <c r="F168" s="12"/>
      <c r="G168" s="12"/>
      <c r="H168" s="12"/>
      <c r="I168" s="12"/>
      <c r="J168" s="12"/>
      <c r="K168" s="12"/>
      <c r="L168" s="12"/>
      <c r="M168" s="11"/>
      <c r="Q168" s="1" t="s">
        <v>267</v>
      </c>
    </row>
    <row r="169" spans="1:48" ht="30" customHeight="1">
      <c r="A169" s="11"/>
      <c r="B169" s="11"/>
      <c r="C169" s="11"/>
      <c r="D169" s="11"/>
      <c r="E169" s="12"/>
      <c r="F169" s="12"/>
      <c r="G169" s="12"/>
      <c r="H169" s="12"/>
      <c r="I169" s="12"/>
      <c r="J169" s="12"/>
      <c r="K169" s="12"/>
      <c r="L169" s="12"/>
      <c r="M169" s="11"/>
      <c r="Q169" s="1" t="s">
        <v>267</v>
      </c>
    </row>
    <row r="170" spans="1:48" ht="30" customHeight="1">
      <c r="A170" s="11"/>
      <c r="B170" s="11"/>
      <c r="C170" s="11"/>
      <c r="D170" s="11"/>
      <c r="E170" s="12"/>
      <c r="F170" s="12"/>
      <c r="G170" s="12"/>
      <c r="H170" s="12"/>
      <c r="I170" s="12"/>
      <c r="J170" s="12"/>
      <c r="K170" s="12"/>
      <c r="L170" s="12"/>
      <c r="M170" s="11"/>
      <c r="Q170" s="1" t="s">
        <v>267</v>
      </c>
    </row>
    <row r="171" spans="1:48" ht="30" customHeight="1">
      <c r="A171" s="13" t="s">
        <v>70</v>
      </c>
      <c r="B171" s="11"/>
      <c r="C171" s="11"/>
      <c r="D171" s="11"/>
      <c r="E171" s="12"/>
      <c r="F171" s="12">
        <f>SUMIF(Q149:Q170,"010107",F149:F170)</f>
        <v>5807393</v>
      </c>
      <c r="G171" s="12"/>
      <c r="H171" s="12">
        <f>SUMIF(Q149:Q170,"010107",H149:H170)</f>
        <v>4824166</v>
      </c>
      <c r="I171" s="12"/>
      <c r="J171" s="12">
        <f>SUMIF(Q149:Q170,"010107",J149:J170)</f>
        <v>0</v>
      </c>
      <c r="K171" s="12"/>
      <c r="L171" s="12">
        <f>SUMIF(Q149:Q170,"010107",L149:L170)</f>
        <v>10631559</v>
      </c>
      <c r="M171" s="11"/>
      <c r="N171" t="s">
        <v>71</v>
      </c>
    </row>
    <row r="172" spans="1:48" ht="30" customHeight="1">
      <c r="A172" s="13" t="s">
        <v>304</v>
      </c>
      <c r="B172" s="13" t="s">
        <v>52</v>
      </c>
      <c r="C172" s="11"/>
      <c r="D172" s="11"/>
      <c r="E172" s="12"/>
      <c r="F172" s="12"/>
      <c r="G172" s="12"/>
      <c r="H172" s="12"/>
      <c r="I172" s="12"/>
      <c r="J172" s="12"/>
      <c r="K172" s="12"/>
      <c r="L172" s="12"/>
      <c r="M172" s="11"/>
      <c r="Q172" s="1" t="s">
        <v>305</v>
      </c>
    </row>
    <row r="173" spans="1:48" ht="30" customHeight="1">
      <c r="A173" s="13" t="s">
        <v>307</v>
      </c>
      <c r="B173" s="13" t="s">
        <v>308</v>
      </c>
      <c r="C173" s="13" t="s">
        <v>309</v>
      </c>
      <c r="D173" s="65">
        <f>물량산출근거서!E74</f>
        <v>4</v>
      </c>
      <c r="E173" s="12">
        <f>TRUNC(단가대비표!O57,0)</f>
        <v>0</v>
      </c>
      <c r="F173" s="12">
        <f>TRUNC(E173*D173, 0)</f>
        <v>0</v>
      </c>
      <c r="G173" s="12">
        <f>TRUNC(단가대비표!P57,0)</f>
        <v>0</v>
      </c>
      <c r="H173" s="12">
        <f>TRUNC(G173*D173, 0)</f>
        <v>0</v>
      </c>
      <c r="I173" s="12">
        <f>TRUNC(단가대비표!V57,0)</f>
        <v>150000</v>
      </c>
      <c r="J173" s="12">
        <f>TRUNC(I173*D173, 0)</f>
        <v>600000</v>
      </c>
      <c r="K173" s="12">
        <f>TRUNC(E173+G173+I173, 0)</f>
        <v>150000</v>
      </c>
      <c r="L173" s="12">
        <f>TRUNC(F173+H173+J173, 0)</f>
        <v>600000</v>
      </c>
      <c r="M173" s="13" t="s">
        <v>52</v>
      </c>
      <c r="N173" s="1" t="s">
        <v>310</v>
      </c>
      <c r="O173" s="1" t="s">
        <v>52</v>
      </c>
      <c r="P173" s="1" t="s">
        <v>52</v>
      </c>
      <c r="Q173" s="1" t="s">
        <v>305</v>
      </c>
      <c r="R173" s="1" t="s">
        <v>64</v>
      </c>
      <c r="S173" s="1" t="s">
        <v>64</v>
      </c>
      <c r="T173" s="1" t="s">
        <v>63</v>
      </c>
      <c r="AR173" s="1" t="s">
        <v>52</v>
      </c>
      <c r="AS173" s="1" t="s">
        <v>52</v>
      </c>
      <c r="AU173" s="1" t="s">
        <v>311</v>
      </c>
      <c r="AV173">
        <v>32</v>
      </c>
    </row>
    <row r="174" spans="1:48" ht="30" customHeight="1">
      <c r="A174" s="13" t="s">
        <v>312</v>
      </c>
      <c r="B174" s="13" t="s">
        <v>313</v>
      </c>
      <c r="C174" s="13" t="s">
        <v>309</v>
      </c>
      <c r="D174" s="65">
        <f>물량산출근거서!E75</f>
        <v>4</v>
      </c>
      <c r="E174" s="12">
        <f>TRUNC(단가대비표!O58,0)</f>
        <v>0</v>
      </c>
      <c r="F174" s="12">
        <f>TRUNC(E174*D174, 0)</f>
        <v>0</v>
      </c>
      <c r="G174" s="12">
        <f>TRUNC(단가대비표!P58,0)</f>
        <v>0</v>
      </c>
      <c r="H174" s="12">
        <f>TRUNC(G174*D174, 0)</f>
        <v>0</v>
      </c>
      <c r="I174" s="12">
        <f>TRUNC(단가대비표!V58,0)</f>
        <v>13000</v>
      </c>
      <c r="J174" s="12">
        <f>TRUNC(I174*D174, 0)</f>
        <v>52000</v>
      </c>
      <c r="K174" s="12">
        <f>TRUNC(E174+G174+I174, 0)</f>
        <v>13000</v>
      </c>
      <c r="L174" s="12">
        <f>TRUNC(F174+H174+J174, 0)</f>
        <v>52000</v>
      </c>
      <c r="M174" s="13" t="s">
        <v>52</v>
      </c>
      <c r="N174" s="1" t="s">
        <v>314</v>
      </c>
      <c r="O174" s="1" t="s">
        <v>52</v>
      </c>
      <c r="P174" s="1" t="s">
        <v>52</v>
      </c>
      <c r="Q174" s="1" t="s">
        <v>305</v>
      </c>
      <c r="R174" s="1" t="s">
        <v>64</v>
      </c>
      <c r="S174" s="1" t="s">
        <v>64</v>
      </c>
      <c r="T174" s="1" t="s">
        <v>63</v>
      </c>
      <c r="AR174" s="1" t="s">
        <v>52</v>
      </c>
      <c r="AS174" s="1" t="s">
        <v>52</v>
      </c>
      <c r="AU174" s="1" t="s">
        <v>315</v>
      </c>
      <c r="AV174">
        <v>33</v>
      </c>
    </row>
    <row r="175" spans="1:48" ht="30" customHeight="1">
      <c r="A175" s="11"/>
      <c r="B175" s="11"/>
      <c r="C175" s="11"/>
      <c r="D175" s="11"/>
      <c r="E175" s="12"/>
      <c r="F175" s="12"/>
      <c r="G175" s="12"/>
      <c r="H175" s="12"/>
      <c r="I175" s="12"/>
      <c r="J175" s="12"/>
      <c r="K175" s="12"/>
      <c r="L175" s="12"/>
      <c r="M175" s="11"/>
      <c r="Q175" s="1" t="s">
        <v>305</v>
      </c>
    </row>
    <row r="176" spans="1:48" ht="30" customHeight="1">
      <c r="A176" s="11"/>
      <c r="B176" s="11"/>
      <c r="C176" s="11"/>
      <c r="D176" s="11"/>
      <c r="E176" s="12"/>
      <c r="F176" s="12"/>
      <c r="G176" s="12"/>
      <c r="H176" s="12"/>
      <c r="I176" s="12"/>
      <c r="J176" s="12"/>
      <c r="K176" s="12"/>
      <c r="L176" s="12"/>
      <c r="M176" s="11"/>
      <c r="Q176" s="1" t="s">
        <v>305</v>
      </c>
    </row>
    <row r="177" spans="1:17" ht="30" customHeight="1">
      <c r="A177" s="11"/>
      <c r="B177" s="11"/>
      <c r="C177" s="11"/>
      <c r="D177" s="11"/>
      <c r="E177" s="12"/>
      <c r="F177" s="12"/>
      <c r="G177" s="12"/>
      <c r="H177" s="12"/>
      <c r="I177" s="12"/>
      <c r="J177" s="12"/>
      <c r="K177" s="12"/>
      <c r="L177" s="12"/>
      <c r="M177" s="11"/>
      <c r="Q177" s="1" t="s">
        <v>305</v>
      </c>
    </row>
    <row r="178" spans="1:17" ht="30" customHeight="1">
      <c r="A178" s="11"/>
      <c r="B178" s="11"/>
      <c r="C178" s="11"/>
      <c r="D178" s="11"/>
      <c r="E178" s="12"/>
      <c r="F178" s="12"/>
      <c r="G178" s="12"/>
      <c r="H178" s="12"/>
      <c r="I178" s="12"/>
      <c r="J178" s="12"/>
      <c r="K178" s="12"/>
      <c r="L178" s="12"/>
      <c r="M178" s="11"/>
      <c r="Q178" s="1" t="s">
        <v>305</v>
      </c>
    </row>
    <row r="179" spans="1:17" ht="30" customHeight="1">
      <c r="A179" s="11"/>
      <c r="B179" s="11"/>
      <c r="C179" s="11"/>
      <c r="D179" s="11"/>
      <c r="E179" s="12"/>
      <c r="F179" s="12"/>
      <c r="G179" s="12"/>
      <c r="H179" s="12"/>
      <c r="I179" s="12"/>
      <c r="J179" s="12"/>
      <c r="K179" s="12"/>
      <c r="L179" s="12"/>
      <c r="M179" s="11"/>
      <c r="Q179" s="1" t="s">
        <v>305</v>
      </c>
    </row>
    <row r="180" spans="1:17" ht="30" customHeight="1">
      <c r="A180" s="11"/>
      <c r="B180" s="11"/>
      <c r="C180" s="11"/>
      <c r="D180" s="11"/>
      <c r="E180" s="12"/>
      <c r="F180" s="12"/>
      <c r="G180" s="12"/>
      <c r="H180" s="12"/>
      <c r="I180" s="12"/>
      <c r="J180" s="12"/>
      <c r="K180" s="12"/>
      <c r="L180" s="12"/>
      <c r="M180" s="11"/>
      <c r="Q180" s="1" t="s">
        <v>305</v>
      </c>
    </row>
    <row r="181" spans="1:17" ht="30" customHeight="1">
      <c r="A181" s="11"/>
      <c r="B181" s="11"/>
      <c r="C181" s="11"/>
      <c r="D181" s="11"/>
      <c r="E181" s="12"/>
      <c r="F181" s="12"/>
      <c r="G181" s="12"/>
      <c r="H181" s="12"/>
      <c r="I181" s="12"/>
      <c r="J181" s="12"/>
      <c r="K181" s="12"/>
      <c r="L181" s="12"/>
      <c r="M181" s="11"/>
      <c r="Q181" s="1" t="s">
        <v>305</v>
      </c>
    </row>
    <row r="182" spans="1:17" ht="30" customHeight="1">
      <c r="A182" s="11"/>
      <c r="B182" s="11"/>
      <c r="C182" s="11"/>
      <c r="D182" s="11"/>
      <c r="E182" s="12"/>
      <c r="F182" s="12"/>
      <c r="G182" s="12"/>
      <c r="H182" s="12"/>
      <c r="I182" s="12"/>
      <c r="J182" s="12"/>
      <c r="K182" s="12"/>
      <c r="L182" s="12"/>
      <c r="M182" s="11"/>
      <c r="Q182" s="1" t="s">
        <v>305</v>
      </c>
    </row>
    <row r="183" spans="1:17" ht="30" customHeight="1">
      <c r="A183" s="11"/>
      <c r="B183" s="11"/>
      <c r="C183" s="11"/>
      <c r="D183" s="11"/>
      <c r="E183" s="12"/>
      <c r="F183" s="12"/>
      <c r="G183" s="12"/>
      <c r="H183" s="12"/>
      <c r="I183" s="12"/>
      <c r="J183" s="12"/>
      <c r="K183" s="12"/>
      <c r="L183" s="12"/>
      <c r="M183" s="11"/>
      <c r="Q183" s="1" t="s">
        <v>305</v>
      </c>
    </row>
    <row r="184" spans="1:17" ht="30" customHeight="1">
      <c r="A184" s="11"/>
      <c r="B184" s="11"/>
      <c r="C184" s="11"/>
      <c r="D184" s="11"/>
      <c r="E184" s="12"/>
      <c r="F184" s="12"/>
      <c r="G184" s="12"/>
      <c r="H184" s="12"/>
      <c r="I184" s="12"/>
      <c r="J184" s="12"/>
      <c r="K184" s="12"/>
      <c r="L184" s="12"/>
      <c r="M184" s="11"/>
      <c r="Q184" s="1" t="s">
        <v>305</v>
      </c>
    </row>
    <row r="185" spans="1:17" ht="30" customHeight="1">
      <c r="A185" s="11"/>
      <c r="B185" s="11"/>
      <c r="C185" s="11"/>
      <c r="D185" s="11"/>
      <c r="E185" s="12"/>
      <c r="F185" s="12"/>
      <c r="G185" s="12"/>
      <c r="H185" s="12"/>
      <c r="I185" s="12"/>
      <c r="J185" s="12"/>
      <c r="K185" s="12"/>
      <c r="L185" s="12"/>
      <c r="M185" s="11"/>
      <c r="Q185" s="1" t="s">
        <v>305</v>
      </c>
    </row>
    <row r="186" spans="1:17" ht="30" customHeight="1">
      <c r="A186" s="11"/>
      <c r="B186" s="11"/>
      <c r="C186" s="11"/>
      <c r="D186" s="11"/>
      <c r="E186" s="12"/>
      <c r="F186" s="12"/>
      <c r="G186" s="12"/>
      <c r="H186" s="12"/>
      <c r="I186" s="12"/>
      <c r="J186" s="12"/>
      <c r="K186" s="12"/>
      <c r="L186" s="12"/>
      <c r="M186" s="11"/>
      <c r="Q186" s="1" t="s">
        <v>305</v>
      </c>
    </row>
    <row r="187" spans="1:17" ht="30" customHeight="1">
      <c r="A187" s="11"/>
      <c r="B187" s="11"/>
      <c r="C187" s="11"/>
      <c r="D187" s="11"/>
      <c r="E187" s="12"/>
      <c r="F187" s="12"/>
      <c r="G187" s="12"/>
      <c r="H187" s="12"/>
      <c r="I187" s="12"/>
      <c r="J187" s="12"/>
      <c r="K187" s="12"/>
      <c r="L187" s="12"/>
      <c r="M187" s="11"/>
      <c r="Q187" s="1" t="s">
        <v>305</v>
      </c>
    </row>
    <row r="188" spans="1:17" ht="30" customHeight="1">
      <c r="A188" s="11"/>
      <c r="B188" s="11"/>
      <c r="C188" s="11"/>
      <c r="D188" s="11"/>
      <c r="E188" s="12"/>
      <c r="F188" s="12"/>
      <c r="G188" s="12"/>
      <c r="H188" s="12"/>
      <c r="I188" s="12"/>
      <c r="J188" s="12"/>
      <c r="K188" s="12"/>
      <c r="L188" s="12"/>
      <c r="M188" s="11"/>
      <c r="Q188" s="1" t="s">
        <v>305</v>
      </c>
    </row>
    <row r="189" spans="1:17" ht="30" customHeight="1">
      <c r="A189" s="11"/>
      <c r="B189" s="11"/>
      <c r="C189" s="11"/>
      <c r="D189" s="11"/>
      <c r="E189" s="12"/>
      <c r="F189" s="12"/>
      <c r="G189" s="12"/>
      <c r="H189" s="12"/>
      <c r="I189" s="12"/>
      <c r="J189" s="12"/>
      <c r="K189" s="12"/>
      <c r="L189" s="12"/>
      <c r="M189" s="11"/>
      <c r="Q189" s="1" t="s">
        <v>305</v>
      </c>
    </row>
    <row r="190" spans="1:17" ht="30" customHeight="1">
      <c r="A190" s="11"/>
      <c r="B190" s="11"/>
      <c r="C190" s="11"/>
      <c r="D190" s="11"/>
      <c r="E190" s="12"/>
      <c r="F190" s="12"/>
      <c r="G190" s="12"/>
      <c r="H190" s="12"/>
      <c r="I190" s="12"/>
      <c r="J190" s="12"/>
      <c r="K190" s="12"/>
      <c r="L190" s="12"/>
      <c r="M190" s="11"/>
      <c r="Q190" s="1" t="s">
        <v>305</v>
      </c>
    </row>
    <row r="191" spans="1:17" ht="30" customHeight="1">
      <c r="A191" s="11"/>
      <c r="B191" s="11"/>
      <c r="C191" s="11"/>
      <c r="D191" s="11"/>
      <c r="E191" s="12"/>
      <c r="F191" s="12"/>
      <c r="G191" s="12"/>
      <c r="H191" s="12"/>
      <c r="I191" s="12"/>
      <c r="J191" s="12"/>
      <c r="K191" s="12"/>
      <c r="L191" s="12"/>
      <c r="M191" s="11"/>
      <c r="Q191" s="1" t="s">
        <v>305</v>
      </c>
    </row>
    <row r="192" spans="1:17" ht="30" customHeight="1">
      <c r="A192" s="11"/>
      <c r="B192" s="11"/>
      <c r="C192" s="11"/>
      <c r="D192" s="11"/>
      <c r="E192" s="12"/>
      <c r="F192" s="12"/>
      <c r="G192" s="12"/>
      <c r="H192" s="12"/>
      <c r="I192" s="12"/>
      <c r="J192" s="12"/>
      <c r="K192" s="12"/>
      <c r="L192" s="12"/>
      <c r="M192" s="11"/>
      <c r="Q192" s="1" t="s">
        <v>305</v>
      </c>
    </row>
    <row r="193" spans="1:17" ht="30" customHeight="1">
      <c r="A193" s="11"/>
      <c r="B193" s="11"/>
      <c r="C193" s="11"/>
      <c r="D193" s="11"/>
      <c r="E193" s="12"/>
      <c r="F193" s="12"/>
      <c r="G193" s="12"/>
      <c r="H193" s="12"/>
      <c r="I193" s="12"/>
      <c r="J193" s="12"/>
      <c r="K193" s="12"/>
      <c r="L193" s="12"/>
      <c r="M193" s="11"/>
      <c r="Q193" s="1" t="s">
        <v>305</v>
      </c>
    </row>
    <row r="194" spans="1:17" ht="30" customHeight="1">
      <c r="A194" s="11"/>
      <c r="B194" s="11"/>
      <c r="C194" s="11"/>
      <c r="D194" s="11"/>
      <c r="E194" s="12"/>
      <c r="F194" s="12"/>
      <c r="G194" s="12"/>
      <c r="H194" s="12"/>
      <c r="I194" s="12"/>
      <c r="J194" s="12"/>
      <c r="K194" s="12"/>
      <c r="L194" s="12"/>
      <c r="M194" s="11"/>
      <c r="Q194" s="1" t="s">
        <v>305</v>
      </c>
    </row>
    <row r="195" spans="1:17" ht="30" customHeight="1">
      <c r="A195" s="13" t="s">
        <v>70</v>
      </c>
      <c r="B195" s="11"/>
      <c r="C195" s="11"/>
      <c r="D195" s="11"/>
      <c r="E195" s="12"/>
      <c r="F195" s="12">
        <f>SUMIF(Q173:Q194,"010108",F173:F194)</f>
        <v>0</v>
      </c>
      <c r="G195" s="12"/>
      <c r="H195" s="12">
        <f>SUMIF(Q173:Q194,"010108",H173:H194)</f>
        <v>0</v>
      </c>
      <c r="I195" s="12"/>
      <c r="J195" s="12">
        <f>SUMIF(Q173:Q194,"010108",J173:J194)</f>
        <v>652000</v>
      </c>
      <c r="K195" s="12"/>
      <c r="L195" s="12">
        <f>SUMIF(Q173:Q194,"010108",L173:L194)</f>
        <v>652000</v>
      </c>
      <c r="M195" s="11"/>
      <c r="N195" t="s">
        <v>71</v>
      </c>
    </row>
  </sheetData>
  <mergeCells count="44">
    <mergeCell ref="P2:P3"/>
    <mergeCell ref="A2:A3"/>
    <mergeCell ref="B2:B3"/>
    <mergeCell ref="C2:C3"/>
    <mergeCell ref="D2:D3"/>
    <mergeCell ref="E2:F2"/>
    <mergeCell ref="G2:H2"/>
    <mergeCell ref="I2:J2"/>
    <mergeCell ref="K2:L2"/>
    <mergeCell ref="M2:M3"/>
    <mergeCell ref="N2:N3"/>
    <mergeCell ref="O2:O3"/>
    <mergeCell ref="AB2:AB3"/>
    <mergeCell ref="Q2:Q3"/>
    <mergeCell ref="R2:R3"/>
    <mergeCell ref="S2:S3"/>
    <mergeCell ref="T2:T3"/>
    <mergeCell ref="U2:U3"/>
    <mergeCell ref="V2:V3"/>
    <mergeCell ref="W2:W3"/>
    <mergeCell ref="X2:X3"/>
    <mergeCell ref="Y2:Y3"/>
    <mergeCell ref="Z2:Z3"/>
    <mergeCell ref="AA2:AA3"/>
    <mergeCell ref="AN2:AN3"/>
    <mergeCell ref="AC2:AC3"/>
    <mergeCell ref="AD2:AD3"/>
    <mergeCell ref="AE2:AE3"/>
    <mergeCell ref="AF2:AF3"/>
    <mergeCell ref="AG2:AG3"/>
    <mergeCell ref="AH2:AH3"/>
    <mergeCell ref="AI2:AI3"/>
    <mergeCell ref="AJ2:AJ3"/>
    <mergeCell ref="AK2:AK3"/>
    <mergeCell ref="AL2:AL3"/>
    <mergeCell ref="AM2:AM3"/>
    <mergeCell ref="AU2:AU3"/>
    <mergeCell ref="AV2:AV3"/>
    <mergeCell ref="AO2:AO3"/>
    <mergeCell ref="AP2:AP3"/>
    <mergeCell ref="AQ2:AQ3"/>
    <mergeCell ref="AR2:AR3"/>
    <mergeCell ref="AS2:AS3"/>
    <mergeCell ref="AT2:AT3"/>
  </mergeCells>
  <phoneticPr fontId="1" type="noConversion"/>
  <printOptions horizontalCentered="1"/>
  <pageMargins left="0.39370078740157483" right="0.39370078740157483" top="0.39370078740157483" bottom="0.39370078740157483" header="0" footer="0"/>
  <pageSetup paperSize="9" scale="65" fitToHeight="0" orientation="landscape" verticalDpi="0" r:id="rId1"/>
  <rowBreaks count="8" manualBreakCount="8">
    <brk id="27" max="16383" man="1"/>
    <brk id="51" max="16383" man="1"/>
    <brk id="75" max="16383" man="1"/>
    <brk id="99" max="16383" man="1"/>
    <brk id="123" max="16383" man="1"/>
    <brk id="147" max="16383" man="1"/>
    <brk id="171" max="16383" man="1"/>
    <brk id="19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74"/>
  <sheetViews>
    <sheetView view="pageBreakPreview" topLeftCell="B1" zoomScale="85" zoomScaleNormal="100" zoomScaleSheetLayoutView="85" workbookViewId="0">
      <pane ySplit="3" topLeftCell="A4" activePane="bottomLeft" state="frozen"/>
      <selection activeCell="B1" sqref="B1"/>
      <selection pane="bottomLeft" activeCell="D11" sqref="D10:D11"/>
    </sheetView>
  </sheetViews>
  <sheetFormatPr defaultRowHeight="16.5"/>
  <cols>
    <col min="1" max="1" width="11.625" hidden="1" customWidth="1"/>
    <col min="2" max="3" width="30.625" customWidth="1"/>
    <col min="4" max="4" width="4.625" customWidth="1"/>
    <col min="5" max="8" width="13.625" customWidth="1"/>
    <col min="9" max="9" width="8.625" customWidth="1"/>
    <col min="10" max="10" width="12.625" customWidth="1"/>
    <col min="11" max="12" width="2.625" hidden="1" customWidth="1"/>
    <col min="13" max="13" width="20.625" customWidth="1"/>
    <col min="14" max="14" width="2.625" hidden="1" customWidth="1"/>
  </cols>
  <sheetData>
    <row r="1" spans="1:14" ht="30" customHeight="1">
      <c r="A1" s="3"/>
      <c r="B1" s="2" t="s">
        <v>316</v>
      </c>
      <c r="C1" s="3"/>
      <c r="D1" s="3"/>
      <c r="E1" s="3"/>
      <c r="F1" s="3"/>
      <c r="G1" s="3"/>
      <c r="H1" s="3"/>
      <c r="I1" s="3"/>
      <c r="J1" s="3"/>
      <c r="K1" s="3"/>
      <c r="L1" s="3"/>
      <c r="M1" s="3"/>
    </row>
    <row r="2" spans="1:14" ht="30" customHeight="1">
      <c r="A2" s="14"/>
      <c r="B2" s="15" t="s">
        <v>1</v>
      </c>
      <c r="C2" s="5"/>
      <c r="D2" s="5"/>
      <c r="E2" s="5"/>
      <c r="F2" s="5"/>
      <c r="G2" s="5"/>
      <c r="H2" s="5"/>
      <c r="I2" s="5"/>
      <c r="J2" s="5"/>
      <c r="K2" s="5"/>
      <c r="L2" s="5"/>
      <c r="M2" s="6"/>
    </row>
    <row r="3" spans="1:14" ht="30" customHeight="1">
      <c r="A3" s="7" t="s">
        <v>317</v>
      </c>
      <c r="B3" s="7" t="s">
        <v>2</v>
      </c>
      <c r="C3" s="7" t="s">
        <v>3</v>
      </c>
      <c r="D3" s="7" t="s">
        <v>4</v>
      </c>
      <c r="E3" s="7" t="s">
        <v>318</v>
      </c>
      <c r="F3" s="7" t="s">
        <v>319</v>
      </c>
      <c r="G3" s="7" t="s">
        <v>320</v>
      </c>
      <c r="H3" s="7" t="s">
        <v>321</v>
      </c>
      <c r="I3" s="7" t="s">
        <v>322</v>
      </c>
      <c r="J3" s="7" t="s">
        <v>323</v>
      </c>
      <c r="K3" s="7" t="s">
        <v>324</v>
      </c>
      <c r="L3" s="7" t="s">
        <v>325</v>
      </c>
      <c r="M3" s="7" t="s">
        <v>326</v>
      </c>
      <c r="N3" s="1" t="s">
        <v>327</v>
      </c>
    </row>
    <row r="4" spans="1:14" ht="30" customHeight="1">
      <c r="A4" s="13" t="s">
        <v>62</v>
      </c>
      <c r="B4" s="13" t="s">
        <v>58</v>
      </c>
      <c r="C4" s="13" t="s">
        <v>59</v>
      </c>
      <c r="D4" s="13" t="s">
        <v>60</v>
      </c>
      <c r="E4" s="23">
        <f>일위대가!F8</f>
        <v>574</v>
      </c>
      <c r="F4" s="23">
        <f>일위대가!H8</f>
        <v>1720</v>
      </c>
      <c r="G4" s="23">
        <f>일위대가!J8</f>
        <v>0</v>
      </c>
      <c r="H4" s="23">
        <f t="shared" ref="H4:H35" si="0">E4+F4+G4</f>
        <v>2294</v>
      </c>
      <c r="I4" s="13" t="s">
        <v>61</v>
      </c>
      <c r="J4" s="13" t="s">
        <v>52</v>
      </c>
      <c r="K4" s="13" t="s">
        <v>52</v>
      </c>
      <c r="L4" s="13" t="s">
        <v>52</v>
      </c>
      <c r="M4" s="13" t="s">
        <v>338</v>
      </c>
      <c r="N4" s="1" t="s">
        <v>52</v>
      </c>
    </row>
    <row r="5" spans="1:14" ht="30" customHeight="1">
      <c r="A5" s="13" t="s">
        <v>68</v>
      </c>
      <c r="B5" s="13" t="s">
        <v>66</v>
      </c>
      <c r="C5" s="13" t="s">
        <v>52</v>
      </c>
      <c r="D5" s="13" t="s">
        <v>60</v>
      </c>
      <c r="E5" s="23">
        <f>일위대가!F12</f>
        <v>0</v>
      </c>
      <c r="F5" s="23">
        <f>일위대가!H12</f>
        <v>3441</v>
      </c>
      <c r="G5" s="23">
        <f>일위대가!J12</f>
        <v>0</v>
      </c>
      <c r="H5" s="23">
        <f t="shared" si="0"/>
        <v>3441</v>
      </c>
      <c r="I5" s="13" t="s">
        <v>67</v>
      </c>
      <c r="J5" s="13" t="s">
        <v>52</v>
      </c>
      <c r="K5" s="13" t="s">
        <v>52</v>
      </c>
      <c r="L5" s="13" t="s">
        <v>52</v>
      </c>
      <c r="M5" s="13" t="s">
        <v>355</v>
      </c>
      <c r="N5" s="1" t="s">
        <v>52</v>
      </c>
    </row>
    <row r="6" spans="1:14" ht="30" customHeight="1">
      <c r="A6" s="13" t="s">
        <v>77</v>
      </c>
      <c r="B6" s="13" t="s">
        <v>74</v>
      </c>
      <c r="C6" s="13" t="s">
        <v>52</v>
      </c>
      <c r="D6" s="13" t="s">
        <v>75</v>
      </c>
      <c r="E6" s="23">
        <f>일위대가!F18</f>
        <v>190</v>
      </c>
      <c r="F6" s="23">
        <f>일위대가!H18</f>
        <v>3808</v>
      </c>
      <c r="G6" s="23">
        <f>일위대가!J18</f>
        <v>0</v>
      </c>
      <c r="H6" s="23">
        <f t="shared" si="0"/>
        <v>3998</v>
      </c>
      <c r="I6" s="13" t="s">
        <v>76</v>
      </c>
      <c r="J6" s="13" t="s">
        <v>52</v>
      </c>
      <c r="K6" s="13" t="s">
        <v>52</v>
      </c>
      <c r="L6" s="13" t="s">
        <v>52</v>
      </c>
      <c r="M6" s="13" t="s">
        <v>52</v>
      </c>
      <c r="N6" s="1" t="s">
        <v>52</v>
      </c>
    </row>
    <row r="7" spans="1:14" ht="30" customHeight="1">
      <c r="A7" s="13" t="s">
        <v>81</v>
      </c>
      <c r="B7" s="13" t="s">
        <v>79</v>
      </c>
      <c r="C7" s="13" t="s">
        <v>52</v>
      </c>
      <c r="D7" s="13" t="s">
        <v>60</v>
      </c>
      <c r="E7" s="23">
        <f>일위대가!F23</f>
        <v>0</v>
      </c>
      <c r="F7" s="23">
        <f>일위대가!H23</f>
        <v>2229</v>
      </c>
      <c r="G7" s="23">
        <f>일위대가!J23</f>
        <v>0</v>
      </c>
      <c r="H7" s="23">
        <f t="shared" si="0"/>
        <v>2229</v>
      </c>
      <c r="I7" s="13" t="s">
        <v>80</v>
      </c>
      <c r="J7" s="13" t="s">
        <v>52</v>
      </c>
      <c r="K7" s="13" t="s">
        <v>52</v>
      </c>
      <c r="L7" s="13" t="s">
        <v>52</v>
      </c>
      <c r="M7" s="13" t="s">
        <v>367</v>
      </c>
      <c r="N7" s="1" t="s">
        <v>52</v>
      </c>
    </row>
    <row r="8" spans="1:14" ht="30" customHeight="1">
      <c r="A8" s="13" t="s">
        <v>85</v>
      </c>
      <c r="B8" s="13" t="s">
        <v>83</v>
      </c>
      <c r="C8" s="13" t="s">
        <v>52</v>
      </c>
      <c r="D8" s="13" t="s">
        <v>60</v>
      </c>
      <c r="E8" s="23">
        <f>일위대가!F29</f>
        <v>0</v>
      </c>
      <c r="F8" s="23">
        <f>일위대가!H29</f>
        <v>6002</v>
      </c>
      <c r="G8" s="23">
        <f>일위대가!J29</f>
        <v>120</v>
      </c>
      <c r="H8" s="23">
        <f t="shared" si="0"/>
        <v>6122</v>
      </c>
      <c r="I8" s="13" t="s">
        <v>84</v>
      </c>
      <c r="J8" s="13" t="s">
        <v>52</v>
      </c>
      <c r="K8" s="13" t="s">
        <v>52</v>
      </c>
      <c r="L8" s="13" t="s">
        <v>52</v>
      </c>
      <c r="M8" s="13" t="s">
        <v>373</v>
      </c>
      <c r="N8" s="1" t="s">
        <v>52</v>
      </c>
    </row>
    <row r="9" spans="1:14" ht="30" customHeight="1">
      <c r="A9" s="13" t="s">
        <v>89</v>
      </c>
      <c r="B9" s="13" t="s">
        <v>87</v>
      </c>
      <c r="C9" s="13" t="s">
        <v>52</v>
      </c>
      <c r="D9" s="13" t="s">
        <v>60</v>
      </c>
      <c r="E9" s="23">
        <f>일위대가!F35</f>
        <v>0</v>
      </c>
      <c r="F9" s="23">
        <f>일위대가!H35</f>
        <v>5316</v>
      </c>
      <c r="G9" s="23">
        <f>일위대가!J35</f>
        <v>106</v>
      </c>
      <c r="H9" s="23">
        <f t="shared" si="0"/>
        <v>5422</v>
      </c>
      <c r="I9" s="13" t="s">
        <v>88</v>
      </c>
      <c r="J9" s="13" t="s">
        <v>52</v>
      </c>
      <c r="K9" s="13" t="s">
        <v>52</v>
      </c>
      <c r="L9" s="13" t="s">
        <v>52</v>
      </c>
      <c r="M9" s="13" t="s">
        <v>379</v>
      </c>
      <c r="N9" s="1" t="s">
        <v>52</v>
      </c>
    </row>
    <row r="10" spans="1:14" ht="30" customHeight="1">
      <c r="A10" s="13" t="s">
        <v>94</v>
      </c>
      <c r="B10" s="13" t="s">
        <v>91</v>
      </c>
      <c r="C10" s="13" t="s">
        <v>92</v>
      </c>
      <c r="D10" s="13" t="s">
        <v>60</v>
      </c>
      <c r="E10" s="23">
        <f>일위대가!F40</f>
        <v>0</v>
      </c>
      <c r="F10" s="23">
        <f>일위대가!H40</f>
        <v>6373</v>
      </c>
      <c r="G10" s="23">
        <f>일위대가!J40</f>
        <v>0</v>
      </c>
      <c r="H10" s="23">
        <f t="shared" si="0"/>
        <v>6373</v>
      </c>
      <c r="I10" s="13" t="s">
        <v>93</v>
      </c>
      <c r="J10" s="13" t="s">
        <v>52</v>
      </c>
      <c r="K10" s="13" t="s">
        <v>52</v>
      </c>
      <c r="L10" s="13" t="s">
        <v>52</v>
      </c>
      <c r="M10" s="13" t="s">
        <v>52</v>
      </c>
      <c r="N10" s="1" t="s">
        <v>52</v>
      </c>
    </row>
    <row r="11" spans="1:14" ht="30" customHeight="1">
      <c r="A11" s="13" t="s">
        <v>99</v>
      </c>
      <c r="B11" s="13" t="s">
        <v>96</v>
      </c>
      <c r="C11" s="13" t="s">
        <v>52</v>
      </c>
      <c r="D11" s="13" t="s">
        <v>97</v>
      </c>
      <c r="E11" s="23">
        <f>일위대가!F44</f>
        <v>0</v>
      </c>
      <c r="F11" s="23">
        <f>일위대가!H44</f>
        <v>800229</v>
      </c>
      <c r="G11" s="23">
        <f>일위대가!J44</f>
        <v>0</v>
      </c>
      <c r="H11" s="23">
        <f t="shared" si="0"/>
        <v>800229</v>
      </c>
      <c r="I11" s="13" t="s">
        <v>98</v>
      </c>
      <c r="J11" s="13" t="s">
        <v>52</v>
      </c>
      <c r="K11" s="13" t="s">
        <v>52</v>
      </c>
      <c r="L11" s="13" t="s">
        <v>52</v>
      </c>
      <c r="M11" s="13" t="s">
        <v>52</v>
      </c>
      <c r="N11" s="1" t="s">
        <v>52</v>
      </c>
    </row>
    <row r="12" spans="1:14" ht="30" customHeight="1">
      <c r="A12" s="13" t="s">
        <v>105</v>
      </c>
      <c r="B12" s="13" t="s">
        <v>101</v>
      </c>
      <c r="C12" s="13" t="s">
        <v>102</v>
      </c>
      <c r="D12" s="13" t="s">
        <v>103</v>
      </c>
      <c r="E12" s="23">
        <f>일위대가!F50</f>
        <v>1587</v>
      </c>
      <c r="F12" s="23">
        <f>일위대가!H50</f>
        <v>31742</v>
      </c>
      <c r="G12" s="23">
        <f>일위대가!J50</f>
        <v>0</v>
      </c>
      <c r="H12" s="23">
        <f t="shared" si="0"/>
        <v>33329</v>
      </c>
      <c r="I12" s="13" t="s">
        <v>104</v>
      </c>
      <c r="J12" s="13" t="s">
        <v>52</v>
      </c>
      <c r="K12" s="13" t="s">
        <v>52</v>
      </c>
      <c r="L12" s="13" t="s">
        <v>52</v>
      </c>
      <c r="M12" s="13" t="s">
        <v>52</v>
      </c>
      <c r="N12" s="1" t="s">
        <v>52</v>
      </c>
    </row>
    <row r="13" spans="1:14" ht="30" customHeight="1">
      <c r="A13" s="13" t="s">
        <v>110</v>
      </c>
      <c r="B13" s="13" t="s">
        <v>107</v>
      </c>
      <c r="C13" s="13" t="s">
        <v>108</v>
      </c>
      <c r="D13" s="13" t="s">
        <v>103</v>
      </c>
      <c r="E13" s="23">
        <f>일위대가!F57</f>
        <v>0</v>
      </c>
      <c r="F13" s="23">
        <f>일위대가!H57</f>
        <v>96889</v>
      </c>
      <c r="G13" s="23">
        <f>일위대가!J57</f>
        <v>2906</v>
      </c>
      <c r="H13" s="23">
        <f t="shared" si="0"/>
        <v>99795</v>
      </c>
      <c r="I13" s="13" t="s">
        <v>109</v>
      </c>
      <c r="J13" s="13" t="s">
        <v>52</v>
      </c>
      <c r="K13" s="13" t="s">
        <v>52</v>
      </c>
      <c r="L13" s="13" t="s">
        <v>52</v>
      </c>
      <c r="M13" s="13" t="s">
        <v>405</v>
      </c>
      <c r="N13" s="1" t="s">
        <v>52</v>
      </c>
    </row>
    <row r="14" spans="1:14" ht="30" customHeight="1">
      <c r="A14" s="13" t="s">
        <v>114</v>
      </c>
      <c r="B14" s="13" t="s">
        <v>112</v>
      </c>
      <c r="C14" s="13" t="s">
        <v>52</v>
      </c>
      <c r="D14" s="13" t="s">
        <v>60</v>
      </c>
      <c r="E14" s="23">
        <f>일위대가!F62</f>
        <v>0</v>
      </c>
      <c r="F14" s="23">
        <f>일위대가!H62</f>
        <v>6002</v>
      </c>
      <c r="G14" s="23">
        <f>일위대가!J62</f>
        <v>0</v>
      </c>
      <c r="H14" s="23">
        <f t="shared" si="0"/>
        <v>6002</v>
      </c>
      <c r="I14" s="13" t="s">
        <v>113</v>
      </c>
      <c r="J14" s="13" t="s">
        <v>52</v>
      </c>
      <c r="K14" s="13" t="s">
        <v>52</v>
      </c>
      <c r="L14" s="13" t="s">
        <v>52</v>
      </c>
      <c r="M14" s="13" t="s">
        <v>414</v>
      </c>
      <c r="N14" s="1" t="s">
        <v>52</v>
      </c>
    </row>
    <row r="15" spans="1:14" ht="30" customHeight="1">
      <c r="A15" s="13" t="s">
        <v>119</v>
      </c>
      <c r="B15" s="13" t="s">
        <v>116</v>
      </c>
      <c r="C15" s="13" t="s">
        <v>117</v>
      </c>
      <c r="D15" s="13" t="s">
        <v>60</v>
      </c>
      <c r="E15" s="23">
        <f>일위대가!F68</f>
        <v>0</v>
      </c>
      <c r="F15" s="23">
        <f>일위대가!H68</f>
        <v>6174</v>
      </c>
      <c r="G15" s="23">
        <f>일위대가!J68</f>
        <v>123</v>
      </c>
      <c r="H15" s="23">
        <f t="shared" si="0"/>
        <v>6297</v>
      </c>
      <c r="I15" s="13" t="s">
        <v>118</v>
      </c>
      <c r="J15" s="13" t="s">
        <v>52</v>
      </c>
      <c r="K15" s="13" t="s">
        <v>52</v>
      </c>
      <c r="L15" s="13" t="s">
        <v>52</v>
      </c>
      <c r="M15" s="13" t="s">
        <v>379</v>
      </c>
      <c r="N15" s="1" t="s">
        <v>52</v>
      </c>
    </row>
    <row r="16" spans="1:14" ht="30" customHeight="1">
      <c r="A16" s="13" t="s">
        <v>124</v>
      </c>
      <c r="B16" s="13" t="s">
        <v>121</v>
      </c>
      <c r="C16" s="13" t="s">
        <v>122</v>
      </c>
      <c r="D16" s="13" t="s">
        <v>60</v>
      </c>
      <c r="E16" s="23">
        <f>일위대가!F73</f>
        <v>0</v>
      </c>
      <c r="F16" s="23">
        <f>일위대가!H73</f>
        <v>2681</v>
      </c>
      <c r="G16" s="23">
        <f>일위대가!J73</f>
        <v>0</v>
      </c>
      <c r="H16" s="23">
        <f t="shared" si="0"/>
        <v>2681</v>
      </c>
      <c r="I16" s="13" t="s">
        <v>123</v>
      </c>
      <c r="J16" s="13" t="s">
        <v>52</v>
      </c>
      <c r="K16" s="13" t="s">
        <v>52</v>
      </c>
      <c r="L16" s="13" t="s">
        <v>52</v>
      </c>
      <c r="M16" s="13" t="s">
        <v>422</v>
      </c>
      <c r="N16" s="1" t="s">
        <v>52</v>
      </c>
    </row>
    <row r="17" spans="1:14" ht="30" customHeight="1">
      <c r="A17" s="13" t="s">
        <v>128</v>
      </c>
      <c r="B17" s="13" t="s">
        <v>126</v>
      </c>
      <c r="C17" s="13" t="s">
        <v>108</v>
      </c>
      <c r="D17" s="13" t="s">
        <v>60</v>
      </c>
      <c r="E17" s="23">
        <f>일위대가!F79</f>
        <v>0</v>
      </c>
      <c r="F17" s="23">
        <f>일위대가!H79</f>
        <v>10171</v>
      </c>
      <c r="G17" s="23">
        <f>일위대가!J79</f>
        <v>0</v>
      </c>
      <c r="H17" s="23">
        <f t="shared" si="0"/>
        <v>10171</v>
      </c>
      <c r="I17" s="13" t="s">
        <v>127</v>
      </c>
      <c r="J17" s="13" t="s">
        <v>52</v>
      </c>
      <c r="K17" s="13" t="s">
        <v>52</v>
      </c>
      <c r="L17" s="13" t="s">
        <v>52</v>
      </c>
      <c r="M17" s="13" t="s">
        <v>428</v>
      </c>
      <c r="N17" s="1" t="s">
        <v>52</v>
      </c>
    </row>
    <row r="18" spans="1:14" ht="30" customHeight="1">
      <c r="A18" s="13" t="s">
        <v>132</v>
      </c>
      <c r="B18" s="13" t="s">
        <v>130</v>
      </c>
      <c r="C18" s="13" t="s">
        <v>108</v>
      </c>
      <c r="D18" s="13" t="s">
        <v>60</v>
      </c>
      <c r="E18" s="23">
        <f>일위대가!F85</f>
        <v>0</v>
      </c>
      <c r="F18" s="23">
        <f>일위대가!H85</f>
        <v>35701</v>
      </c>
      <c r="G18" s="23">
        <f>일위대가!J85</f>
        <v>0</v>
      </c>
      <c r="H18" s="23">
        <f t="shared" si="0"/>
        <v>35701</v>
      </c>
      <c r="I18" s="13" t="s">
        <v>131</v>
      </c>
      <c r="J18" s="13" t="s">
        <v>52</v>
      </c>
      <c r="K18" s="13" t="s">
        <v>52</v>
      </c>
      <c r="L18" s="13" t="s">
        <v>52</v>
      </c>
      <c r="M18" s="13" t="s">
        <v>433</v>
      </c>
      <c r="N18" s="1" t="s">
        <v>52</v>
      </c>
    </row>
    <row r="19" spans="1:14" ht="30" customHeight="1">
      <c r="A19" s="13" t="s">
        <v>137</v>
      </c>
      <c r="B19" s="13" t="s">
        <v>134</v>
      </c>
      <c r="C19" s="13" t="s">
        <v>135</v>
      </c>
      <c r="D19" s="13" t="s">
        <v>60</v>
      </c>
      <c r="E19" s="23">
        <f>일위대가!F90</f>
        <v>0</v>
      </c>
      <c r="F19" s="23">
        <f>일위대가!H90</f>
        <v>8603</v>
      </c>
      <c r="G19" s="23">
        <f>일위대가!J90</f>
        <v>344</v>
      </c>
      <c r="H19" s="23">
        <f t="shared" si="0"/>
        <v>8947</v>
      </c>
      <c r="I19" s="13" t="s">
        <v>136</v>
      </c>
      <c r="J19" s="13" t="s">
        <v>52</v>
      </c>
      <c r="K19" s="13" t="s">
        <v>52</v>
      </c>
      <c r="L19" s="13" t="s">
        <v>52</v>
      </c>
      <c r="M19" s="13" t="s">
        <v>438</v>
      </c>
      <c r="N19" s="1" t="s">
        <v>52</v>
      </c>
    </row>
    <row r="20" spans="1:14" ht="30" customHeight="1">
      <c r="A20" s="13" t="s">
        <v>143</v>
      </c>
      <c r="B20" s="13" t="s">
        <v>140</v>
      </c>
      <c r="C20" s="13" t="s">
        <v>141</v>
      </c>
      <c r="D20" s="13" t="s">
        <v>60</v>
      </c>
      <c r="E20" s="23">
        <f>일위대가!F95</f>
        <v>2096</v>
      </c>
      <c r="F20" s="23">
        <f>일위대가!H95</f>
        <v>9733</v>
      </c>
      <c r="G20" s="23">
        <f>일위대가!J95</f>
        <v>194</v>
      </c>
      <c r="H20" s="23">
        <f t="shared" si="0"/>
        <v>12023</v>
      </c>
      <c r="I20" s="13" t="s">
        <v>142</v>
      </c>
      <c r="J20" s="13" t="s">
        <v>52</v>
      </c>
      <c r="K20" s="13" t="s">
        <v>52</v>
      </c>
      <c r="L20" s="13" t="s">
        <v>52</v>
      </c>
      <c r="M20" s="13" t="s">
        <v>443</v>
      </c>
      <c r="N20" s="1" t="s">
        <v>52</v>
      </c>
    </row>
    <row r="21" spans="1:14" ht="30" customHeight="1">
      <c r="A21" s="13" t="s">
        <v>148</v>
      </c>
      <c r="B21" s="13" t="s">
        <v>145</v>
      </c>
      <c r="C21" s="13" t="s">
        <v>146</v>
      </c>
      <c r="D21" s="13" t="s">
        <v>60</v>
      </c>
      <c r="E21" s="23">
        <f>일위대가!F100</f>
        <v>4358</v>
      </c>
      <c r="F21" s="23">
        <f>일위대가!H100</f>
        <v>18183</v>
      </c>
      <c r="G21" s="23">
        <f>일위대가!J100</f>
        <v>363</v>
      </c>
      <c r="H21" s="23">
        <f t="shared" si="0"/>
        <v>22904</v>
      </c>
      <c r="I21" s="13" t="s">
        <v>147</v>
      </c>
      <c r="J21" s="13" t="s">
        <v>52</v>
      </c>
      <c r="K21" s="13" t="s">
        <v>52</v>
      </c>
      <c r="L21" s="13" t="s">
        <v>52</v>
      </c>
      <c r="M21" s="13" t="s">
        <v>454</v>
      </c>
      <c r="N21" s="1" t="s">
        <v>52</v>
      </c>
    </row>
    <row r="22" spans="1:14" ht="30" customHeight="1">
      <c r="A22" s="13" t="s">
        <v>153</v>
      </c>
      <c r="B22" s="13" t="s">
        <v>150</v>
      </c>
      <c r="C22" s="13" t="s">
        <v>151</v>
      </c>
      <c r="D22" s="13" t="s">
        <v>60</v>
      </c>
      <c r="E22" s="23">
        <f>일위대가!F107</f>
        <v>4902</v>
      </c>
      <c r="F22" s="23">
        <f>일위대가!H107</f>
        <v>18183</v>
      </c>
      <c r="G22" s="23">
        <f>일위대가!J107</f>
        <v>363</v>
      </c>
      <c r="H22" s="23">
        <f t="shared" si="0"/>
        <v>23448</v>
      </c>
      <c r="I22" s="13" t="s">
        <v>152</v>
      </c>
      <c r="J22" s="13" t="s">
        <v>52</v>
      </c>
      <c r="K22" s="13" t="s">
        <v>52</v>
      </c>
      <c r="L22" s="13" t="s">
        <v>52</v>
      </c>
      <c r="M22" s="13" t="s">
        <v>454</v>
      </c>
      <c r="N22" s="1" t="s">
        <v>52</v>
      </c>
    </row>
    <row r="23" spans="1:14" ht="30" customHeight="1">
      <c r="A23" s="13" t="s">
        <v>158</v>
      </c>
      <c r="B23" s="13" t="s">
        <v>155</v>
      </c>
      <c r="C23" s="13" t="s">
        <v>156</v>
      </c>
      <c r="D23" s="13" t="s">
        <v>60</v>
      </c>
      <c r="E23" s="23">
        <f>일위대가!F114</f>
        <v>6220</v>
      </c>
      <c r="F23" s="23">
        <f>일위대가!H114</f>
        <v>19632</v>
      </c>
      <c r="G23" s="23">
        <f>일위대가!J114</f>
        <v>196</v>
      </c>
      <c r="H23" s="23">
        <f t="shared" si="0"/>
        <v>26048</v>
      </c>
      <c r="I23" s="13" t="s">
        <v>157</v>
      </c>
      <c r="J23" s="13" t="s">
        <v>52</v>
      </c>
      <c r="K23" s="13" t="s">
        <v>52</v>
      </c>
      <c r="L23" s="13" t="s">
        <v>52</v>
      </c>
      <c r="M23" s="13" t="s">
        <v>471</v>
      </c>
      <c r="N23" s="1" t="s">
        <v>52</v>
      </c>
    </row>
    <row r="24" spans="1:14" ht="30" customHeight="1">
      <c r="A24" s="13" t="s">
        <v>162</v>
      </c>
      <c r="B24" s="13" t="s">
        <v>155</v>
      </c>
      <c r="C24" s="13" t="s">
        <v>160</v>
      </c>
      <c r="D24" s="13" t="s">
        <v>60</v>
      </c>
      <c r="E24" s="23">
        <f>일위대가!F121</f>
        <v>3110</v>
      </c>
      <c r="F24" s="23">
        <f>일위대가!H121</f>
        <v>11402</v>
      </c>
      <c r="G24" s="23">
        <f>일위대가!J121</f>
        <v>114</v>
      </c>
      <c r="H24" s="23">
        <f t="shared" si="0"/>
        <v>14626</v>
      </c>
      <c r="I24" s="13" t="s">
        <v>161</v>
      </c>
      <c r="J24" s="13" t="s">
        <v>52</v>
      </c>
      <c r="K24" s="13" t="s">
        <v>52</v>
      </c>
      <c r="L24" s="13" t="s">
        <v>52</v>
      </c>
      <c r="M24" s="13" t="s">
        <v>481</v>
      </c>
      <c r="N24" s="1" t="s">
        <v>52</v>
      </c>
    </row>
    <row r="25" spans="1:14" ht="30" customHeight="1">
      <c r="A25" s="13" t="s">
        <v>166</v>
      </c>
      <c r="B25" s="13" t="s">
        <v>155</v>
      </c>
      <c r="C25" s="13" t="s">
        <v>164</v>
      </c>
      <c r="D25" s="13" t="s">
        <v>60</v>
      </c>
      <c r="E25" s="23">
        <f>일위대가!F128</f>
        <v>6220</v>
      </c>
      <c r="F25" s="23">
        <f>일위대가!H128</f>
        <v>15088</v>
      </c>
      <c r="G25" s="23">
        <f>일위대가!J128</f>
        <v>150</v>
      </c>
      <c r="H25" s="23">
        <f t="shared" si="0"/>
        <v>21458</v>
      </c>
      <c r="I25" s="13" t="s">
        <v>165</v>
      </c>
      <c r="J25" s="13" t="s">
        <v>52</v>
      </c>
      <c r="K25" s="13" t="s">
        <v>52</v>
      </c>
      <c r="L25" s="13" t="s">
        <v>52</v>
      </c>
      <c r="M25" s="13" t="s">
        <v>481</v>
      </c>
      <c r="N25" s="1" t="s">
        <v>52</v>
      </c>
    </row>
    <row r="26" spans="1:14" ht="30" customHeight="1">
      <c r="A26" s="13" t="s">
        <v>171</v>
      </c>
      <c r="B26" s="13" t="s">
        <v>168</v>
      </c>
      <c r="C26" s="13" t="s">
        <v>169</v>
      </c>
      <c r="D26" s="13" t="s">
        <v>60</v>
      </c>
      <c r="E26" s="23">
        <f>일위대가!F133</f>
        <v>1800</v>
      </c>
      <c r="F26" s="23">
        <f>일위대가!H133</f>
        <v>16951</v>
      </c>
      <c r="G26" s="23">
        <f>일위대가!J133</f>
        <v>678</v>
      </c>
      <c r="H26" s="23">
        <f t="shared" si="0"/>
        <v>19429</v>
      </c>
      <c r="I26" s="13" t="s">
        <v>170</v>
      </c>
      <c r="J26" s="13" t="s">
        <v>52</v>
      </c>
      <c r="K26" s="13" t="s">
        <v>52</v>
      </c>
      <c r="L26" s="13" t="s">
        <v>52</v>
      </c>
      <c r="M26" s="13" t="s">
        <v>428</v>
      </c>
      <c r="N26" s="1" t="s">
        <v>52</v>
      </c>
    </row>
    <row r="27" spans="1:14" ht="30" customHeight="1">
      <c r="A27" s="13" t="s">
        <v>176</v>
      </c>
      <c r="B27" s="13" t="s">
        <v>173</v>
      </c>
      <c r="C27" s="13" t="s">
        <v>174</v>
      </c>
      <c r="D27" s="13" t="s">
        <v>60</v>
      </c>
      <c r="E27" s="23">
        <f>일위대가!F140</f>
        <v>11568</v>
      </c>
      <c r="F27" s="23">
        <f>일위대가!H140</f>
        <v>8281</v>
      </c>
      <c r="G27" s="23">
        <f>일위대가!J140</f>
        <v>331</v>
      </c>
      <c r="H27" s="23">
        <f t="shared" si="0"/>
        <v>20180</v>
      </c>
      <c r="I27" s="13" t="s">
        <v>175</v>
      </c>
      <c r="J27" s="13" t="s">
        <v>52</v>
      </c>
      <c r="K27" s="13" t="s">
        <v>52</v>
      </c>
      <c r="L27" s="13" t="s">
        <v>52</v>
      </c>
      <c r="M27" s="13" t="s">
        <v>500</v>
      </c>
      <c r="N27" s="1" t="s">
        <v>52</v>
      </c>
    </row>
    <row r="28" spans="1:14" ht="30" customHeight="1">
      <c r="A28" s="13" t="s">
        <v>180</v>
      </c>
      <c r="B28" s="13" t="s">
        <v>178</v>
      </c>
      <c r="C28" s="13" t="s">
        <v>52</v>
      </c>
      <c r="D28" s="13" t="s">
        <v>60</v>
      </c>
      <c r="E28" s="23">
        <f>일위대가!F145</f>
        <v>31080</v>
      </c>
      <c r="F28" s="23">
        <f>일위대가!H145</f>
        <v>13716</v>
      </c>
      <c r="G28" s="23">
        <f>일위대가!J145</f>
        <v>274</v>
      </c>
      <c r="H28" s="23">
        <f t="shared" si="0"/>
        <v>45070</v>
      </c>
      <c r="I28" s="13" t="s">
        <v>179</v>
      </c>
      <c r="J28" s="13" t="s">
        <v>52</v>
      </c>
      <c r="K28" s="13" t="s">
        <v>52</v>
      </c>
      <c r="L28" s="13" t="s">
        <v>52</v>
      </c>
      <c r="M28" s="13" t="s">
        <v>509</v>
      </c>
      <c r="N28" s="1" t="s">
        <v>52</v>
      </c>
    </row>
    <row r="29" spans="1:14" ht="30" customHeight="1">
      <c r="A29" s="13" t="s">
        <v>185</v>
      </c>
      <c r="B29" s="13" t="s">
        <v>182</v>
      </c>
      <c r="C29" s="13" t="s">
        <v>183</v>
      </c>
      <c r="D29" s="13" t="s">
        <v>75</v>
      </c>
      <c r="E29" s="23">
        <f>일위대가!F151</f>
        <v>759</v>
      </c>
      <c r="F29" s="23">
        <f>일위대가!H151</f>
        <v>4157</v>
      </c>
      <c r="G29" s="23">
        <f>일위대가!J151</f>
        <v>83</v>
      </c>
      <c r="H29" s="23">
        <f t="shared" si="0"/>
        <v>4999</v>
      </c>
      <c r="I29" s="13" t="s">
        <v>184</v>
      </c>
      <c r="J29" s="13" t="s">
        <v>52</v>
      </c>
      <c r="K29" s="13" t="s">
        <v>52</v>
      </c>
      <c r="L29" s="13" t="s">
        <v>52</v>
      </c>
      <c r="M29" s="13" t="s">
        <v>518</v>
      </c>
      <c r="N29" s="1" t="s">
        <v>52</v>
      </c>
    </row>
    <row r="30" spans="1:14" ht="30" customHeight="1">
      <c r="A30" s="13" t="s">
        <v>190</v>
      </c>
      <c r="B30" s="13" t="s">
        <v>187</v>
      </c>
      <c r="C30" s="13" t="s">
        <v>188</v>
      </c>
      <c r="D30" s="13" t="s">
        <v>60</v>
      </c>
      <c r="E30" s="23">
        <f>일위대가!F157</f>
        <v>30155</v>
      </c>
      <c r="F30" s="23">
        <f>일위대가!H157</f>
        <v>33797</v>
      </c>
      <c r="G30" s="23">
        <f>일위대가!J157</f>
        <v>584</v>
      </c>
      <c r="H30" s="23">
        <f t="shared" si="0"/>
        <v>64536</v>
      </c>
      <c r="I30" s="13" t="s">
        <v>189</v>
      </c>
      <c r="J30" s="13" t="s">
        <v>52</v>
      </c>
      <c r="K30" s="13" t="s">
        <v>52</v>
      </c>
      <c r="L30" s="13" t="s">
        <v>52</v>
      </c>
      <c r="M30" s="13" t="s">
        <v>52</v>
      </c>
      <c r="N30" s="1" t="s">
        <v>52</v>
      </c>
    </row>
    <row r="31" spans="1:14" ht="30" customHeight="1">
      <c r="A31" s="13" t="s">
        <v>194</v>
      </c>
      <c r="B31" s="13" t="s">
        <v>192</v>
      </c>
      <c r="C31" s="13" t="s">
        <v>52</v>
      </c>
      <c r="D31" s="13" t="s">
        <v>103</v>
      </c>
      <c r="E31" s="23">
        <f>일위대가!F172</f>
        <v>1001066</v>
      </c>
      <c r="F31" s="23">
        <f>일위대가!H172</f>
        <v>1159141</v>
      </c>
      <c r="G31" s="23">
        <f>일위대가!J172</f>
        <v>18341</v>
      </c>
      <c r="H31" s="23">
        <f t="shared" si="0"/>
        <v>2178548</v>
      </c>
      <c r="I31" s="13" t="s">
        <v>193</v>
      </c>
      <c r="J31" s="13" t="s">
        <v>52</v>
      </c>
      <c r="K31" s="13" t="s">
        <v>52</v>
      </c>
      <c r="L31" s="13" t="s">
        <v>52</v>
      </c>
      <c r="M31" s="13" t="s">
        <v>52</v>
      </c>
      <c r="N31" s="1" t="s">
        <v>52</v>
      </c>
    </row>
    <row r="32" spans="1:14" ht="30" customHeight="1">
      <c r="A32" s="13" t="s">
        <v>198</v>
      </c>
      <c r="B32" s="13" t="s">
        <v>196</v>
      </c>
      <c r="C32" s="13" t="s">
        <v>52</v>
      </c>
      <c r="D32" s="13" t="s">
        <v>103</v>
      </c>
      <c r="E32" s="23">
        <f>일위대가!F182</f>
        <v>441695</v>
      </c>
      <c r="F32" s="23">
        <f>일위대가!H182</f>
        <v>459882</v>
      </c>
      <c r="G32" s="23">
        <f>일위대가!J182</f>
        <v>6534</v>
      </c>
      <c r="H32" s="23">
        <f t="shared" si="0"/>
        <v>908111</v>
      </c>
      <c r="I32" s="13" t="s">
        <v>197</v>
      </c>
      <c r="J32" s="13" t="s">
        <v>52</v>
      </c>
      <c r="K32" s="13" t="s">
        <v>52</v>
      </c>
      <c r="L32" s="13" t="s">
        <v>52</v>
      </c>
      <c r="M32" s="13" t="s">
        <v>52</v>
      </c>
      <c r="N32" s="1" t="s">
        <v>52</v>
      </c>
    </row>
    <row r="33" spans="1:14" ht="30" customHeight="1">
      <c r="A33" s="13" t="s">
        <v>202</v>
      </c>
      <c r="B33" s="13" t="s">
        <v>200</v>
      </c>
      <c r="C33" s="13" t="s">
        <v>52</v>
      </c>
      <c r="D33" s="13" t="s">
        <v>103</v>
      </c>
      <c r="E33" s="23">
        <f>일위대가!F191</f>
        <v>440099</v>
      </c>
      <c r="F33" s="23">
        <f>일위대가!H191</f>
        <v>241393</v>
      </c>
      <c r="G33" s="23">
        <f>일위대가!J191</f>
        <v>5137</v>
      </c>
      <c r="H33" s="23">
        <f t="shared" si="0"/>
        <v>686629</v>
      </c>
      <c r="I33" s="13" t="s">
        <v>201</v>
      </c>
      <c r="J33" s="13" t="s">
        <v>52</v>
      </c>
      <c r="K33" s="13" t="s">
        <v>52</v>
      </c>
      <c r="L33" s="13" t="s">
        <v>52</v>
      </c>
      <c r="M33" s="13" t="s">
        <v>52</v>
      </c>
      <c r="N33" s="1" t="s">
        <v>52</v>
      </c>
    </row>
    <row r="34" spans="1:14" ht="30" customHeight="1">
      <c r="A34" s="13" t="s">
        <v>206</v>
      </c>
      <c r="B34" s="13" t="s">
        <v>204</v>
      </c>
      <c r="C34" s="13" t="s">
        <v>52</v>
      </c>
      <c r="D34" s="13" t="s">
        <v>103</v>
      </c>
      <c r="E34" s="23">
        <f>일위대가!F198</f>
        <v>133661</v>
      </c>
      <c r="F34" s="23">
        <f>일위대가!H198</f>
        <v>193294</v>
      </c>
      <c r="G34" s="23">
        <f>일위대가!J198</f>
        <v>1481</v>
      </c>
      <c r="H34" s="23">
        <f t="shared" si="0"/>
        <v>328436</v>
      </c>
      <c r="I34" s="13" t="s">
        <v>205</v>
      </c>
      <c r="J34" s="13" t="s">
        <v>52</v>
      </c>
      <c r="K34" s="13" t="s">
        <v>52</v>
      </c>
      <c r="L34" s="13" t="s">
        <v>52</v>
      </c>
      <c r="M34" s="13" t="s">
        <v>52</v>
      </c>
      <c r="N34" s="1" t="s">
        <v>52</v>
      </c>
    </row>
    <row r="35" spans="1:14" ht="30" customHeight="1">
      <c r="A35" s="13" t="s">
        <v>214</v>
      </c>
      <c r="B35" s="13" t="s">
        <v>210</v>
      </c>
      <c r="C35" s="13" t="s">
        <v>211</v>
      </c>
      <c r="D35" s="13" t="s">
        <v>212</v>
      </c>
      <c r="E35" s="23">
        <f>일위대가!F202</f>
        <v>650000</v>
      </c>
      <c r="F35" s="23">
        <f>일위대가!H202</f>
        <v>0</v>
      </c>
      <c r="G35" s="23">
        <f>일위대가!J202</f>
        <v>0</v>
      </c>
      <c r="H35" s="23">
        <f t="shared" si="0"/>
        <v>650000</v>
      </c>
      <c r="I35" s="13" t="s">
        <v>213</v>
      </c>
      <c r="J35" s="13" t="s">
        <v>52</v>
      </c>
      <c r="K35" s="13" t="s">
        <v>52</v>
      </c>
      <c r="L35" s="13" t="s">
        <v>52</v>
      </c>
      <c r="M35" s="13" t="s">
        <v>52</v>
      </c>
      <c r="N35" s="1" t="s">
        <v>52</v>
      </c>
    </row>
    <row r="36" spans="1:14" ht="30" customHeight="1">
      <c r="A36" s="13" t="s">
        <v>218</v>
      </c>
      <c r="B36" s="13" t="s">
        <v>210</v>
      </c>
      <c r="C36" s="13" t="s">
        <v>216</v>
      </c>
      <c r="D36" s="13" t="s">
        <v>212</v>
      </c>
      <c r="E36" s="23">
        <f>일위대가!F206</f>
        <v>1050000</v>
      </c>
      <c r="F36" s="23">
        <f>일위대가!H206</f>
        <v>0</v>
      </c>
      <c r="G36" s="23">
        <f>일위대가!J206</f>
        <v>0</v>
      </c>
      <c r="H36" s="23">
        <f t="shared" ref="H36:H67" si="1">E36+F36+G36</f>
        <v>1050000</v>
      </c>
      <c r="I36" s="13" t="s">
        <v>217</v>
      </c>
      <c r="J36" s="13" t="s">
        <v>52</v>
      </c>
      <c r="K36" s="13" t="s">
        <v>52</v>
      </c>
      <c r="L36" s="13" t="s">
        <v>52</v>
      </c>
      <c r="M36" s="13" t="s">
        <v>52</v>
      </c>
      <c r="N36" s="1" t="s">
        <v>52</v>
      </c>
    </row>
    <row r="37" spans="1:14" ht="30" customHeight="1">
      <c r="A37" s="13" t="s">
        <v>227</v>
      </c>
      <c r="B37" s="13" t="s">
        <v>224</v>
      </c>
      <c r="C37" s="13" t="s">
        <v>225</v>
      </c>
      <c r="D37" s="13" t="s">
        <v>60</v>
      </c>
      <c r="E37" s="23">
        <f>일위대가!F212</f>
        <v>41212</v>
      </c>
      <c r="F37" s="23">
        <f>일위대가!H212</f>
        <v>34363</v>
      </c>
      <c r="G37" s="23">
        <f>일위대가!J212</f>
        <v>0</v>
      </c>
      <c r="H37" s="23">
        <f t="shared" si="1"/>
        <v>75575</v>
      </c>
      <c r="I37" s="13" t="s">
        <v>226</v>
      </c>
      <c r="J37" s="13" t="s">
        <v>52</v>
      </c>
      <c r="K37" s="13" t="s">
        <v>52</v>
      </c>
      <c r="L37" s="13" t="s">
        <v>52</v>
      </c>
      <c r="M37" s="13" t="s">
        <v>616</v>
      </c>
      <c r="N37" s="1" t="s">
        <v>52</v>
      </c>
    </row>
    <row r="38" spans="1:14" ht="30" customHeight="1">
      <c r="A38" s="13" t="s">
        <v>232</v>
      </c>
      <c r="B38" s="13" t="s">
        <v>229</v>
      </c>
      <c r="C38" s="13" t="s">
        <v>230</v>
      </c>
      <c r="D38" s="13" t="s">
        <v>60</v>
      </c>
      <c r="E38" s="23">
        <f>일위대가!F218</f>
        <v>102212</v>
      </c>
      <c r="F38" s="23">
        <f>일위대가!H218</f>
        <v>33957</v>
      </c>
      <c r="G38" s="23">
        <f>일위대가!J218</f>
        <v>0</v>
      </c>
      <c r="H38" s="23">
        <f t="shared" si="1"/>
        <v>136169</v>
      </c>
      <c r="I38" s="13" t="s">
        <v>231</v>
      </c>
      <c r="J38" s="13" t="s">
        <v>52</v>
      </c>
      <c r="K38" s="13" t="s">
        <v>52</v>
      </c>
      <c r="L38" s="13" t="s">
        <v>52</v>
      </c>
      <c r="M38" s="13" t="s">
        <v>52</v>
      </c>
      <c r="N38" s="1" t="s">
        <v>52</v>
      </c>
    </row>
    <row r="39" spans="1:14" ht="30" customHeight="1">
      <c r="A39" s="13" t="s">
        <v>237</v>
      </c>
      <c r="B39" s="13" t="s">
        <v>234</v>
      </c>
      <c r="C39" s="13" t="s">
        <v>235</v>
      </c>
      <c r="D39" s="13" t="s">
        <v>75</v>
      </c>
      <c r="E39" s="23">
        <f>일위대가!F223</f>
        <v>622</v>
      </c>
      <c r="F39" s="23">
        <f>일위대가!H223</f>
        <v>5228</v>
      </c>
      <c r="G39" s="23">
        <f>일위대가!J223</f>
        <v>0</v>
      </c>
      <c r="H39" s="23">
        <f t="shared" si="1"/>
        <v>5850</v>
      </c>
      <c r="I39" s="13" t="s">
        <v>236</v>
      </c>
      <c r="J39" s="13" t="s">
        <v>52</v>
      </c>
      <c r="K39" s="13" t="s">
        <v>52</v>
      </c>
      <c r="L39" s="13" t="s">
        <v>52</v>
      </c>
      <c r="M39" s="13" t="s">
        <v>633</v>
      </c>
      <c r="N39" s="1" t="s">
        <v>52</v>
      </c>
    </row>
    <row r="40" spans="1:14" ht="30" customHeight="1">
      <c r="A40" s="13" t="s">
        <v>244</v>
      </c>
      <c r="B40" s="13" t="s">
        <v>241</v>
      </c>
      <c r="C40" s="13" t="s">
        <v>242</v>
      </c>
      <c r="D40" s="13" t="s">
        <v>60</v>
      </c>
      <c r="E40" s="23">
        <f>일위대가!F230</f>
        <v>11025</v>
      </c>
      <c r="F40" s="23">
        <f>일위대가!H230</f>
        <v>50223</v>
      </c>
      <c r="G40" s="23">
        <f>일위대가!J230</f>
        <v>1506</v>
      </c>
      <c r="H40" s="23">
        <f t="shared" si="1"/>
        <v>62754</v>
      </c>
      <c r="I40" s="13" t="s">
        <v>243</v>
      </c>
      <c r="J40" s="13" t="s">
        <v>52</v>
      </c>
      <c r="K40" s="13" t="s">
        <v>52</v>
      </c>
      <c r="L40" s="13" t="s">
        <v>52</v>
      </c>
      <c r="M40" s="13" t="s">
        <v>645</v>
      </c>
      <c r="N40" s="1" t="s">
        <v>52</v>
      </c>
    </row>
    <row r="41" spans="1:14" ht="30" customHeight="1">
      <c r="A41" s="13" t="s">
        <v>251</v>
      </c>
      <c r="B41" s="13" t="s">
        <v>248</v>
      </c>
      <c r="C41" s="13" t="s">
        <v>249</v>
      </c>
      <c r="D41" s="13" t="s">
        <v>60</v>
      </c>
      <c r="E41" s="23">
        <f>일위대가!F236</f>
        <v>437</v>
      </c>
      <c r="F41" s="23">
        <f>일위대가!H236</f>
        <v>10926</v>
      </c>
      <c r="G41" s="23">
        <f>일위대가!J236</f>
        <v>0</v>
      </c>
      <c r="H41" s="23">
        <f t="shared" si="1"/>
        <v>11363</v>
      </c>
      <c r="I41" s="13" t="s">
        <v>250</v>
      </c>
      <c r="J41" s="13" t="s">
        <v>52</v>
      </c>
      <c r="K41" s="13" t="s">
        <v>52</v>
      </c>
      <c r="L41" s="13" t="s">
        <v>52</v>
      </c>
      <c r="M41" s="13" t="s">
        <v>656</v>
      </c>
      <c r="N41" s="1" t="s">
        <v>52</v>
      </c>
    </row>
    <row r="42" spans="1:14" ht="30" customHeight="1">
      <c r="A42" s="13" t="s">
        <v>256</v>
      </c>
      <c r="B42" s="13" t="s">
        <v>253</v>
      </c>
      <c r="C42" s="13" t="s">
        <v>254</v>
      </c>
      <c r="D42" s="13" t="s">
        <v>60</v>
      </c>
      <c r="E42" s="23">
        <f>일위대가!F241</f>
        <v>1376</v>
      </c>
      <c r="F42" s="23">
        <f>일위대가!H241</f>
        <v>7000</v>
      </c>
      <c r="G42" s="23">
        <f>일위대가!J241</f>
        <v>0</v>
      </c>
      <c r="H42" s="23">
        <f t="shared" si="1"/>
        <v>8376</v>
      </c>
      <c r="I42" s="13" t="s">
        <v>255</v>
      </c>
      <c r="J42" s="13" t="s">
        <v>52</v>
      </c>
      <c r="K42" s="13" t="s">
        <v>52</v>
      </c>
      <c r="L42" s="13" t="s">
        <v>52</v>
      </c>
      <c r="M42" s="13" t="s">
        <v>52</v>
      </c>
      <c r="N42" s="1" t="s">
        <v>52</v>
      </c>
    </row>
    <row r="43" spans="1:14" ht="30" customHeight="1">
      <c r="A43" s="13" t="s">
        <v>260</v>
      </c>
      <c r="B43" s="13" t="s">
        <v>248</v>
      </c>
      <c r="C43" s="13" t="s">
        <v>258</v>
      </c>
      <c r="D43" s="13" t="s">
        <v>60</v>
      </c>
      <c r="E43" s="23">
        <f>일위대가!F246</f>
        <v>2226</v>
      </c>
      <c r="F43" s="23">
        <f>일위대가!H246</f>
        <v>13111</v>
      </c>
      <c r="G43" s="23">
        <f>일위대가!J246</f>
        <v>0</v>
      </c>
      <c r="H43" s="23">
        <f t="shared" si="1"/>
        <v>15337</v>
      </c>
      <c r="I43" s="13" t="s">
        <v>259</v>
      </c>
      <c r="J43" s="13" t="s">
        <v>52</v>
      </c>
      <c r="K43" s="13" t="s">
        <v>52</v>
      </c>
      <c r="L43" s="13" t="s">
        <v>52</v>
      </c>
      <c r="M43" s="13" t="s">
        <v>656</v>
      </c>
      <c r="N43" s="1" t="s">
        <v>52</v>
      </c>
    </row>
    <row r="44" spans="1:14" ht="30" customHeight="1">
      <c r="A44" s="13" t="s">
        <v>264</v>
      </c>
      <c r="B44" s="13" t="s">
        <v>253</v>
      </c>
      <c r="C44" s="13" t="s">
        <v>262</v>
      </c>
      <c r="D44" s="13" t="s">
        <v>60</v>
      </c>
      <c r="E44" s="23">
        <f>일위대가!F251</f>
        <v>1376</v>
      </c>
      <c r="F44" s="23">
        <f>일위대가!H251</f>
        <v>8400</v>
      </c>
      <c r="G44" s="23">
        <f>일위대가!J251</f>
        <v>0</v>
      </c>
      <c r="H44" s="23">
        <f t="shared" si="1"/>
        <v>9776</v>
      </c>
      <c r="I44" s="13" t="s">
        <v>263</v>
      </c>
      <c r="J44" s="13" t="s">
        <v>52</v>
      </c>
      <c r="K44" s="13" t="s">
        <v>52</v>
      </c>
      <c r="L44" s="13" t="s">
        <v>52</v>
      </c>
      <c r="M44" s="13" t="s">
        <v>52</v>
      </c>
      <c r="N44" s="1" t="s">
        <v>52</v>
      </c>
    </row>
    <row r="45" spans="1:14" ht="30" customHeight="1">
      <c r="A45" s="13" t="s">
        <v>271</v>
      </c>
      <c r="B45" s="13" t="s">
        <v>268</v>
      </c>
      <c r="C45" s="13" t="s">
        <v>269</v>
      </c>
      <c r="D45" s="13" t="s">
        <v>60</v>
      </c>
      <c r="E45" s="23">
        <f>일위대가!F255</f>
        <v>25000</v>
      </c>
      <c r="F45" s="23">
        <f>일위대가!H255</f>
        <v>0</v>
      </c>
      <c r="G45" s="23">
        <f>일위대가!J255</f>
        <v>0</v>
      </c>
      <c r="H45" s="23">
        <f t="shared" si="1"/>
        <v>25000</v>
      </c>
      <c r="I45" s="13" t="s">
        <v>270</v>
      </c>
      <c r="J45" s="13" t="s">
        <v>52</v>
      </c>
      <c r="K45" s="13" t="s">
        <v>52</v>
      </c>
      <c r="L45" s="13" t="s">
        <v>52</v>
      </c>
      <c r="M45" s="13" t="s">
        <v>690</v>
      </c>
      <c r="N45" s="1" t="s">
        <v>52</v>
      </c>
    </row>
    <row r="46" spans="1:14" ht="30" customHeight="1">
      <c r="A46" s="13" t="s">
        <v>276</v>
      </c>
      <c r="B46" s="13" t="s">
        <v>273</v>
      </c>
      <c r="C46" s="13" t="s">
        <v>274</v>
      </c>
      <c r="D46" s="13" t="s">
        <v>60</v>
      </c>
      <c r="E46" s="23">
        <f>일위대가!F260</f>
        <v>17712</v>
      </c>
      <c r="F46" s="23">
        <f>일위대가!H260</f>
        <v>22098</v>
      </c>
      <c r="G46" s="23">
        <f>일위대가!J260</f>
        <v>0</v>
      </c>
      <c r="H46" s="23">
        <f t="shared" si="1"/>
        <v>39810</v>
      </c>
      <c r="I46" s="13" t="s">
        <v>275</v>
      </c>
      <c r="J46" s="13" t="s">
        <v>52</v>
      </c>
      <c r="K46" s="13" t="s">
        <v>52</v>
      </c>
      <c r="L46" s="13" t="s">
        <v>52</v>
      </c>
      <c r="M46" s="13" t="s">
        <v>52</v>
      </c>
      <c r="N46" s="1" t="s">
        <v>52</v>
      </c>
    </row>
    <row r="47" spans="1:14" ht="30" customHeight="1">
      <c r="A47" s="13" t="s">
        <v>281</v>
      </c>
      <c r="B47" s="13" t="s">
        <v>278</v>
      </c>
      <c r="C47" s="13" t="s">
        <v>279</v>
      </c>
      <c r="D47" s="13" t="s">
        <v>60</v>
      </c>
      <c r="E47" s="23">
        <f>일위대가!F265</f>
        <v>10521</v>
      </c>
      <c r="F47" s="23">
        <f>일위대가!H265</f>
        <v>17145</v>
      </c>
      <c r="G47" s="23">
        <f>일위대가!J265</f>
        <v>0</v>
      </c>
      <c r="H47" s="23">
        <f t="shared" si="1"/>
        <v>27666</v>
      </c>
      <c r="I47" s="13" t="s">
        <v>280</v>
      </c>
      <c r="J47" s="13" t="s">
        <v>52</v>
      </c>
      <c r="K47" s="13" t="s">
        <v>52</v>
      </c>
      <c r="L47" s="13" t="s">
        <v>52</v>
      </c>
      <c r="M47" s="13" t="s">
        <v>704</v>
      </c>
      <c r="N47" s="1" t="s">
        <v>52</v>
      </c>
    </row>
    <row r="48" spans="1:14" ht="30" customHeight="1">
      <c r="A48" s="13" t="s">
        <v>285</v>
      </c>
      <c r="B48" s="13" t="s">
        <v>283</v>
      </c>
      <c r="C48" s="13" t="s">
        <v>52</v>
      </c>
      <c r="D48" s="13" t="s">
        <v>60</v>
      </c>
      <c r="E48" s="23">
        <f>일위대가!F270</f>
        <v>12839</v>
      </c>
      <c r="F48" s="23">
        <f>일위대가!H270</f>
        <v>7967</v>
      </c>
      <c r="G48" s="23">
        <f>일위대가!J270</f>
        <v>0</v>
      </c>
      <c r="H48" s="23">
        <f t="shared" si="1"/>
        <v>20806</v>
      </c>
      <c r="I48" s="13" t="s">
        <v>284</v>
      </c>
      <c r="J48" s="13" t="s">
        <v>52</v>
      </c>
      <c r="K48" s="13" t="s">
        <v>52</v>
      </c>
      <c r="L48" s="13" t="s">
        <v>52</v>
      </c>
      <c r="M48" s="13" t="s">
        <v>52</v>
      </c>
      <c r="N48" s="1" t="s">
        <v>52</v>
      </c>
    </row>
    <row r="49" spans="1:14" ht="30" customHeight="1">
      <c r="A49" s="13" t="s">
        <v>451</v>
      </c>
      <c r="B49" s="13" t="s">
        <v>140</v>
      </c>
      <c r="C49" s="13" t="s">
        <v>449</v>
      </c>
      <c r="D49" s="13" t="s">
        <v>60</v>
      </c>
      <c r="E49" s="23">
        <f>일위대가!F276</f>
        <v>0</v>
      </c>
      <c r="F49" s="23">
        <f>일위대가!H276</f>
        <v>9733</v>
      </c>
      <c r="G49" s="23">
        <f>일위대가!J276</f>
        <v>194</v>
      </c>
      <c r="H49" s="23">
        <f t="shared" si="1"/>
        <v>9927</v>
      </c>
      <c r="I49" s="13" t="s">
        <v>450</v>
      </c>
      <c r="J49" s="13" t="s">
        <v>52</v>
      </c>
      <c r="K49" s="13" t="s">
        <v>52</v>
      </c>
      <c r="L49" s="13" t="s">
        <v>52</v>
      </c>
      <c r="M49" s="13" t="s">
        <v>443</v>
      </c>
      <c r="N49" s="1" t="s">
        <v>52</v>
      </c>
    </row>
    <row r="50" spans="1:14" ht="30" customHeight="1">
      <c r="A50" s="13" t="s">
        <v>460</v>
      </c>
      <c r="B50" s="13" t="s">
        <v>150</v>
      </c>
      <c r="C50" s="13" t="s">
        <v>458</v>
      </c>
      <c r="D50" s="13" t="s">
        <v>60</v>
      </c>
      <c r="E50" s="23">
        <f>일위대가!F282</f>
        <v>0</v>
      </c>
      <c r="F50" s="23">
        <f>일위대가!H282</f>
        <v>18183</v>
      </c>
      <c r="G50" s="23">
        <f>일위대가!J282</f>
        <v>363</v>
      </c>
      <c r="H50" s="23">
        <f t="shared" si="1"/>
        <v>18546</v>
      </c>
      <c r="I50" s="13" t="s">
        <v>459</v>
      </c>
      <c r="J50" s="13" t="s">
        <v>52</v>
      </c>
      <c r="K50" s="13" t="s">
        <v>52</v>
      </c>
      <c r="L50" s="13" t="s">
        <v>52</v>
      </c>
      <c r="M50" s="13" t="s">
        <v>454</v>
      </c>
      <c r="N50" s="1" t="s">
        <v>52</v>
      </c>
    </row>
    <row r="51" spans="1:14" ht="30" customHeight="1">
      <c r="A51" s="13" t="s">
        <v>497</v>
      </c>
      <c r="B51" s="13" t="s">
        <v>168</v>
      </c>
      <c r="C51" s="13" t="s">
        <v>495</v>
      </c>
      <c r="D51" s="13" t="s">
        <v>60</v>
      </c>
      <c r="E51" s="23">
        <f>일위대가!F288</f>
        <v>0</v>
      </c>
      <c r="F51" s="23">
        <f>일위대가!H288</f>
        <v>16951</v>
      </c>
      <c r="G51" s="23">
        <f>일위대가!J288</f>
        <v>678</v>
      </c>
      <c r="H51" s="23">
        <f t="shared" si="1"/>
        <v>17629</v>
      </c>
      <c r="I51" s="13" t="s">
        <v>496</v>
      </c>
      <c r="J51" s="13" t="s">
        <v>52</v>
      </c>
      <c r="K51" s="13" t="s">
        <v>52</v>
      </c>
      <c r="L51" s="13" t="s">
        <v>52</v>
      </c>
      <c r="M51" s="13" t="s">
        <v>428</v>
      </c>
      <c r="N51" s="1" t="s">
        <v>52</v>
      </c>
    </row>
    <row r="52" spans="1:14" ht="30" customHeight="1">
      <c r="A52" s="13" t="s">
        <v>515</v>
      </c>
      <c r="B52" s="13" t="s">
        <v>513</v>
      </c>
      <c r="C52" s="13" t="s">
        <v>52</v>
      </c>
      <c r="D52" s="13" t="s">
        <v>60</v>
      </c>
      <c r="E52" s="23">
        <f>일위대가!F294</f>
        <v>0</v>
      </c>
      <c r="F52" s="23">
        <f>일위대가!H294</f>
        <v>13716</v>
      </c>
      <c r="G52" s="23">
        <f>일위대가!J294</f>
        <v>274</v>
      </c>
      <c r="H52" s="23">
        <f t="shared" si="1"/>
        <v>13990</v>
      </c>
      <c r="I52" s="13" t="s">
        <v>514</v>
      </c>
      <c r="J52" s="13" t="s">
        <v>52</v>
      </c>
      <c r="K52" s="13" t="s">
        <v>52</v>
      </c>
      <c r="L52" s="13" t="s">
        <v>52</v>
      </c>
      <c r="M52" s="13" t="s">
        <v>509</v>
      </c>
      <c r="N52" s="1" t="s">
        <v>52</v>
      </c>
    </row>
    <row r="53" spans="1:14" ht="30" customHeight="1">
      <c r="A53" s="13" t="s">
        <v>527</v>
      </c>
      <c r="B53" s="13" t="s">
        <v>524</v>
      </c>
      <c r="C53" s="13" t="s">
        <v>525</v>
      </c>
      <c r="D53" s="13" t="s">
        <v>75</v>
      </c>
      <c r="E53" s="23">
        <f>일위대가!F300</f>
        <v>0</v>
      </c>
      <c r="F53" s="23">
        <f>일위대가!H300</f>
        <v>4157</v>
      </c>
      <c r="G53" s="23">
        <f>일위대가!J300</f>
        <v>83</v>
      </c>
      <c r="H53" s="23">
        <f t="shared" si="1"/>
        <v>4240</v>
      </c>
      <c r="I53" s="13" t="s">
        <v>526</v>
      </c>
      <c r="J53" s="13" t="s">
        <v>52</v>
      </c>
      <c r="K53" s="13" t="s">
        <v>52</v>
      </c>
      <c r="L53" s="13" t="s">
        <v>52</v>
      </c>
      <c r="M53" s="13" t="s">
        <v>518</v>
      </c>
      <c r="N53" s="1" t="s">
        <v>52</v>
      </c>
    </row>
    <row r="54" spans="1:14" ht="30" customHeight="1">
      <c r="A54" s="13" t="s">
        <v>533</v>
      </c>
      <c r="B54" s="13" t="s">
        <v>530</v>
      </c>
      <c r="C54" s="13" t="s">
        <v>531</v>
      </c>
      <c r="D54" s="13" t="s">
        <v>345</v>
      </c>
      <c r="E54" s="23">
        <f>일위대가!F309</f>
        <v>37</v>
      </c>
      <c r="F54" s="23">
        <f>일위대가!H309</f>
        <v>1242</v>
      </c>
      <c r="G54" s="23">
        <f>일위대가!J309</f>
        <v>62</v>
      </c>
      <c r="H54" s="23">
        <f t="shared" si="1"/>
        <v>1341</v>
      </c>
      <c r="I54" s="13" t="s">
        <v>532</v>
      </c>
      <c r="J54" s="13" t="s">
        <v>52</v>
      </c>
      <c r="K54" s="13" t="s">
        <v>52</v>
      </c>
      <c r="L54" s="13" t="s">
        <v>52</v>
      </c>
      <c r="M54" s="13" t="s">
        <v>739</v>
      </c>
      <c r="N54" s="1" t="s">
        <v>52</v>
      </c>
    </row>
    <row r="55" spans="1:14" ht="30" customHeight="1">
      <c r="A55" s="13" t="s">
        <v>559</v>
      </c>
      <c r="B55" s="13" t="s">
        <v>556</v>
      </c>
      <c r="C55" s="13" t="s">
        <v>557</v>
      </c>
      <c r="D55" s="13" t="s">
        <v>75</v>
      </c>
      <c r="E55" s="23">
        <f>일위대가!F322</f>
        <v>8905</v>
      </c>
      <c r="F55" s="23">
        <f>일위대가!H322</f>
        <v>35789</v>
      </c>
      <c r="G55" s="23">
        <f>일위대가!J322</f>
        <v>577</v>
      </c>
      <c r="H55" s="23">
        <f t="shared" si="1"/>
        <v>45271</v>
      </c>
      <c r="I55" s="13" t="s">
        <v>558</v>
      </c>
      <c r="J55" s="13" t="s">
        <v>52</v>
      </c>
      <c r="K55" s="13" t="s">
        <v>52</v>
      </c>
      <c r="L55" s="13" t="s">
        <v>52</v>
      </c>
      <c r="M55" s="13" t="s">
        <v>52</v>
      </c>
      <c r="N55" s="1" t="s">
        <v>52</v>
      </c>
    </row>
    <row r="56" spans="1:14" ht="30" customHeight="1">
      <c r="A56" s="13" t="s">
        <v>567</v>
      </c>
      <c r="B56" s="13" t="s">
        <v>224</v>
      </c>
      <c r="C56" s="13" t="s">
        <v>565</v>
      </c>
      <c r="D56" s="13" t="s">
        <v>60</v>
      </c>
      <c r="E56" s="23">
        <f>일위대가!F327</f>
        <v>0</v>
      </c>
      <c r="F56" s="23">
        <f>일위대가!H327</f>
        <v>26667</v>
      </c>
      <c r="G56" s="23">
        <f>일위대가!J327</f>
        <v>0</v>
      </c>
      <c r="H56" s="23">
        <f t="shared" si="1"/>
        <v>26667</v>
      </c>
      <c r="I56" s="13" t="s">
        <v>566</v>
      </c>
      <c r="J56" s="13" t="s">
        <v>52</v>
      </c>
      <c r="K56" s="13" t="s">
        <v>52</v>
      </c>
      <c r="L56" s="13" t="s">
        <v>52</v>
      </c>
      <c r="M56" s="13" t="s">
        <v>616</v>
      </c>
      <c r="N56" s="1" t="s">
        <v>52</v>
      </c>
    </row>
    <row r="57" spans="1:14" ht="30" customHeight="1">
      <c r="A57" s="13" t="s">
        <v>571</v>
      </c>
      <c r="B57" s="13" t="s">
        <v>278</v>
      </c>
      <c r="C57" s="13" t="s">
        <v>569</v>
      </c>
      <c r="D57" s="13" t="s">
        <v>60</v>
      </c>
      <c r="E57" s="23">
        <f>일위대가!F332</f>
        <v>20811</v>
      </c>
      <c r="F57" s="23">
        <f>일위대가!H332</f>
        <v>17145</v>
      </c>
      <c r="G57" s="23">
        <f>일위대가!J332</f>
        <v>0</v>
      </c>
      <c r="H57" s="23">
        <f t="shared" si="1"/>
        <v>37956</v>
      </c>
      <c r="I57" s="13" t="s">
        <v>570</v>
      </c>
      <c r="J57" s="13" t="s">
        <v>52</v>
      </c>
      <c r="K57" s="13" t="s">
        <v>52</v>
      </c>
      <c r="L57" s="13" t="s">
        <v>52</v>
      </c>
      <c r="M57" s="13" t="s">
        <v>704</v>
      </c>
      <c r="N57" s="1" t="s">
        <v>52</v>
      </c>
    </row>
    <row r="58" spans="1:14" ht="30" customHeight="1">
      <c r="A58" s="13" t="s">
        <v>768</v>
      </c>
      <c r="B58" s="13" t="s">
        <v>765</v>
      </c>
      <c r="C58" s="13" t="s">
        <v>766</v>
      </c>
      <c r="D58" s="13" t="s">
        <v>627</v>
      </c>
      <c r="E58" s="23">
        <f>일위대가!F342</f>
        <v>59</v>
      </c>
      <c r="F58" s="23">
        <f>일위대가!H342</f>
        <v>294</v>
      </c>
      <c r="G58" s="23">
        <f>일위대가!J342</f>
        <v>10</v>
      </c>
      <c r="H58" s="23">
        <f t="shared" si="1"/>
        <v>363</v>
      </c>
      <c r="I58" s="13" t="s">
        <v>767</v>
      </c>
      <c r="J58" s="13" t="s">
        <v>52</v>
      </c>
      <c r="K58" s="13" t="s">
        <v>52</v>
      </c>
      <c r="L58" s="13" t="s">
        <v>52</v>
      </c>
      <c r="M58" s="13" t="s">
        <v>52</v>
      </c>
      <c r="N58" s="1" t="s">
        <v>52</v>
      </c>
    </row>
    <row r="59" spans="1:14" ht="30" customHeight="1">
      <c r="A59" s="13" t="s">
        <v>773</v>
      </c>
      <c r="B59" s="13" t="s">
        <v>770</v>
      </c>
      <c r="C59" s="13" t="s">
        <v>771</v>
      </c>
      <c r="D59" s="13" t="s">
        <v>345</v>
      </c>
      <c r="E59" s="23">
        <f>일위대가!F350</f>
        <v>110</v>
      </c>
      <c r="F59" s="23">
        <f>일위대가!H350</f>
        <v>5527</v>
      </c>
      <c r="G59" s="23">
        <f>일위대가!J350</f>
        <v>110</v>
      </c>
      <c r="H59" s="23">
        <f t="shared" si="1"/>
        <v>5747</v>
      </c>
      <c r="I59" s="13" t="s">
        <v>772</v>
      </c>
      <c r="J59" s="13" t="s">
        <v>52</v>
      </c>
      <c r="K59" s="13" t="s">
        <v>52</v>
      </c>
      <c r="L59" s="13" t="s">
        <v>52</v>
      </c>
      <c r="M59" s="13" t="s">
        <v>822</v>
      </c>
      <c r="N59" s="1" t="s">
        <v>52</v>
      </c>
    </row>
    <row r="60" spans="1:14" ht="30" customHeight="1">
      <c r="A60" s="13" t="s">
        <v>778</v>
      </c>
      <c r="B60" s="13" t="s">
        <v>775</v>
      </c>
      <c r="C60" s="13" t="s">
        <v>776</v>
      </c>
      <c r="D60" s="13" t="s">
        <v>60</v>
      </c>
      <c r="E60" s="23">
        <f>일위대가!F354</f>
        <v>89</v>
      </c>
      <c r="F60" s="23">
        <f>일위대가!H354</f>
        <v>4461</v>
      </c>
      <c r="G60" s="23">
        <f>일위대가!J354</f>
        <v>0</v>
      </c>
      <c r="H60" s="23">
        <f t="shared" si="1"/>
        <v>4550</v>
      </c>
      <c r="I60" s="13" t="s">
        <v>777</v>
      </c>
      <c r="J60" s="13" t="s">
        <v>52</v>
      </c>
      <c r="K60" s="13" t="s">
        <v>52</v>
      </c>
      <c r="L60" s="13" t="s">
        <v>52</v>
      </c>
      <c r="M60" s="13" t="s">
        <v>829</v>
      </c>
      <c r="N60" s="1" t="s">
        <v>52</v>
      </c>
    </row>
    <row r="61" spans="1:14" ht="30" customHeight="1">
      <c r="A61" s="13" t="s">
        <v>783</v>
      </c>
      <c r="B61" s="13" t="s">
        <v>780</v>
      </c>
      <c r="C61" s="13" t="s">
        <v>781</v>
      </c>
      <c r="D61" s="13" t="s">
        <v>60</v>
      </c>
      <c r="E61" s="23">
        <f>일위대가!F358</f>
        <v>237</v>
      </c>
      <c r="F61" s="23">
        <f>일위대가!H358</f>
        <v>11897</v>
      </c>
      <c r="G61" s="23">
        <f>일위대가!J358</f>
        <v>0</v>
      </c>
      <c r="H61" s="23">
        <f t="shared" si="1"/>
        <v>12134</v>
      </c>
      <c r="I61" s="13" t="s">
        <v>782</v>
      </c>
      <c r="J61" s="13" t="s">
        <v>52</v>
      </c>
      <c r="K61" s="13" t="s">
        <v>52</v>
      </c>
      <c r="L61" s="13" t="s">
        <v>52</v>
      </c>
      <c r="M61" s="13" t="s">
        <v>836</v>
      </c>
      <c r="N61" s="1" t="s">
        <v>52</v>
      </c>
    </row>
    <row r="62" spans="1:14" ht="30" customHeight="1">
      <c r="A62" s="13" t="s">
        <v>793</v>
      </c>
      <c r="B62" s="13" t="s">
        <v>790</v>
      </c>
      <c r="C62" s="13" t="s">
        <v>791</v>
      </c>
      <c r="D62" s="13" t="s">
        <v>60</v>
      </c>
      <c r="E62" s="23">
        <f>일위대가!F363</f>
        <v>682</v>
      </c>
      <c r="F62" s="23">
        <f>일위대가!H363</f>
        <v>0</v>
      </c>
      <c r="G62" s="23">
        <f>일위대가!J363</f>
        <v>0</v>
      </c>
      <c r="H62" s="23">
        <f t="shared" si="1"/>
        <v>682</v>
      </c>
      <c r="I62" s="13" t="s">
        <v>792</v>
      </c>
      <c r="J62" s="13" t="s">
        <v>52</v>
      </c>
      <c r="K62" s="13" t="s">
        <v>52</v>
      </c>
      <c r="L62" s="13" t="s">
        <v>52</v>
      </c>
      <c r="M62" s="13" t="s">
        <v>52</v>
      </c>
      <c r="N62" s="1" t="s">
        <v>52</v>
      </c>
    </row>
    <row r="63" spans="1:14" ht="30" customHeight="1">
      <c r="A63" s="13" t="s">
        <v>798</v>
      </c>
      <c r="B63" s="13" t="s">
        <v>795</v>
      </c>
      <c r="C63" s="13" t="s">
        <v>796</v>
      </c>
      <c r="D63" s="13" t="s">
        <v>60</v>
      </c>
      <c r="E63" s="23">
        <f>일위대가!F368</f>
        <v>1028</v>
      </c>
      <c r="F63" s="23">
        <f>일위대가!H368</f>
        <v>0</v>
      </c>
      <c r="G63" s="23">
        <f>일위대가!J368</f>
        <v>0</v>
      </c>
      <c r="H63" s="23">
        <f t="shared" si="1"/>
        <v>1028</v>
      </c>
      <c r="I63" s="13" t="s">
        <v>797</v>
      </c>
      <c r="J63" s="13" t="s">
        <v>52</v>
      </c>
      <c r="K63" s="13" t="s">
        <v>52</v>
      </c>
      <c r="L63" s="13" t="s">
        <v>52</v>
      </c>
      <c r="M63" s="13" t="s">
        <v>52</v>
      </c>
      <c r="N63" s="1" t="s">
        <v>52</v>
      </c>
    </row>
    <row r="64" spans="1:14" ht="30" customHeight="1">
      <c r="A64" s="13" t="s">
        <v>711</v>
      </c>
      <c r="B64" s="13" t="s">
        <v>708</v>
      </c>
      <c r="C64" s="13" t="s">
        <v>709</v>
      </c>
      <c r="D64" s="13" t="s">
        <v>60</v>
      </c>
      <c r="E64" s="23">
        <f>일위대가!F374</f>
        <v>861</v>
      </c>
      <c r="F64" s="23">
        <f>일위대가!H374</f>
        <v>17145</v>
      </c>
      <c r="G64" s="23">
        <f>일위대가!J374</f>
        <v>0</v>
      </c>
      <c r="H64" s="23">
        <f t="shared" si="1"/>
        <v>18006</v>
      </c>
      <c r="I64" s="13" t="s">
        <v>710</v>
      </c>
      <c r="J64" s="13" t="s">
        <v>52</v>
      </c>
      <c r="K64" s="13" t="s">
        <v>52</v>
      </c>
      <c r="L64" s="13" t="s">
        <v>52</v>
      </c>
      <c r="M64" s="13" t="s">
        <v>704</v>
      </c>
      <c r="N64" s="1" t="s">
        <v>52</v>
      </c>
    </row>
    <row r="65" spans="1:14" ht="30" customHeight="1">
      <c r="A65" s="13" t="s">
        <v>814</v>
      </c>
      <c r="B65" s="13" t="s">
        <v>530</v>
      </c>
      <c r="C65" s="13" t="s">
        <v>812</v>
      </c>
      <c r="D65" s="13" t="s">
        <v>345</v>
      </c>
      <c r="E65" s="23">
        <f>일위대가!F383</f>
        <v>159</v>
      </c>
      <c r="F65" s="23">
        <f>일위대가!H383</f>
        <v>5328</v>
      </c>
      <c r="G65" s="23">
        <f>일위대가!J383</f>
        <v>266</v>
      </c>
      <c r="H65" s="23">
        <f t="shared" si="1"/>
        <v>5753</v>
      </c>
      <c r="I65" s="13" t="s">
        <v>813</v>
      </c>
      <c r="J65" s="13" t="s">
        <v>52</v>
      </c>
      <c r="K65" s="13" t="s">
        <v>52</v>
      </c>
      <c r="L65" s="13" t="s">
        <v>52</v>
      </c>
      <c r="M65" s="13" t="s">
        <v>739</v>
      </c>
      <c r="N65" s="1" t="s">
        <v>52</v>
      </c>
    </row>
    <row r="66" spans="1:14" ht="30" customHeight="1">
      <c r="A66" s="13" t="s">
        <v>833</v>
      </c>
      <c r="B66" s="13" t="s">
        <v>830</v>
      </c>
      <c r="C66" s="13" t="s">
        <v>831</v>
      </c>
      <c r="D66" s="13" t="s">
        <v>60</v>
      </c>
      <c r="E66" s="23">
        <f>일위대가!F389</f>
        <v>89</v>
      </c>
      <c r="F66" s="23">
        <f>일위대가!H389</f>
        <v>4461</v>
      </c>
      <c r="G66" s="23">
        <f>일위대가!J389</f>
        <v>0</v>
      </c>
      <c r="H66" s="23">
        <f t="shared" si="1"/>
        <v>4550</v>
      </c>
      <c r="I66" s="13" t="s">
        <v>832</v>
      </c>
      <c r="J66" s="13" t="s">
        <v>52</v>
      </c>
      <c r="K66" s="13" t="s">
        <v>52</v>
      </c>
      <c r="L66" s="13" t="s">
        <v>52</v>
      </c>
      <c r="M66" s="13" t="s">
        <v>829</v>
      </c>
      <c r="N66" s="1" t="s">
        <v>52</v>
      </c>
    </row>
    <row r="67" spans="1:14" ht="30" customHeight="1">
      <c r="A67" s="13" t="s">
        <v>840</v>
      </c>
      <c r="B67" s="13" t="s">
        <v>837</v>
      </c>
      <c r="C67" s="13" t="s">
        <v>838</v>
      </c>
      <c r="D67" s="13" t="s">
        <v>60</v>
      </c>
      <c r="E67" s="23">
        <f>일위대가!F397</f>
        <v>237</v>
      </c>
      <c r="F67" s="23">
        <f>일위대가!H397</f>
        <v>11897</v>
      </c>
      <c r="G67" s="23">
        <f>일위대가!J397</f>
        <v>0</v>
      </c>
      <c r="H67" s="23">
        <f t="shared" si="1"/>
        <v>12134</v>
      </c>
      <c r="I67" s="13" t="s">
        <v>839</v>
      </c>
      <c r="J67" s="13" t="s">
        <v>52</v>
      </c>
      <c r="K67" s="13" t="s">
        <v>52</v>
      </c>
      <c r="L67" s="13" t="s">
        <v>52</v>
      </c>
      <c r="M67" s="13" t="s">
        <v>836</v>
      </c>
      <c r="N67" s="1" t="s">
        <v>52</v>
      </c>
    </row>
    <row r="68" spans="1:14" ht="30" customHeight="1">
      <c r="A68" s="13" t="s">
        <v>642</v>
      </c>
      <c r="B68" s="13" t="s">
        <v>639</v>
      </c>
      <c r="C68" s="13" t="s">
        <v>640</v>
      </c>
      <c r="D68" s="13" t="s">
        <v>75</v>
      </c>
      <c r="E68" s="23">
        <f>일위대가!F401</f>
        <v>0</v>
      </c>
      <c r="F68" s="23">
        <f>일위대가!H401</f>
        <v>5228</v>
      </c>
      <c r="G68" s="23">
        <f>일위대가!J401</f>
        <v>0</v>
      </c>
      <c r="H68" s="23">
        <f t="shared" ref="H68:H74" si="2">E68+F68+G68</f>
        <v>5228</v>
      </c>
      <c r="I68" s="13" t="s">
        <v>641</v>
      </c>
      <c r="J68" s="13" t="s">
        <v>52</v>
      </c>
      <c r="K68" s="13" t="s">
        <v>52</v>
      </c>
      <c r="L68" s="13" t="s">
        <v>52</v>
      </c>
      <c r="M68" s="13" t="s">
        <v>633</v>
      </c>
      <c r="N68" s="1" t="s">
        <v>52</v>
      </c>
    </row>
    <row r="69" spans="1:14" ht="30" customHeight="1">
      <c r="A69" s="13" t="s">
        <v>671</v>
      </c>
      <c r="B69" s="13" t="s">
        <v>668</v>
      </c>
      <c r="C69" s="13" t="s">
        <v>669</v>
      </c>
      <c r="D69" s="13" t="s">
        <v>60</v>
      </c>
      <c r="E69" s="23">
        <f>일위대가!F405</f>
        <v>140</v>
      </c>
      <c r="F69" s="23">
        <f>일위대가!H405</f>
        <v>7000</v>
      </c>
      <c r="G69" s="23">
        <f>일위대가!J405</f>
        <v>0</v>
      </c>
      <c r="H69" s="23">
        <f t="shared" si="2"/>
        <v>7140</v>
      </c>
      <c r="I69" s="13" t="s">
        <v>670</v>
      </c>
      <c r="J69" s="13" t="s">
        <v>52</v>
      </c>
      <c r="K69" s="13" t="s">
        <v>52</v>
      </c>
      <c r="L69" s="13" t="s">
        <v>52</v>
      </c>
      <c r="M69" s="13" t="s">
        <v>887</v>
      </c>
      <c r="N69" s="1" t="s">
        <v>52</v>
      </c>
    </row>
    <row r="70" spans="1:14" ht="30" customHeight="1">
      <c r="A70" s="13" t="s">
        <v>891</v>
      </c>
      <c r="B70" s="13" t="s">
        <v>888</v>
      </c>
      <c r="C70" s="13" t="s">
        <v>889</v>
      </c>
      <c r="D70" s="13" t="s">
        <v>60</v>
      </c>
      <c r="E70" s="23">
        <f>일위대가!F413</f>
        <v>140</v>
      </c>
      <c r="F70" s="23">
        <f>일위대가!H413</f>
        <v>7000</v>
      </c>
      <c r="G70" s="23">
        <f>일위대가!J413</f>
        <v>0</v>
      </c>
      <c r="H70" s="23">
        <f t="shared" si="2"/>
        <v>7140</v>
      </c>
      <c r="I70" s="13" t="s">
        <v>890</v>
      </c>
      <c r="J70" s="13" t="s">
        <v>52</v>
      </c>
      <c r="K70" s="13" t="s">
        <v>52</v>
      </c>
      <c r="L70" s="13" t="s">
        <v>52</v>
      </c>
      <c r="M70" s="13" t="s">
        <v>887</v>
      </c>
      <c r="N70" s="1" t="s">
        <v>52</v>
      </c>
    </row>
    <row r="71" spans="1:14" ht="30" customHeight="1">
      <c r="A71" s="13" t="s">
        <v>677</v>
      </c>
      <c r="B71" s="13" t="s">
        <v>674</v>
      </c>
      <c r="C71" s="13" t="s">
        <v>898</v>
      </c>
      <c r="D71" s="13" t="s">
        <v>60</v>
      </c>
      <c r="E71" s="23">
        <f>일위대가!F418</f>
        <v>1789</v>
      </c>
      <c r="F71" s="23">
        <f>일위대가!H418</f>
        <v>0</v>
      </c>
      <c r="G71" s="23">
        <f>일위대가!J418</f>
        <v>0</v>
      </c>
      <c r="H71" s="23">
        <f t="shared" si="2"/>
        <v>1789</v>
      </c>
      <c r="I71" s="13" t="s">
        <v>676</v>
      </c>
      <c r="J71" s="13" t="s">
        <v>52</v>
      </c>
      <c r="K71" s="13" t="s">
        <v>52</v>
      </c>
      <c r="L71" s="13" t="s">
        <v>52</v>
      </c>
      <c r="M71" s="13" t="s">
        <v>52</v>
      </c>
      <c r="N71" s="1" t="s">
        <v>52</v>
      </c>
    </row>
    <row r="72" spans="1:14" ht="30" customHeight="1">
      <c r="A72" s="13" t="s">
        <v>681</v>
      </c>
      <c r="B72" s="13" t="s">
        <v>248</v>
      </c>
      <c r="C72" s="13" t="s">
        <v>679</v>
      </c>
      <c r="D72" s="13" t="s">
        <v>60</v>
      </c>
      <c r="E72" s="23">
        <f>일위대가!F425</f>
        <v>437</v>
      </c>
      <c r="F72" s="23">
        <f>일위대가!H425</f>
        <v>13111</v>
      </c>
      <c r="G72" s="23">
        <f>일위대가!J425</f>
        <v>0</v>
      </c>
      <c r="H72" s="23">
        <f t="shared" si="2"/>
        <v>13548</v>
      </c>
      <c r="I72" s="13" t="s">
        <v>680</v>
      </c>
      <c r="J72" s="13" t="s">
        <v>52</v>
      </c>
      <c r="K72" s="13" t="s">
        <v>52</v>
      </c>
      <c r="L72" s="13" t="s">
        <v>52</v>
      </c>
      <c r="M72" s="13" t="s">
        <v>656</v>
      </c>
      <c r="N72" s="1" t="s">
        <v>52</v>
      </c>
    </row>
    <row r="73" spans="1:14" ht="30" customHeight="1">
      <c r="A73" s="13" t="s">
        <v>687</v>
      </c>
      <c r="B73" s="13" t="s">
        <v>668</v>
      </c>
      <c r="C73" s="13" t="s">
        <v>685</v>
      </c>
      <c r="D73" s="13" t="s">
        <v>60</v>
      </c>
      <c r="E73" s="23">
        <f>일위대가!F429</f>
        <v>140</v>
      </c>
      <c r="F73" s="23">
        <f>일위대가!H429</f>
        <v>8400</v>
      </c>
      <c r="G73" s="23">
        <f>일위대가!J429</f>
        <v>0</v>
      </c>
      <c r="H73" s="23">
        <f t="shared" si="2"/>
        <v>8540</v>
      </c>
      <c r="I73" s="13" t="s">
        <v>686</v>
      </c>
      <c r="J73" s="13" t="s">
        <v>52</v>
      </c>
      <c r="K73" s="13" t="s">
        <v>52</v>
      </c>
      <c r="L73" s="13" t="s">
        <v>52</v>
      </c>
      <c r="M73" s="13" t="s">
        <v>887</v>
      </c>
      <c r="N73" s="1" t="s">
        <v>52</v>
      </c>
    </row>
    <row r="74" spans="1:14" ht="30" customHeight="1">
      <c r="A74" s="13" t="s">
        <v>916</v>
      </c>
      <c r="B74" s="13" t="s">
        <v>888</v>
      </c>
      <c r="C74" s="13" t="s">
        <v>914</v>
      </c>
      <c r="D74" s="13" t="s">
        <v>60</v>
      </c>
      <c r="E74" s="23">
        <f>일위대가!F438</f>
        <v>140</v>
      </c>
      <c r="F74" s="23">
        <f>일위대가!H438</f>
        <v>8400</v>
      </c>
      <c r="G74" s="23">
        <f>일위대가!J438</f>
        <v>0</v>
      </c>
      <c r="H74" s="23">
        <f t="shared" si="2"/>
        <v>8540</v>
      </c>
      <c r="I74" s="13" t="s">
        <v>915</v>
      </c>
      <c r="J74" s="13" t="s">
        <v>52</v>
      </c>
      <c r="K74" s="13" t="s">
        <v>52</v>
      </c>
      <c r="L74" s="13" t="s">
        <v>52</v>
      </c>
      <c r="M74" s="13" t="s">
        <v>887</v>
      </c>
      <c r="N74" s="1" t="s">
        <v>52</v>
      </c>
    </row>
  </sheetData>
  <phoneticPr fontId="1" type="noConversion"/>
  <printOptions horizontalCentered="1"/>
  <pageMargins left="0.39370078740157483" right="0.39370078740157483" top="0.39370078740157483" bottom="0.39370078740157483" header="0" footer="0"/>
  <pageSetup paperSize="9" scale="78" fitToHeight="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Z438"/>
  <sheetViews>
    <sheetView view="pageBreakPreview" zoomScale="85" zoomScaleNormal="100" zoomScaleSheetLayoutView="85" workbookViewId="0">
      <pane ySplit="3" topLeftCell="A4" activePane="bottomLeft" state="frozen"/>
      <selection pane="bottomLeft" activeCell="E7" sqref="E7"/>
    </sheetView>
  </sheetViews>
  <sheetFormatPr defaultRowHeight="16.5"/>
  <cols>
    <col min="1" max="1" width="33.25" customWidth="1"/>
    <col min="2" max="2" width="30.625" customWidth="1"/>
    <col min="3" max="3" width="4.625" customWidth="1"/>
    <col min="4" max="4" width="8.625" customWidth="1"/>
    <col min="5" max="12" width="13.625" customWidth="1"/>
    <col min="13" max="13" width="12.625" customWidth="1"/>
    <col min="14" max="47" width="2.625" hidden="1" customWidth="1"/>
    <col min="48" max="48" width="1.625" hidden="1" customWidth="1"/>
    <col min="49" max="49" width="24.625" hidden="1" customWidth="1"/>
    <col min="50" max="51" width="2.625" hidden="1" customWidth="1"/>
    <col min="52" max="52" width="1.625" hidden="1" customWidth="1"/>
  </cols>
  <sheetData>
    <row r="1" spans="1:52" ht="30" customHeight="1">
      <c r="A1" s="4" t="s">
        <v>1</v>
      </c>
      <c r="B1" s="5"/>
      <c r="C1" s="5"/>
      <c r="D1" s="5"/>
      <c r="E1" s="5"/>
      <c r="F1" s="5"/>
      <c r="G1" s="5"/>
      <c r="H1" s="5"/>
      <c r="I1" s="5"/>
      <c r="J1" s="5"/>
      <c r="K1" s="5"/>
      <c r="L1" s="5"/>
      <c r="M1" s="6"/>
    </row>
    <row r="2" spans="1:52" ht="30" customHeight="1">
      <c r="A2" s="82" t="s">
        <v>2</v>
      </c>
      <c r="B2" s="82" t="s">
        <v>3</v>
      </c>
      <c r="C2" s="82" t="s">
        <v>4</v>
      </c>
      <c r="D2" s="82" t="s">
        <v>5</v>
      </c>
      <c r="E2" s="82" t="s">
        <v>6</v>
      </c>
      <c r="F2" s="82"/>
      <c r="G2" s="82" t="s">
        <v>9</v>
      </c>
      <c r="H2" s="82"/>
      <c r="I2" s="82" t="s">
        <v>10</v>
      </c>
      <c r="J2" s="82"/>
      <c r="K2" s="82" t="s">
        <v>11</v>
      </c>
      <c r="L2" s="82"/>
      <c r="M2" s="82" t="s">
        <v>12</v>
      </c>
      <c r="N2" s="78" t="s">
        <v>328</v>
      </c>
      <c r="O2" s="78" t="s">
        <v>20</v>
      </c>
      <c r="P2" s="78" t="s">
        <v>22</v>
      </c>
      <c r="Q2" s="78" t="s">
        <v>23</v>
      </c>
      <c r="R2" s="78" t="s">
        <v>24</v>
      </c>
      <c r="S2" s="78" t="s">
        <v>25</v>
      </c>
      <c r="T2" s="78" t="s">
        <v>26</v>
      </c>
      <c r="U2" s="78" t="s">
        <v>27</v>
      </c>
      <c r="V2" s="78" t="s">
        <v>28</v>
      </c>
      <c r="W2" s="78" t="s">
        <v>29</v>
      </c>
      <c r="X2" s="78" t="s">
        <v>30</v>
      </c>
      <c r="Y2" s="78" t="s">
        <v>31</v>
      </c>
      <c r="Z2" s="78" t="s">
        <v>32</v>
      </c>
      <c r="AA2" s="78" t="s">
        <v>33</v>
      </c>
      <c r="AB2" s="78" t="s">
        <v>34</v>
      </c>
      <c r="AC2" s="78" t="s">
        <v>35</v>
      </c>
      <c r="AD2" s="78" t="s">
        <v>36</v>
      </c>
      <c r="AE2" s="78" t="s">
        <v>37</v>
      </c>
      <c r="AF2" s="78" t="s">
        <v>38</v>
      </c>
      <c r="AG2" s="78" t="s">
        <v>39</v>
      </c>
      <c r="AH2" s="78" t="s">
        <v>40</v>
      </c>
      <c r="AI2" s="78" t="s">
        <v>41</v>
      </c>
      <c r="AJ2" s="78" t="s">
        <v>42</v>
      </c>
      <c r="AK2" s="78" t="s">
        <v>43</v>
      </c>
      <c r="AL2" s="78" t="s">
        <v>44</v>
      </c>
      <c r="AM2" s="78" t="s">
        <v>45</v>
      </c>
      <c r="AN2" s="78" t="s">
        <v>46</v>
      </c>
      <c r="AO2" s="78" t="s">
        <v>47</v>
      </c>
      <c r="AP2" s="78" t="s">
        <v>329</v>
      </c>
      <c r="AQ2" s="78" t="s">
        <v>330</v>
      </c>
      <c r="AR2" s="78" t="s">
        <v>331</v>
      </c>
      <c r="AS2" s="78" t="s">
        <v>332</v>
      </c>
      <c r="AT2" s="78" t="s">
        <v>333</v>
      </c>
      <c r="AU2" s="78" t="s">
        <v>334</v>
      </c>
      <c r="AV2" s="78" t="s">
        <v>48</v>
      </c>
      <c r="AW2" s="78" t="s">
        <v>335</v>
      </c>
      <c r="AX2" s="1" t="s">
        <v>327</v>
      </c>
      <c r="AY2" s="1" t="s">
        <v>21</v>
      </c>
      <c r="AZ2" s="1" t="s">
        <v>336</v>
      </c>
    </row>
    <row r="3" spans="1:52" ht="30" customHeight="1">
      <c r="A3" s="82"/>
      <c r="B3" s="82"/>
      <c r="C3" s="82"/>
      <c r="D3" s="82"/>
      <c r="E3" s="7" t="s">
        <v>7</v>
      </c>
      <c r="F3" s="7" t="s">
        <v>8</v>
      </c>
      <c r="G3" s="7" t="s">
        <v>7</v>
      </c>
      <c r="H3" s="7" t="s">
        <v>8</v>
      </c>
      <c r="I3" s="7" t="s">
        <v>7</v>
      </c>
      <c r="J3" s="7" t="s">
        <v>8</v>
      </c>
      <c r="K3" s="7" t="s">
        <v>7</v>
      </c>
      <c r="L3" s="7" t="s">
        <v>8</v>
      </c>
      <c r="M3" s="82"/>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row>
    <row r="4" spans="1:52" ht="30" customHeight="1">
      <c r="A4" s="16" t="s">
        <v>337</v>
      </c>
      <c r="B4" s="17"/>
      <c r="C4" s="17"/>
      <c r="D4" s="17"/>
      <c r="E4" s="21"/>
      <c r="F4" s="24"/>
      <c r="G4" s="21"/>
      <c r="H4" s="24"/>
      <c r="I4" s="21"/>
      <c r="J4" s="24"/>
      <c r="K4" s="21"/>
      <c r="L4" s="24"/>
      <c r="M4" s="18"/>
      <c r="N4" s="1" t="s">
        <v>62</v>
      </c>
    </row>
    <row r="5" spans="1:52" ht="30" customHeight="1">
      <c r="A5" s="19" t="s">
        <v>339</v>
      </c>
      <c r="B5" s="19" t="s">
        <v>340</v>
      </c>
      <c r="C5" s="19" t="s">
        <v>60</v>
      </c>
      <c r="D5" s="20">
        <v>1.2</v>
      </c>
      <c r="E5" s="22">
        <f>단가대비표!O14</f>
        <v>479</v>
      </c>
      <c r="F5" s="25">
        <f>TRUNC(E5*D5,1)</f>
        <v>574.79999999999995</v>
      </c>
      <c r="G5" s="22">
        <f>단가대비표!P14</f>
        <v>0</v>
      </c>
      <c r="H5" s="25">
        <f>TRUNC(G5*D5,1)</f>
        <v>0</v>
      </c>
      <c r="I5" s="22">
        <f>단가대비표!V14</f>
        <v>0</v>
      </c>
      <c r="J5" s="25">
        <f>TRUNC(I5*D5,1)</f>
        <v>0</v>
      </c>
      <c r="K5" s="22">
        <f t="shared" ref="K5:L7" si="0">TRUNC(E5+G5+I5,1)</f>
        <v>479</v>
      </c>
      <c r="L5" s="25">
        <f t="shared" si="0"/>
        <v>574.79999999999995</v>
      </c>
      <c r="M5" s="19" t="s">
        <v>52</v>
      </c>
      <c r="N5" s="1" t="s">
        <v>62</v>
      </c>
      <c r="O5" s="1" t="s">
        <v>341</v>
      </c>
      <c r="P5" s="1" t="s">
        <v>64</v>
      </c>
      <c r="Q5" s="1" t="s">
        <v>64</v>
      </c>
      <c r="R5" s="1" t="s">
        <v>63</v>
      </c>
      <c r="AV5" s="1" t="s">
        <v>52</v>
      </c>
      <c r="AW5" s="1" t="s">
        <v>342</v>
      </c>
      <c r="AX5" s="1" t="s">
        <v>52</v>
      </c>
      <c r="AY5" s="1" t="s">
        <v>52</v>
      </c>
      <c r="AZ5" s="1" t="s">
        <v>52</v>
      </c>
    </row>
    <row r="6" spans="1:52" ht="30" customHeight="1">
      <c r="A6" s="19" t="s">
        <v>343</v>
      </c>
      <c r="B6" s="19" t="s">
        <v>344</v>
      </c>
      <c r="C6" s="19" t="s">
        <v>345</v>
      </c>
      <c r="D6" s="20">
        <v>0.06</v>
      </c>
      <c r="E6" s="22">
        <f>단가대비표!O37</f>
        <v>0</v>
      </c>
      <c r="F6" s="25">
        <f>TRUNC(E6*D6,1)</f>
        <v>0</v>
      </c>
      <c r="G6" s="22">
        <f>단가대비표!P37</f>
        <v>0</v>
      </c>
      <c r="H6" s="25">
        <f>TRUNC(G6*D6,1)</f>
        <v>0</v>
      </c>
      <c r="I6" s="22">
        <f>단가대비표!V37</f>
        <v>0</v>
      </c>
      <c r="J6" s="25">
        <f>TRUNC(I6*D6,1)</f>
        <v>0</v>
      </c>
      <c r="K6" s="22">
        <f t="shared" si="0"/>
        <v>0</v>
      </c>
      <c r="L6" s="25">
        <f t="shared" si="0"/>
        <v>0</v>
      </c>
      <c r="M6" s="19" t="s">
        <v>52</v>
      </c>
      <c r="N6" s="1" t="s">
        <v>62</v>
      </c>
      <c r="O6" s="1" t="s">
        <v>346</v>
      </c>
      <c r="P6" s="1" t="s">
        <v>64</v>
      </c>
      <c r="Q6" s="1" t="s">
        <v>64</v>
      </c>
      <c r="R6" s="1" t="s">
        <v>63</v>
      </c>
      <c r="AV6" s="1" t="s">
        <v>52</v>
      </c>
      <c r="AW6" s="1" t="s">
        <v>347</v>
      </c>
      <c r="AX6" s="1" t="s">
        <v>52</v>
      </c>
      <c r="AY6" s="1" t="s">
        <v>52</v>
      </c>
      <c r="AZ6" s="1" t="s">
        <v>52</v>
      </c>
    </row>
    <row r="7" spans="1:52" ht="30" customHeight="1">
      <c r="A7" s="19" t="s">
        <v>348</v>
      </c>
      <c r="B7" s="19" t="s">
        <v>349</v>
      </c>
      <c r="C7" s="19" t="s">
        <v>350</v>
      </c>
      <c r="D7" s="20">
        <v>0.01</v>
      </c>
      <c r="E7" s="22">
        <f>단가대비표!O59</f>
        <v>0</v>
      </c>
      <c r="F7" s="25">
        <f>TRUNC(E7*D7,1)</f>
        <v>0</v>
      </c>
      <c r="G7" s="22">
        <f>단가대비표!P59</f>
        <v>172068</v>
      </c>
      <c r="H7" s="25">
        <f>TRUNC(G7*D7,1)</f>
        <v>1720.6</v>
      </c>
      <c r="I7" s="22">
        <f>단가대비표!V59</f>
        <v>0</v>
      </c>
      <c r="J7" s="25">
        <f>TRUNC(I7*D7,1)</f>
        <v>0</v>
      </c>
      <c r="K7" s="22">
        <f t="shared" si="0"/>
        <v>172068</v>
      </c>
      <c r="L7" s="25">
        <f t="shared" si="0"/>
        <v>1720.6</v>
      </c>
      <c r="M7" s="19" t="s">
        <v>52</v>
      </c>
      <c r="N7" s="1" t="s">
        <v>62</v>
      </c>
      <c r="O7" s="1" t="s">
        <v>351</v>
      </c>
      <c r="P7" s="1" t="s">
        <v>64</v>
      </c>
      <c r="Q7" s="1" t="s">
        <v>64</v>
      </c>
      <c r="R7" s="1" t="s">
        <v>63</v>
      </c>
      <c r="AV7" s="1" t="s">
        <v>52</v>
      </c>
      <c r="AW7" s="1" t="s">
        <v>352</v>
      </c>
      <c r="AX7" s="1" t="s">
        <v>52</v>
      </c>
      <c r="AY7" s="1" t="s">
        <v>52</v>
      </c>
      <c r="AZ7" s="1" t="s">
        <v>52</v>
      </c>
    </row>
    <row r="8" spans="1:52" ht="30" customHeight="1">
      <c r="A8" s="19" t="s">
        <v>353</v>
      </c>
      <c r="B8" s="19" t="s">
        <v>52</v>
      </c>
      <c r="C8" s="19" t="s">
        <v>52</v>
      </c>
      <c r="D8" s="20"/>
      <c r="E8" s="22"/>
      <c r="F8" s="25">
        <f>TRUNC(SUMIF(N5:N7, N4, F5:F7),0)</f>
        <v>574</v>
      </c>
      <c r="G8" s="22"/>
      <c r="H8" s="25">
        <f>TRUNC(SUMIF(N5:N7, N4, H5:H7),0)</f>
        <v>1720</v>
      </c>
      <c r="I8" s="22"/>
      <c r="J8" s="25">
        <f>TRUNC(SUMIF(N5:N7, N4, J5:J7),0)</f>
        <v>0</v>
      </c>
      <c r="K8" s="22"/>
      <c r="L8" s="25">
        <f>F8+H8+J8</f>
        <v>2294</v>
      </c>
      <c r="M8" s="19" t="s">
        <v>52</v>
      </c>
      <c r="N8" s="1" t="s">
        <v>71</v>
      </c>
      <c r="O8" s="1" t="s">
        <v>71</v>
      </c>
      <c r="P8" s="1" t="s">
        <v>52</v>
      </c>
      <c r="Q8" s="1" t="s">
        <v>52</v>
      </c>
      <c r="R8" s="1" t="s">
        <v>52</v>
      </c>
      <c r="AV8" s="1" t="s">
        <v>52</v>
      </c>
      <c r="AW8" s="1" t="s">
        <v>52</v>
      </c>
      <c r="AX8" s="1" t="s">
        <v>52</v>
      </c>
      <c r="AY8" s="1" t="s">
        <v>52</v>
      </c>
      <c r="AZ8" s="1" t="s">
        <v>52</v>
      </c>
    </row>
    <row r="9" spans="1:52" ht="30" customHeight="1">
      <c r="A9" s="20"/>
      <c r="B9" s="20"/>
      <c r="C9" s="20"/>
      <c r="D9" s="20"/>
      <c r="E9" s="22"/>
      <c r="F9" s="25"/>
      <c r="G9" s="22"/>
      <c r="H9" s="25"/>
      <c r="I9" s="22"/>
      <c r="J9" s="25"/>
      <c r="K9" s="22"/>
      <c r="L9" s="25"/>
      <c r="M9" s="20"/>
    </row>
    <row r="10" spans="1:52" ht="30" customHeight="1">
      <c r="A10" s="16" t="s">
        <v>354</v>
      </c>
      <c r="B10" s="17"/>
      <c r="C10" s="17"/>
      <c r="D10" s="17"/>
      <c r="E10" s="21"/>
      <c r="F10" s="24"/>
      <c r="G10" s="21"/>
      <c r="H10" s="24"/>
      <c r="I10" s="21"/>
      <c r="J10" s="24"/>
      <c r="K10" s="21"/>
      <c r="L10" s="24"/>
      <c r="M10" s="18"/>
      <c r="N10" s="1" t="s">
        <v>68</v>
      </c>
    </row>
    <row r="11" spans="1:52" ht="30" customHeight="1">
      <c r="A11" s="19" t="s">
        <v>348</v>
      </c>
      <c r="B11" s="19" t="s">
        <v>349</v>
      </c>
      <c r="C11" s="19" t="s">
        <v>350</v>
      </c>
      <c r="D11" s="20">
        <v>0.02</v>
      </c>
      <c r="E11" s="22">
        <f>단가대비표!O59</f>
        <v>0</v>
      </c>
      <c r="F11" s="25">
        <f>TRUNC(E11*D11,1)</f>
        <v>0</v>
      </c>
      <c r="G11" s="22">
        <f>단가대비표!P59</f>
        <v>172068</v>
      </c>
      <c r="H11" s="25">
        <f>TRUNC(G11*D11,1)</f>
        <v>3441.3</v>
      </c>
      <c r="I11" s="22">
        <f>단가대비표!V59</f>
        <v>0</v>
      </c>
      <c r="J11" s="25">
        <f>TRUNC(I11*D11,1)</f>
        <v>0</v>
      </c>
      <c r="K11" s="22">
        <f>TRUNC(E11+G11+I11,1)</f>
        <v>172068</v>
      </c>
      <c r="L11" s="25">
        <f>TRUNC(F11+H11+J11,1)</f>
        <v>3441.3</v>
      </c>
      <c r="M11" s="19" t="s">
        <v>52</v>
      </c>
      <c r="N11" s="1" t="s">
        <v>68</v>
      </c>
      <c r="O11" s="1" t="s">
        <v>351</v>
      </c>
      <c r="P11" s="1" t="s">
        <v>64</v>
      </c>
      <c r="Q11" s="1" t="s">
        <v>64</v>
      </c>
      <c r="R11" s="1" t="s">
        <v>63</v>
      </c>
      <c r="AV11" s="1" t="s">
        <v>52</v>
      </c>
      <c r="AW11" s="1" t="s">
        <v>356</v>
      </c>
      <c r="AX11" s="1" t="s">
        <v>52</v>
      </c>
      <c r="AY11" s="1" t="s">
        <v>52</v>
      </c>
      <c r="AZ11" s="1" t="s">
        <v>52</v>
      </c>
    </row>
    <row r="12" spans="1:52" ht="30" customHeight="1">
      <c r="A12" s="19" t="s">
        <v>353</v>
      </c>
      <c r="B12" s="19" t="s">
        <v>52</v>
      </c>
      <c r="C12" s="19" t="s">
        <v>52</v>
      </c>
      <c r="D12" s="20"/>
      <c r="E12" s="22"/>
      <c r="F12" s="25">
        <f>TRUNC(SUMIF(N11:N11, N10, F11:F11),0)</f>
        <v>0</v>
      </c>
      <c r="G12" s="22"/>
      <c r="H12" s="25">
        <f>TRUNC(SUMIF(N11:N11, N10, H11:H11),0)</f>
        <v>3441</v>
      </c>
      <c r="I12" s="22"/>
      <c r="J12" s="25">
        <f>TRUNC(SUMIF(N11:N11, N10, J11:J11),0)</f>
        <v>0</v>
      </c>
      <c r="K12" s="22"/>
      <c r="L12" s="25">
        <f>F12+H12+J12</f>
        <v>3441</v>
      </c>
      <c r="M12" s="19" t="s">
        <v>52</v>
      </c>
      <c r="N12" s="1" t="s">
        <v>71</v>
      </c>
      <c r="O12" s="1" t="s">
        <v>71</v>
      </c>
      <c r="P12" s="1" t="s">
        <v>52</v>
      </c>
      <c r="Q12" s="1" t="s">
        <v>52</v>
      </c>
      <c r="R12" s="1" t="s">
        <v>52</v>
      </c>
      <c r="AV12" s="1" t="s">
        <v>52</v>
      </c>
      <c r="AW12" s="1" t="s">
        <v>52</v>
      </c>
      <c r="AX12" s="1" t="s">
        <v>52</v>
      </c>
      <c r="AY12" s="1" t="s">
        <v>52</v>
      </c>
      <c r="AZ12" s="1" t="s">
        <v>52</v>
      </c>
    </row>
    <row r="13" spans="1:52" ht="30" customHeight="1">
      <c r="A13" s="20"/>
      <c r="B13" s="20"/>
      <c r="C13" s="20"/>
      <c r="D13" s="20"/>
      <c r="E13" s="22"/>
      <c r="F13" s="25"/>
      <c r="G13" s="22"/>
      <c r="H13" s="25"/>
      <c r="I13" s="22"/>
      <c r="J13" s="25"/>
      <c r="K13" s="22"/>
      <c r="L13" s="25"/>
      <c r="M13" s="20"/>
    </row>
    <row r="14" spans="1:52" ht="30" customHeight="1">
      <c r="A14" s="16" t="s">
        <v>357</v>
      </c>
      <c r="B14" s="17"/>
      <c r="C14" s="17"/>
      <c r="D14" s="17"/>
      <c r="E14" s="21"/>
      <c r="F14" s="24"/>
      <c r="G14" s="21"/>
      <c r="H14" s="24"/>
      <c r="I14" s="21"/>
      <c r="J14" s="24"/>
      <c r="K14" s="21"/>
      <c r="L14" s="24"/>
      <c r="M14" s="18"/>
      <c r="N14" s="1" t="s">
        <v>77</v>
      </c>
    </row>
    <row r="15" spans="1:52" ht="30" customHeight="1">
      <c r="A15" s="19" t="s">
        <v>358</v>
      </c>
      <c r="B15" s="19" t="s">
        <v>349</v>
      </c>
      <c r="C15" s="19" t="s">
        <v>350</v>
      </c>
      <c r="D15" s="20">
        <v>0.01</v>
      </c>
      <c r="E15" s="22">
        <f>단가대비표!O63</f>
        <v>0</v>
      </c>
      <c r="F15" s="25">
        <f>TRUNC(E15*D15,1)</f>
        <v>0</v>
      </c>
      <c r="G15" s="22">
        <f>단가대비표!P63</f>
        <v>277642</v>
      </c>
      <c r="H15" s="25">
        <f>TRUNC(G15*D15,1)</f>
        <v>2776.4</v>
      </c>
      <c r="I15" s="22">
        <f>단가대비표!V63</f>
        <v>0</v>
      </c>
      <c r="J15" s="25">
        <f>TRUNC(I15*D15,1)</f>
        <v>0</v>
      </c>
      <c r="K15" s="22">
        <f t="shared" ref="K15:L17" si="1">TRUNC(E15+G15+I15,1)</f>
        <v>277642</v>
      </c>
      <c r="L15" s="25">
        <f t="shared" si="1"/>
        <v>2776.4</v>
      </c>
      <c r="M15" s="19" t="s">
        <v>52</v>
      </c>
      <c r="N15" s="1" t="s">
        <v>77</v>
      </c>
      <c r="O15" s="1" t="s">
        <v>359</v>
      </c>
      <c r="P15" s="1" t="s">
        <v>64</v>
      </c>
      <c r="Q15" s="1" t="s">
        <v>64</v>
      </c>
      <c r="R15" s="1" t="s">
        <v>63</v>
      </c>
      <c r="V15">
        <v>1</v>
      </c>
      <c r="AV15" s="1" t="s">
        <v>52</v>
      </c>
      <c r="AW15" s="1" t="s">
        <v>360</v>
      </c>
      <c r="AX15" s="1" t="s">
        <v>52</v>
      </c>
      <c r="AY15" s="1" t="s">
        <v>52</v>
      </c>
      <c r="AZ15" s="1" t="s">
        <v>52</v>
      </c>
    </row>
    <row r="16" spans="1:52" ht="30" customHeight="1">
      <c r="A16" s="19" t="s">
        <v>348</v>
      </c>
      <c r="B16" s="19" t="s">
        <v>349</v>
      </c>
      <c r="C16" s="19" t="s">
        <v>350</v>
      </c>
      <c r="D16" s="20">
        <v>6.0000000000000001E-3</v>
      </c>
      <c r="E16" s="22">
        <f>단가대비표!O59</f>
        <v>0</v>
      </c>
      <c r="F16" s="25">
        <f>TRUNC(E16*D16,1)</f>
        <v>0</v>
      </c>
      <c r="G16" s="22">
        <f>단가대비표!P59</f>
        <v>172068</v>
      </c>
      <c r="H16" s="25">
        <f>TRUNC(G16*D16,1)</f>
        <v>1032.4000000000001</v>
      </c>
      <c r="I16" s="22">
        <f>단가대비표!V59</f>
        <v>0</v>
      </c>
      <c r="J16" s="25">
        <f>TRUNC(I16*D16,1)</f>
        <v>0</v>
      </c>
      <c r="K16" s="22">
        <f t="shared" si="1"/>
        <v>172068</v>
      </c>
      <c r="L16" s="25">
        <f t="shared" si="1"/>
        <v>1032.4000000000001</v>
      </c>
      <c r="M16" s="19" t="s">
        <v>52</v>
      </c>
      <c r="N16" s="1" t="s">
        <v>77</v>
      </c>
      <c r="O16" s="1" t="s">
        <v>351</v>
      </c>
      <c r="P16" s="1" t="s">
        <v>64</v>
      </c>
      <c r="Q16" s="1" t="s">
        <v>64</v>
      </c>
      <c r="R16" s="1" t="s">
        <v>63</v>
      </c>
      <c r="V16">
        <v>1</v>
      </c>
      <c r="AV16" s="1" t="s">
        <v>52</v>
      </c>
      <c r="AW16" s="1" t="s">
        <v>361</v>
      </c>
      <c r="AX16" s="1" t="s">
        <v>52</v>
      </c>
      <c r="AY16" s="1" t="s">
        <v>52</v>
      </c>
      <c r="AZ16" s="1" t="s">
        <v>52</v>
      </c>
    </row>
    <row r="17" spans="1:52" ht="30" customHeight="1">
      <c r="A17" s="19" t="s">
        <v>362</v>
      </c>
      <c r="B17" s="19" t="s">
        <v>363</v>
      </c>
      <c r="C17" s="19" t="s">
        <v>97</v>
      </c>
      <c r="D17" s="20">
        <v>1</v>
      </c>
      <c r="E17" s="22">
        <f>TRUNC(SUMIF(V15:V17, RIGHTB(O17, 1), H15:H17)*U17, 2)</f>
        <v>190.44</v>
      </c>
      <c r="F17" s="25">
        <f>TRUNC(E17*D17,1)</f>
        <v>190.4</v>
      </c>
      <c r="G17" s="22">
        <v>0</v>
      </c>
      <c r="H17" s="25">
        <f>TRUNC(G17*D17,1)</f>
        <v>0</v>
      </c>
      <c r="I17" s="22">
        <v>0</v>
      </c>
      <c r="J17" s="25">
        <f>TRUNC(I17*D17,1)</f>
        <v>0</v>
      </c>
      <c r="K17" s="22">
        <f t="shared" si="1"/>
        <v>190.4</v>
      </c>
      <c r="L17" s="25">
        <f t="shared" si="1"/>
        <v>190.4</v>
      </c>
      <c r="M17" s="19" t="s">
        <v>52</v>
      </c>
      <c r="N17" s="1" t="s">
        <v>77</v>
      </c>
      <c r="O17" s="1" t="s">
        <v>364</v>
      </c>
      <c r="P17" s="1" t="s">
        <v>64</v>
      </c>
      <c r="Q17" s="1" t="s">
        <v>64</v>
      </c>
      <c r="R17" s="1" t="s">
        <v>64</v>
      </c>
      <c r="S17">
        <v>1</v>
      </c>
      <c r="T17">
        <v>0</v>
      </c>
      <c r="U17">
        <v>0.05</v>
      </c>
      <c r="AV17" s="1" t="s">
        <v>52</v>
      </c>
      <c r="AW17" s="1" t="s">
        <v>365</v>
      </c>
      <c r="AX17" s="1" t="s">
        <v>52</v>
      </c>
      <c r="AY17" s="1" t="s">
        <v>52</v>
      </c>
      <c r="AZ17" s="1" t="s">
        <v>52</v>
      </c>
    </row>
    <row r="18" spans="1:52" ht="30" customHeight="1">
      <c r="A18" s="19" t="s">
        <v>353</v>
      </c>
      <c r="B18" s="19" t="s">
        <v>52</v>
      </c>
      <c r="C18" s="19" t="s">
        <v>52</v>
      </c>
      <c r="D18" s="20"/>
      <c r="E18" s="22"/>
      <c r="F18" s="25">
        <f>TRUNC(SUMIF(N15:N17, N14, F15:F17),0)</f>
        <v>190</v>
      </c>
      <c r="G18" s="22"/>
      <c r="H18" s="25">
        <f>TRUNC(SUMIF(N15:N17, N14, H15:H17),0)</f>
        <v>3808</v>
      </c>
      <c r="I18" s="22"/>
      <c r="J18" s="25">
        <f>TRUNC(SUMIF(N15:N17, N14, J15:J17),0)</f>
        <v>0</v>
      </c>
      <c r="K18" s="22"/>
      <c r="L18" s="25">
        <f>F18+H18+J18</f>
        <v>3998</v>
      </c>
      <c r="M18" s="19" t="s">
        <v>52</v>
      </c>
      <c r="N18" s="1" t="s">
        <v>71</v>
      </c>
      <c r="O18" s="1" t="s">
        <v>71</v>
      </c>
      <c r="P18" s="1" t="s">
        <v>52</v>
      </c>
      <c r="Q18" s="1" t="s">
        <v>52</v>
      </c>
      <c r="R18" s="1" t="s">
        <v>52</v>
      </c>
      <c r="AV18" s="1" t="s">
        <v>52</v>
      </c>
      <c r="AW18" s="1" t="s">
        <v>52</v>
      </c>
      <c r="AX18" s="1" t="s">
        <v>52</v>
      </c>
      <c r="AY18" s="1" t="s">
        <v>52</v>
      </c>
      <c r="AZ18" s="1" t="s">
        <v>52</v>
      </c>
    </row>
    <row r="19" spans="1:52" ht="30" customHeight="1">
      <c r="A19" s="20"/>
      <c r="B19" s="20"/>
      <c r="C19" s="20"/>
      <c r="D19" s="20"/>
      <c r="E19" s="22"/>
      <c r="F19" s="25"/>
      <c r="G19" s="22"/>
      <c r="H19" s="25"/>
      <c r="I19" s="22"/>
      <c r="J19" s="25"/>
      <c r="K19" s="22"/>
      <c r="L19" s="25"/>
      <c r="M19" s="20"/>
    </row>
    <row r="20" spans="1:52" ht="30" customHeight="1">
      <c r="A20" s="16" t="s">
        <v>366</v>
      </c>
      <c r="B20" s="17"/>
      <c r="C20" s="17"/>
      <c r="D20" s="17"/>
      <c r="E20" s="21"/>
      <c r="F20" s="24"/>
      <c r="G20" s="21"/>
      <c r="H20" s="24"/>
      <c r="I20" s="21"/>
      <c r="J20" s="24"/>
      <c r="K20" s="21"/>
      <c r="L20" s="24"/>
      <c r="M20" s="18"/>
      <c r="N20" s="1" t="s">
        <v>81</v>
      </c>
    </row>
    <row r="21" spans="1:52" ht="30" customHeight="1">
      <c r="A21" s="19" t="s">
        <v>368</v>
      </c>
      <c r="B21" s="19" t="s">
        <v>349</v>
      </c>
      <c r="C21" s="19" t="s">
        <v>350</v>
      </c>
      <c r="D21" s="20">
        <v>6.0000000000000001E-3</v>
      </c>
      <c r="E21" s="22">
        <f>단가대비표!O68</f>
        <v>0</v>
      </c>
      <c r="F21" s="25">
        <f>TRUNC(E21*D21,1)</f>
        <v>0</v>
      </c>
      <c r="G21" s="22">
        <f>단가대비표!P68</f>
        <v>256883</v>
      </c>
      <c r="H21" s="25">
        <f>TRUNC(G21*D21,1)</f>
        <v>1541.2</v>
      </c>
      <c r="I21" s="22">
        <f>단가대비표!V68</f>
        <v>0</v>
      </c>
      <c r="J21" s="25">
        <f>TRUNC(I21*D21,1)</f>
        <v>0</v>
      </c>
      <c r="K21" s="22">
        <f>TRUNC(E21+G21+I21,1)</f>
        <v>256883</v>
      </c>
      <c r="L21" s="25">
        <f>TRUNC(F21+H21+J21,1)</f>
        <v>1541.2</v>
      </c>
      <c r="M21" s="19" t="s">
        <v>52</v>
      </c>
      <c r="N21" s="1" t="s">
        <v>81</v>
      </c>
      <c r="O21" s="1" t="s">
        <v>369</v>
      </c>
      <c r="P21" s="1" t="s">
        <v>64</v>
      </c>
      <c r="Q21" s="1" t="s">
        <v>64</v>
      </c>
      <c r="R21" s="1" t="s">
        <v>63</v>
      </c>
      <c r="AV21" s="1" t="s">
        <v>52</v>
      </c>
      <c r="AW21" s="1" t="s">
        <v>370</v>
      </c>
      <c r="AX21" s="1" t="s">
        <v>52</v>
      </c>
      <c r="AY21" s="1" t="s">
        <v>52</v>
      </c>
      <c r="AZ21" s="1" t="s">
        <v>52</v>
      </c>
    </row>
    <row r="22" spans="1:52" ht="30" customHeight="1">
      <c r="A22" s="19" t="s">
        <v>348</v>
      </c>
      <c r="B22" s="19" t="s">
        <v>349</v>
      </c>
      <c r="C22" s="19" t="s">
        <v>350</v>
      </c>
      <c r="D22" s="20">
        <v>4.0000000000000001E-3</v>
      </c>
      <c r="E22" s="22">
        <f>단가대비표!O59</f>
        <v>0</v>
      </c>
      <c r="F22" s="25">
        <f>TRUNC(E22*D22,1)</f>
        <v>0</v>
      </c>
      <c r="G22" s="22">
        <f>단가대비표!P59</f>
        <v>172068</v>
      </c>
      <c r="H22" s="25">
        <f>TRUNC(G22*D22,1)</f>
        <v>688.2</v>
      </c>
      <c r="I22" s="22">
        <f>단가대비표!V59</f>
        <v>0</v>
      </c>
      <c r="J22" s="25">
        <f>TRUNC(I22*D22,1)</f>
        <v>0</v>
      </c>
      <c r="K22" s="22">
        <f>TRUNC(E22+G22+I22,1)</f>
        <v>172068</v>
      </c>
      <c r="L22" s="25">
        <f>TRUNC(F22+H22+J22,1)</f>
        <v>688.2</v>
      </c>
      <c r="M22" s="19" t="s">
        <v>52</v>
      </c>
      <c r="N22" s="1" t="s">
        <v>81</v>
      </c>
      <c r="O22" s="1" t="s">
        <v>351</v>
      </c>
      <c r="P22" s="1" t="s">
        <v>64</v>
      </c>
      <c r="Q22" s="1" t="s">
        <v>64</v>
      </c>
      <c r="R22" s="1" t="s">
        <v>63</v>
      </c>
      <c r="AV22" s="1" t="s">
        <v>52</v>
      </c>
      <c r="AW22" s="1" t="s">
        <v>371</v>
      </c>
      <c r="AX22" s="1" t="s">
        <v>52</v>
      </c>
      <c r="AY22" s="1" t="s">
        <v>52</v>
      </c>
      <c r="AZ22" s="1" t="s">
        <v>52</v>
      </c>
    </row>
    <row r="23" spans="1:52" ht="30" customHeight="1">
      <c r="A23" s="19" t="s">
        <v>353</v>
      </c>
      <c r="B23" s="19" t="s">
        <v>52</v>
      </c>
      <c r="C23" s="19" t="s">
        <v>52</v>
      </c>
      <c r="D23" s="20"/>
      <c r="E23" s="22"/>
      <c r="F23" s="25">
        <f>TRUNC(SUMIF(N21:N22, N20, F21:F22),0)</f>
        <v>0</v>
      </c>
      <c r="G23" s="22"/>
      <c r="H23" s="25">
        <f>TRUNC(SUMIF(N21:N22, N20, H21:H22),0)</f>
        <v>2229</v>
      </c>
      <c r="I23" s="22"/>
      <c r="J23" s="25">
        <f>TRUNC(SUMIF(N21:N22, N20, J21:J22),0)</f>
        <v>0</v>
      </c>
      <c r="K23" s="22"/>
      <c r="L23" s="25">
        <f>F23+H23+J23</f>
        <v>2229</v>
      </c>
      <c r="M23" s="19" t="s">
        <v>52</v>
      </c>
      <c r="N23" s="1" t="s">
        <v>71</v>
      </c>
      <c r="O23" s="1" t="s">
        <v>71</v>
      </c>
      <c r="P23" s="1" t="s">
        <v>52</v>
      </c>
      <c r="Q23" s="1" t="s">
        <v>52</v>
      </c>
      <c r="R23" s="1" t="s">
        <v>52</v>
      </c>
      <c r="AV23" s="1" t="s">
        <v>52</v>
      </c>
      <c r="AW23" s="1" t="s">
        <v>52</v>
      </c>
      <c r="AX23" s="1" t="s">
        <v>52</v>
      </c>
      <c r="AY23" s="1" t="s">
        <v>52</v>
      </c>
      <c r="AZ23" s="1" t="s">
        <v>52</v>
      </c>
    </row>
    <row r="24" spans="1:52" ht="30" customHeight="1">
      <c r="A24" s="20"/>
      <c r="B24" s="20"/>
      <c r="C24" s="20"/>
      <c r="D24" s="20"/>
      <c r="E24" s="22"/>
      <c r="F24" s="25"/>
      <c r="G24" s="22"/>
      <c r="H24" s="25"/>
      <c r="I24" s="22"/>
      <c r="J24" s="25"/>
      <c r="K24" s="22"/>
      <c r="L24" s="25"/>
      <c r="M24" s="20"/>
    </row>
    <row r="25" spans="1:52" ht="30" customHeight="1">
      <c r="A25" s="16" t="s">
        <v>372</v>
      </c>
      <c r="B25" s="17"/>
      <c r="C25" s="17"/>
      <c r="D25" s="17"/>
      <c r="E25" s="21"/>
      <c r="F25" s="24"/>
      <c r="G25" s="21"/>
      <c r="H25" s="24"/>
      <c r="I25" s="21"/>
      <c r="J25" s="24"/>
      <c r="K25" s="21"/>
      <c r="L25" s="24"/>
      <c r="M25" s="18"/>
      <c r="N25" s="1" t="s">
        <v>85</v>
      </c>
    </row>
    <row r="26" spans="1:52" ht="30" customHeight="1">
      <c r="A26" s="19" t="s">
        <v>368</v>
      </c>
      <c r="B26" s="19" t="s">
        <v>349</v>
      </c>
      <c r="C26" s="19" t="s">
        <v>350</v>
      </c>
      <c r="D26" s="20">
        <v>1.6E-2</v>
      </c>
      <c r="E26" s="22">
        <f>단가대비표!O68</f>
        <v>0</v>
      </c>
      <c r="F26" s="25">
        <f>TRUNC(E26*D26,1)</f>
        <v>0</v>
      </c>
      <c r="G26" s="22">
        <f>단가대비표!P68</f>
        <v>256883</v>
      </c>
      <c r="H26" s="25">
        <f>TRUNC(G26*D26,1)</f>
        <v>4110.1000000000004</v>
      </c>
      <c r="I26" s="22">
        <f>단가대비표!V68</f>
        <v>0</v>
      </c>
      <c r="J26" s="25">
        <f>TRUNC(I26*D26,1)</f>
        <v>0</v>
      </c>
      <c r="K26" s="22">
        <f t="shared" ref="K26:L28" si="2">TRUNC(E26+G26+I26,1)</f>
        <v>256883</v>
      </c>
      <c r="L26" s="25">
        <f t="shared" si="2"/>
        <v>4110.1000000000004</v>
      </c>
      <c r="M26" s="19" t="s">
        <v>52</v>
      </c>
      <c r="N26" s="1" t="s">
        <v>85</v>
      </c>
      <c r="O26" s="1" t="s">
        <v>369</v>
      </c>
      <c r="P26" s="1" t="s">
        <v>64</v>
      </c>
      <c r="Q26" s="1" t="s">
        <v>64</v>
      </c>
      <c r="R26" s="1" t="s">
        <v>63</v>
      </c>
      <c r="V26">
        <v>1</v>
      </c>
      <c r="AV26" s="1" t="s">
        <v>52</v>
      </c>
      <c r="AW26" s="1" t="s">
        <v>374</v>
      </c>
      <c r="AX26" s="1" t="s">
        <v>52</v>
      </c>
      <c r="AY26" s="1" t="s">
        <v>52</v>
      </c>
      <c r="AZ26" s="1" t="s">
        <v>52</v>
      </c>
    </row>
    <row r="27" spans="1:52" ht="30" customHeight="1">
      <c r="A27" s="19" t="s">
        <v>348</v>
      </c>
      <c r="B27" s="19" t="s">
        <v>349</v>
      </c>
      <c r="C27" s="19" t="s">
        <v>350</v>
      </c>
      <c r="D27" s="20">
        <v>1.0999999999999999E-2</v>
      </c>
      <c r="E27" s="22">
        <f>단가대비표!O59</f>
        <v>0</v>
      </c>
      <c r="F27" s="25">
        <f>TRUNC(E27*D27,1)</f>
        <v>0</v>
      </c>
      <c r="G27" s="22">
        <f>단가대비표!P59</f>
        <v>172068</v>
      </c>
      <c r="H27" s="25">
        <f>TRUNC(G27*D27,1)</f>
        <v>1892.7</v>
      </c>
      <c r="I27" s="22">
        <f>단가대비표!V59</f>
        <v>0</v>
      </c>
      <c r="J27" s="25">
        <f>TRUNC(I27*D27,1)</f>
        <v>0</v>
      </c>
      <c r="K27" s="22">
        <f t="shared" si="2"/>
        <v>172068</v>
      </c>
      <c r="L27" s="25">
        <f t="shared" si="2"/>
        <v>1892.7</v>
      </c>
      <c r="M27" s="19" t="s">
        <v>52</v>
      </c>
      <c r="N27" s="1" t="s">
        <v>85</v>
      </c>
      <c r="O27" s="1" t="s">
        <v>351</v>
      </c>
      <c r="P27" s="1" t="s">
        <v>64</v>
      </c>
      <c r="Q27" s="1" t="s">
        <v>64</v>
      </c>
      <c r="R27" s="1" t="s">
        <v>63</v>
      </c>
      <c r="V27">
        <v>1</v>
      </c>
      <c r="AV27" s="1" t="s">
        <v>52</v>
      </c>
      <c r="AW27" s="1" t="s">
        <v>375</v>
      </c>
      <c r="AX27" s="1" t="s">
        <v>52</v>
      </c>
      <c r="AY27" s="1" t="s">
        <v>52</v>
      </c>
      <c r="AZ27" s="1" t="s">
        <v>52</v>
      </c>
    </row>
    <row r="28" spans="1:52" ht="30" customHeight="1">
      <c r="A28" s="19" t="s">
        <v>362</v>
      </c>
      <c r="B28" s="19" t="s">
        <v>376</v>
      </c>
      <c r="C28" s="19" t="s">
        <v>97</v>
      </c>
      <c r="D28" s="20">
        <v>1</v>
      </c>
      <c r="E28" s="22">
        <v>0</v>
      </c>
      <c r="F28" s="25">
        <f>TRUNC(E28*D28,1)</f>
        <v>0</v>
      </c>
      <c r="G28" s="22">
        <v>0</v>
      </c>
      <c r="H28" s="25">
        <f>TRUNC(G28*D28,1)</f>
        <v>0</v>
      </c>
      <c r="I28" s="22">
        <f>TRUNC(SUMIF(V26:V28, RIGHTB(O28, 1), H26:H28)*U28, 2)</f>
        <v>120.05</v>
      </c>
      <c r="J28" s="25">
        <f>TRUNC(I28*D28,1)</f>
        <v>120</v>
      </c>
      <c r="K28" s="22">
        <f t="shared" si="2"/>
        <v>120</v>
      </c>
      <c r="L28" s="25">
        <f t="shared" si="2"/>
        <v>120</v>
      </c>
      <c r="M28" s="19" t="s">
        <v>52</v>
      </c>
      <c r="N28" s="1" t="s">
        <v>85</v>
      </c>
      <c r="O28" s="1" t="s">
        <v>364</v>
      </c>
      <c r="P28" s="1" t="s">
        <v>64</v>
      </c>
      <c r="Q28" s="1" t="s">
        <v>64</v>
      </c>
      <c r="R28" s="1" t="s">
        <v>64</v>
      </c>
      <c r="S28">
        <v>1</v>
      </c>
      <c r="T28">
        <v>2</v>
      </c>
      <c r="U28">
        <v>0.02</v>
      </c>
      <c r="AV28" s="1" t="s">
        <v>52</v>
      </c>
      <c r="AW28" s="1" t="s">
        <v>377</v>
      </c>
      <c r="AX28" s="1" t="s">
        <v>52</v>
      </c>
      <c r="AY28" s="1" t="s">
        <v>52</v>
      </c>
      <c r="AZ28" s="1" t="s">
        <v>52</v>
      </c>
    </row>
    <row r="29" spans="1:52" ht="30" customHeight="1">
      <c r="A29" s="19" t="s">
        <v>353</v>
      </c>
      <c r="B29" s="19" t="s">
        <v>52</v>
      </c>
      <c r="C29" s="19" t="s">
        <v>52</v>
      </c>
      <c r="D29" s="20"/>
      <c r="E29" s="22"/>
      <c r="F29" s="25">
        <f>TRUNC(SUMIF(N26:N28, N25, F26:F28),0)</f>
        <v>0</v>
      </c>
      <c r="G29" s="22"/>
      <c r="H29" s="25">
        <f>TRUNC(SUMIF(N26:N28, N25, H26:H28),0)</f>
        <v>6002</v>
      </c>
      <c r="I29" s="22"/>
      <c r="J29" s="25">
        <f>TRUNC(SUMIF(N26:N28, N25, J26:J28),0)</f>
        <v>120</v>
      </c>
      <c r="K29" s="22"/>
      <c r="L29" s="25">
        <f>F29+H29+J29</f>
        <v>6122</v>
      </c>
      <c r="M29" s="19" t="s">
        <v>52</v>
      </c>
      <c r="N29" s="1" t="s">
        <v>71</v>
      </c>
      <c r="O29" s="1" t="s">
        <v>71</v>
      </c>
      <c r="P29" s="1" t="s">
        <v>52</v>
      </c>
      <c r="Q29" s="1" t="s">
        <v>52</v>
      </c>
      <c r="R29" s="1" t="s">
        <v>52</v>
      </c>
      <c r="AV29" s="1" t="s">
        <v>52</v>
      </c>
      <c r="AW29" s="1" t="s">
        <v>52</v>
      </c>
      <c r="AX29" s="1" t="s">
        <v>52</v>
      </c>
      <c r="AY29" s="1" t="s">
        <v>52</v>
      </c>
      <c r="AZ29" s="1" t="s">
        <v>52</v>
      </c>
    </row>
    <row r="30" spans="1:52" ht="30" customHeight="1">
      <c r="A30" s="20"/>
      <c r="B30" s="20"/>
      <c r="C30" s="20"/>
      <c r="D30" s="20"/>
      <c r="E30" s="22"/>
      <c r="F30" s="25"/>
      <c r="G30" s="22"/>
      <c r="H30" s="25"/>
      <c r="I30" s="22"/>
      <c r="J30" s="25"/>
      <c r="K30" s="22"/>
      <c r="L30" s="25"/>
      <c r="M30" s="20"/>
    </row>
    <row r="31" spans="1:52" ht="30" customHeight="1">
      <c r="A31" s="16" t="s">
        <v>378</v>
      </c>
      <c r="B31" s="17"/>
      <c r="C31" s="17"/>
      <c r="D31" s="17"/>
      <c r="E31" s="21"/>
      <c r="F31" s="24"/>
      <c r="G31" s="21"/>
      <c r="H31" s="24"/>
      <c r="I31" s="21"/>
      <c r="J31" s="24"/>
      <c r="K31" s="21"/>
      <c r="L31" s="24"/>
      <c r="M31" s="18"/>
      <c r="N31" s="1" t="s">
        <v>89</v>
      </c>
    </row>
    <row r="32" spans="1:52" ht="30" customHeight="1">
      <c r="A32" s="19" t="s">
        <v>368</v>
      </c>
      <c r="B32" s="19" t="s">
        <v>349</v>
      </c>
      <c r="C32" s="19" t="s">
        <v>350</v>
      </c>
      <c r="D32" s="20">
        <v>1.4E-2</v>
      </c>
      <c r="E32" s="22">
        <f>단가대비표!O68</f>
        <v>0</v>
      </c>
      <c r="F32" s="25">
        <f>TRUNC(E32*D32,1)</f>
        <v>0</v>
      </c>
      <c r="G32" s="22">
        <f>단가대비표!P68</f>
        <v>256883</v>
      </c>
      <c r="H32" s="25">
        <f>TRUNC(G32*D32,1)</f>
        <v>3596.3</v>
      </c>
      <c r="I32" s="22">
        <f>단가대비표!V68</f>
        <v>0</v>
      </c>
      <c r="J32" s="25">
        <f>TRUNC(I32*D32,1)</f>
        <v>0</v>
      </c>
      <c r="K32" s="22">
        <f t="shared" ref="K32:L34" si="3">TRUNC(E32+G32+I32,1)</f>
        <v>256883</v>
      </c>
      <c r="L32" s="25">
        <f t="shared" si="3"/>
        <v>3596.3</v>
      </c>
      <c r="M32" s="19" t="s">
        <v>52</v>
      </c>
      <c r="N32" s="1" t="s">
        <v>89</v>
      </c>
      <c r="O32" s="1" t="s">
        <v>369</v>
      </c>
      <c r="P32" s="1" t="s">
        <v>64</v>
      </c>
      <c r="Q32" s="1" t="s">
        <v>64</v>
      </c>
      <c r="R32" s="1" t="s">
        <v>63</v>
      </c>
      <c r="V32">
        <v>1</v>
      </c>
      <c r="AV32" s="1" t="s">
        <v>52</v>
      </c>
      <c r="AW32" s="1" t="s">
        <v>380</v>
      </c>
      <c r="AX32" s="1" t="s">
        <v>52</v>
      </c>
      <c r="AY32" s="1" t="s">
        <v>52</v>
      </c>
      <c r="AZ32" s="1" t="s">
        <v>52</v>
      </c>
    </row>
    <row r="33" spans="1:52" ht="30" customHeight="1">
      <c r="A33" s="19" t="s">
        <v>348</v>
      </c>
      <c r="B33" s="19" t="s">
        <v>349</v>
      </c>
      <c r="C33" s="19" t="s">
        <v>350</v>
      </c>
      <c r="D33" s="20">
        <v>0.01</v>
      </c>
      <c r="E33" s="22">
        <f>단가대비표!O59</f>
        <v>0</v>
      </c>
      <c r="F33" s="25">
        <f>TRUNC(E33*D33,1)</f>
        <v>0</v>
      </c>
      <c r="G33" s="22">
        <f>단가대비표!P59</f>
        <v>172068</v>
      </c>
      <c r="H33" s="25">
        <f>TRUNC(G33*D33,1)</f>
        <v>1720.6</v>
      </c>
      <c r="I33" s="22">
        <f>단가대비표!V59</f>
        <v>0</v>
      </c>
      <c r="J33" s="25">
        <f>TRUNC(I33*D33,1)</f>
        <v>0</v>
      </c>
      <c r="K33" s="22">
        <f t="shared" si="3"/>
        <v>172068</v>
      </c>
      <c r="L33" s="25">
        <f t="shared" si="3"/>
        <v>1720.6</v>
      </c>
      <c r="M33" s="19" t="s">
        <v>52</v>
      </c>
      <c r="N33" s="1" t="s">
        <v>89</v>
      </c>
      <c r="O33" s="1" t="s">
        <v>351</v>
      </c>
      <c r="P33" s="1" t="s">
        <v>64</v>
      </c>
      <c r="Q33" s="1" t="s">
        <v>64</v>
      </c>
      <c r="R33" s="1" t="s">
        <v>63</v>
      </c>
      <c r="V33">
        <v>1</v>
      </c>
      <c r="AV33" s="1" t="s">
        <v>52</v>
      </c>
      <c r="AW33" s="1" t="s">
        <v>381</v>
      </c>
      <c r="AX33" s="1" t="s">
        <v>52</v>
      </c>
      <c r="AY33" s="1" t="s">
        <v>52</v>
      </c>
      <c r="AZ33" s="1" t="s">
        <v>52</v>
      </c>
    </row>
    <row r="34" spans="1:52" ht="30" customHeight="1">
      <c r="A34" s="19" t="s">
        <v>362</v>
      </c>
      <c r="B34" s="19" t="s">
        <v>376</v>
      </c>
      <c r="C34" s="19" t="s">
        <v>97</v>
      </c>
      <c r="D34" s="20">
        <v>1</v>
      </c>
      <c r="E34" s="22">
        <v>0</v>
      </c>
      <c r="F34" s="25">
        <f>TRUNC(E34*D34,1)</f>
        <v>0</v>
      </c>
      <c r="G34" s="22">
        <v>0</v>
      </c>
      <c r="H34" s="25">
        <f>TRUNC(G34*D34,1)</f>
        <v>0</v>
      </c>
      <c r="I34" s="22">
        <f>TRUNC(SUMIF(V32:V34, RIGHTB(O34, 1), H32:H34)*U34, 2)</f>
        <v>106.33</v>
      </c>
      <c r="J34" s="25">
        <f>TRUNC(I34*D34,1)</f>
        <v>106.3</v>
      </c>
      <c r="K34" s="22">
        <f t="shared" si="3"/>
        <v>106.3</v>
      </c>
      <c r="L34" s="25">
        <f t="shared" si="3"/>
        <v>106.3</v>
      </c>
      <c r="M34" s="19" t="s">
        <v>52</v>
      </c>
      <c r="N34" s="1" t="s">
        <v>89</v>
      </c>
      <c r="O34" s="1" t="s">
        <v>364</v>
      </c>
      <c r="P34" s="1" t="s">
        <v>64</v>
      </c>
      <c r="Q34" s="1" t="s">
        <v>64</v>
      </c>
      <c r="R34" s="1" t="s">
        <v>64</v>
      </c>
      <c r="S34">
        <v>1</v>
      </c>
      <c r="T34">
        <v>2</v>
      </c>
      <c r="U34">
        <v>0.02</v>
      </c>
      <c r="AV34" s="1" t="s">
        <v>52</v>
      </c>
      <c r="AW34" s="1" t="s">
        <v>382</v>
      </c>
      <c r="AX34" s="1" t="s">
        <v>52</v>
      </c>
      <c r="AY34" s="1" t="s">
        <v>52</v>
      </c>
      <c r="AZ34" s="1" t="s">
        <v>52</v>
      </c>
    </row>
    <row r="35" spans="1:52" ht="30" customHeight="1">
      <c r="A35" s="19" t="s">
        <v>353</v>
      </c>
      <c r="B35" s="19" t="s">
        <v>52</v>
      </c>
      <c r="C35" s="19" t="s">
        <v>52</v>
      </c>
      <c r="D35" s="20"/>
      <c r="E35" s="22"/>
      <c r="F35" s="25">
        <f>TRUNC(SUMIF(N32:N34, N31, F32:F34),0)</f>
        <v>0</v>
      </c>
      <c r="G35" s="22"/>
      <c r="H35" s="25">
        <f>TRUNC(SUMIF(N32:N34, N31, H32:H34),0)</f>
        <v>5316</v>
      </c>
      <c r="I35" s="22"/>
      <c r="J35" s="25">
        <f>TRUNC(SUMIF(N32:N34, N31, J32:J34),0)</f>
        <v>106</v>
      </c>
      <c r="K35" s="22"/>
      <c r="L35" s="25">
        <f>F35+H35+J35</f>
        <v>5422</v>
      </c>
      <c r="M35" s="19" t="s">
        <v>52</v>
      </c>
      <c r="N35" s="1" t="s">
        <v>71</v>
      </c>
      <c r="O35" s="1" t="s">
        <v>71</v>
      </c>
      <c r="P35" s="1" t="s">
        <v>52</v>
      </c>
      <c r="Q35" s="1" t="s">
        <v>52</v>
      </c>
      <c r="R35" s="1" t="s">
        <v>52</v>
      </c>
      <c r="AV35" s="1" t="s">
        <v>52</v>
      </c>
      <c r="AW35" s="1" t="s">
        <v>52</v>
      </c>
      <c r="AX35" s="1" t="s">
        <v>52</v>
      </c>
      <c r="AY35" s="1" t="s">
        <v>52</v>
      </c>
      <c r="AZ35" s="1" t="s">
        <v>52</v>
      </c>
    </row>
    <row r="36" spans="1:52" ht="30" customHeight="1">
      <c r="A36" s="20"/>
      <c r="B36" s="20"/>
      <c r="C36" s="20"/>
      <c r="D36" s="20"/>
      <c r="E36" s="22"/>
      <c r="F36" s="25"/>
      <c r="G36" s="22"/>
      <c r="H36" s="25"/>
      <c r="I36" s="22"/>
      <c r="J36" s="25"/>
      <c r="K36" s="22"/>
      <c r="L36" s="25"/>
      <c r="M36" s="20"/>
    </row>
    <row r="37" spans="1:52" ht="30" customHeight="1">
      <c r="A37" s="16" t="s">
        <v>383</v>
      </c>
      <c r="B37" s="17"/>
      <c r="C37" s="17"/>
      <c r="D37" s="17"/>
      <c r="E37" s="21"/>
      <c r="F37" s="24"/>
      <c r="G37" s="21"/>
      <c r="H37" s="24"/>
      <c r="I37" s="21"/>
      <c r="J37" s="24"/>
      <c r="K37" s="21"/>
      <c r="L37" s="24"/>
      <c r="M37" s="18"/>
      <c r="N37" s="1" t="s">
        <v>94</v>
      </c>
    </row>
    <row r="38" spans="1:52" ht="30" customHeight="1">
      <c r="A38" s="19" t="s">
        <v>384</v>
      </c>
      <c r="B38" s="19" t="s">
        <v>385</v>
      </c>
      <c r="C38" s="19" t="s">
        <v>386</v>
      </c>
      <c r="D38" s="20">
        <v>1</v>
      </c>
      <c r="E38" s="22">
        <f>단가대비표!O55</f>
        <v>239</v>
      </c>
      <c r="F38" s="25">
        <f>TRUNC(E38*D38,1)</f>
        <v>239</v>
      </c>
      <c r="G38" s="22">
        <f>단가대비표!P55</f>
        <v>7967</v>
      </c>
      <c r="H38" s="25">
        <f>TRUNC(G38*D38,1)</f>
        <v>7967</v>
      </c>
      <c r="I38" s="22">
        <f>단가대비표!V55</f>
        <v>0</v>
      </c>
      <c r="J38" s="25">
        <f>TRUNC(I38*D38,1)</f>
        <v>0</v>
      </c>
      <c r="K38" s="22">
        <f>TRUNC(E38+G38+I38,1)</f>
        <v>8206</v>
      </c>
      <c r="L38" s="25">
        <f>TRUNC(F38+H38+J38,1)</f>
        <v>8206</v>
      </c>
      <c r="M38" s="19" t="s">
        <v>387</v>
      </c>
      <c r="N38" s="1" t="s">
        <v>52</v>
      </c>
      <c r="O38" s="1" t="s">
        <v>388</v>
      </c>
      <c r="P38" s="1" t="s">
        <v>64</v>
      </c>
      <c r="Q38" s="1" t="s">
        <v>64</v>
      </c>
      <c r="R38" s="1" t="s">
        <v>63</v>
      </c>
      <c r="V38">
        <v>1</v>
      </c>
      <c r="AV38" s="1" t="s">
        <v>52</v>
      </c>
      <c r="AW38" s="1" t="s">
        <v>389</v>
      </c>
      <c r="AX38" s="1" t="s">
        <v>52</v>
      </c>
      <c r="AY38" s="1" t="s">
        <v>390</v>
      </c>
      <c r="AZ38" s="1" t="s">
        <v>52</v>
      </c>
    </row>
    <row r="39" spans="1:52" ht="30" customHeight="1">
      <c r="A39" s="19" t="s">
        <v>391</v>
      </c>
      <c r="B39" s="19" t="s">
        <v>392</v>
      </c>
      <c r="C39" s="19" t="s">
        <v>97</v>
      </c>
      <c r="D39" s="20">
        <v>1</v>
      </c>
      <c r="E39" s="22">
        <v>0</v>
      </c>
      <c r="F39" s="25">
        <f>TRUNC(E39*D39,1)</f>
        <v>0</v>
      </c>
      <c r="G39" s="22">
        <f>TRUNC(SUMIF(V38:V39, RIGHTB(O39, 1), H38:H39)*U39, 2)</f>
        <v>6373.6</v>
      </c>
      <c r="H39" s="25">
        <f>TRUNC(G39*D39,1)</f>
        <v>6373.6</v>
      </c>
      <c r="I39" s="22">
        <v>0</v>
      </c>
      <c r="J39" s="25">
        <f>TRUNC(I39*D39,1)</f>
        <v>0</v>
      </c>
      <c r="K39" s="22">
        <f>TRUNC(E39+G39+I39,1)</f>
        <v>6373.6</v>
      </c>
      <c r="L39" s="25">
        <f>TRUNC(F39+H39+J39,1)</f>
        <v>6373.6</v>
      </c>
      <c r="M39" s="19" t="s">
        <v>52</v>
      </c>
      <c r="N39" s="1" t="s">
        <v>94</v>
      </c>
      <c r="O39" s="1" t="s">
        <v>364</v>
      </c>
      <c r="P39" s="1" t="s">
        <v>64</v>
      </c>
      <c r="Q39" s="1" t="s">
        <v>64</v>
      </c>
      <c r="R39" s="1" t="s">
        <v>64</v>
      </c>
      <c r="S39">
        <v>1</v>
      </c>
      <c r="T39">
        <v>1</v>
      </c>
      <c r="U39">
        <v>0.8</v>
      </c>
      <c r="AV39" s="1" t="s">
        <v>52</v>
      </c>
      <c r="AW39" s="1" t="s">
        <v>393</v>
      </c>
      <c r="AX39" s="1" t="s">
        <v>52</v>
      </c>
      <c r="AY39" s="1" t="s">
        <v>52</v>
      </c>
      <c r="AZ39" s="1" t="s">
        <v>52</v>
      </c>
    </row>
    <row r="40" spans="1:52" ht="30" customHeight="1">
      <c r="A40" s="19" t="s">
        <v>353</v>
      </c>
      <c r="B40" s="19" t="s">
        <v>52</v>
      </c>
      <c r="C40" s="19" t="s">
        <v>52</v>
      </c>
      <c r="D40" s="20"/>
      <c r="E40" s="22"/>
      <c r="F40" s="25">
        <f>TRUNC(SUMIF(N38:N39, N37, F38:F39),0)</f>
        <v>0</v>
      </c>
      <c r="G40" s="22"/>
      <c r="H40" s="25">
        <f>TRUNC(SUMIF(N38:N39, N37, H38:H39),0)</f>
        <v>6373</v>
      </c>
      <c r="I40" s="22"/>
      <c r="J40" s="25">
        <f>TRUNC(SUMIF(N38:N39, N37, J38:J39),0)</f>
        <v>0</v>
      </c>
      <c r="K40" s="22"/>
      <c r="L40" s="25">
        <f>F40+H40+J40</f>
        <v>6373</v>
      </c>
      <c r="M40" s="19" t="s">
        <v>52</v>
      </c>
      <c r="N40" s="1" t="s">
        <v>71</v>
      </c>
      <c r="O40" s="1" t="s">
        <v>71</v>
      </c>
      <c r="P40" s="1" t="s">
        <v>52</v>
      </c>
      <c r="Q40" s="1" t="s">
        <v>52</v>
      </c>
      <c r="R40" s="1" t="s">
        <v>52</v>
      </c>
      <c r="AV40" s="1" t="s">
        <v>52</v>
      </c>
      <c r="AW40" s="1" t="s">
        <v>52</v>
      </c>
      <c r="AX40" s="1" t="s">
        <v>52</v>
      </c>
      <c r="AY40" s="1" t="s">
        <v>52</v>
      </c>
      <c r="AZ40" s="1" t="s">
        <v>52</v>
      </c>
    </row>
    <row r="41" spans="1:52" ht="30" customHeight="1">
      <c r="A41" s="20"/>
      <c r="B41" s="20"/>
      <c r="C41" s="20"/>
      <c r="D41" s="20"/>
      <c r="E41" s="22"/>
      <c r="F41" s="25"/>
      <c r="G41" s="22"/>
      <c r="H41" s="25"/>
      <c r="I41" s="22"/>
      <c r="J41" s="25"/>
      <c r="K41" s="22"/>
      <c r="L41" s="25"/>
      <c r="M41" s="20"/>
    </row>
    <row r="42" spans="1:52" ht="30" customHeight="1">
      <c r="A42" s="16" t="s">
        <v>394</v>
      </c>
      <c r="B42" s="17"/>
      <c r="C42" s="17"/>
      <c r="D42" s="17"/>
      <c r="E42" s="21"/>
      <c r="F42" s="24"/>
      <c r="G42" s="21"/>
      <c r="H42" s="24"/>
      <c r="I42" s="21"/>
      <c r="J42" s="24"/>
      <c r="K42" s="21"/>
      <c r="L42" s="24"/>
      <c r="M42" s="18"/>
      <c r="N42" s="1" t="s">
        <v>99</v>
      </c>
    </row>
    <row r="43" spans="1:52" ht="30" customHeight="1">
      <c r="A43" s="19" t="s">
        <v>395</v>
      </c>
      <c r="B43" s="19" t="s">
        <v>349</v>
      </c>
      <c r="C43" s="19" t="s">
        <v>350</v>
      </c>
      <c r="D43" s="20">
        <v>3</v>
      </c>
      <c r="E43" s="22">
        <f>단가대비표!O71</f>
        <v>0</v>
      </c>
      <c r="F43" s="25">
        <f>TRUNC(E43*D43,1)</f>
        <v>0</v>
      </c>
      <c r="G43" s="22">
        <f>단가대비표!P71</f>
        <v>266743</v>
      </c>
      <c r="H43" s="25">
        <f>TRUNC(G43*D43,1)</f>
        <v>800229</v>
      </c>
      <c r="I43" s="22">
        <f>단가대비표!V71</f>
        <v>0</v>
      </c>
      <c r="J43" s="25">
        <f>TRUNC(I43*D43,1)</f>
        <v>0</v>
      </c>
      <c r="K43" s="22">
        <f>TRUNC(E43+G43+I43,1)</f>
        <v>266743</v>
      </c>
      <c r="L43" s="25">
        <f>TRUNC(F43+H43+J43,1)</f>
        <v>800229</v>
      </c>
      <c r="M43" s="19" t="s">
        <v>52</v>
      </c>
      <c r="N43" s="1" t="s">
        <v>99</v>
      </c>
      <c r="O43" s="1" t="s">
        <v>396</v>
      </c>
      <c r="P43" s="1" t="s">
        <v>64</v>
      </c>
      <c r="Q43" s="1" t="s">
        <v>64</v>
      </c>
      <c r="R43" s="1" t="s">
        <v>63</v>
      </c>
      <c r="AV43" s="1" t="s">
        <v>52</v>
      </c>
      <c r="AW43" s="1" t="s">
        <v>397</v>
      </c>
      <c r="AX43" s="1" t="s">
        <v>52</v>
      </c>
      <c r="AY43" s="1" t="s">
        <v>52</v>
      </c>
      <c r="AZ43" s="1" t="s">
        <v>52</v>
      </c>
    </row>
    <row r="44" spans="1:52" ht="30" customHeight="1">
      <c r="A44" s="19" t="s">
        <v>353</v>
      </c>
      <c r="B44" s="19" t="s">
        <v>52</v>
      </c>
      <c r="C44" s="19" t="s">
        <v>52</v>
      </c>
      <c r="D44" s="20"/>
      <c r="E44" s="22"/>
      <c r="F44" s="25">
        <f>TRUNC(SUMIF(N43:N43, N42, F43:F43),0)</f>
        <v>0</v>
      </c>
      <c r="G44" s="22"/>
      <c r="H44" s="25">
        <f>TRUNC(SUMIF(N43:N43, N42, H43:H43),0)</f>
        <v>800229</v>
      </c>
      <c r="I44" s="22"/>
      <c r="J44" s="25">
        <f>TRUNC(SUMIF(N43:N43, N42, J43:J43),0)</f>
        <v>0</v>
      </c>
      <c r="K44" s="22"/>
      <c r="L44" s="25">
        <f>F44+H44+J44</f>
        <v>800229</v>
      </c>
      <c r="M44" s="19" t="s">
        <v>52</v>
      </c>
      <c r="N44" s="1" t="s">
        <v>71</v>
      </c>
      <c r="O44" s="1" t="s">
        <v>71</v>
      </c>
      <c r="P44" s="1" t="s">
        <v>52</v>
      </c>
      <c r="Q44" s="1" t="s">
        <v>52</v>
      </c>
      <c r="R44" s="1" t="s">
        <v>52</v>
      </c>
      <c r="AV44" s="1" t="s">
        <v>52</v>
      </c>
      <c r="AW44" s="1" t="s">
        <v>52</v>
      </c>
      <c r="AX44" s="1" t="s">
        <v>52</v>
      </c>
      <c r="AY44" s="1" t="s">
        <v>52</v>
      </c>
      <c r="AZ44" s="1" t="s">
        <v>52</v>
      </c>
    </row>
    <row r="45" spans="1:52" ht="30" customHeight="1">
      <c r="A45" s="20"/>
      <c r="B45" s="20"/>
      <c r="C45" s="20"/>
      <c r="D45" s="20"/>
      <c r="E45" s="22"/>
      <c r="F45" s="25"/>
      <c r="G45" s="22"/>
      <c r="H45" s="25"/>
      <c r="I45" s="22"/>
      <c r="J45" s="25"/>
      <c r="K45" s="22"/>
      <c r="L45" s="25"/>
      <c r="M45" s="20"/>
    </row>
    <row r="46" spans="1:52" ht="30" customHeight="1">
      <c r="A46" s="16" t="s">
        <v>398</v>
      </c>
      <c r="B46" s="17"/>
      <c r="C46" s="17"/>
      <c r="D46" s="17"/>
      <c r="E46" s="21"/>
      <c r="F46" s="24"/>
      <c r="G46" s="21"/>
      <c r="H46" s="24"/>
      <c r="I46" s="21"/>
      <c r="J46" s="24"/>
      <c r="K46" s="21"/>
      <c r="L46" s="24"/>
      <c r="M46" s="18"/>
      <c r="N46" s="1" t="s">
        <v>105</v>
      </c>
    </row>
    <row r="47" spans="1:52" ht="30" customHeight="1">
      <c r="A47" s="19" t="s">
        <v>399</v>
      </c>
      <c r="B47" s="19" t="s">
        <v>349</v>
      </c>
      <c r="C47" s="19" t="s">
        <v>350</v>
      </c>
      <c r="D47" s="20">
        <v>9.5000000000000001E-2</v>
      </c>
      <c r="E47" s="22">
        <f>단가대비표!O64</f>
        <v>0</v>
      </c>
      <c r="F47" s="25">
        <f>TRUNC(E47*D47,1)</f>
        <v>0</v>
      </c>
      <c r="G47" s="22">
        <f>단가대비표!P64</f>
        <v>247188</v>
      </c>
      <c r="H47" s="25">
        <f>TRUNC(G47*D47,1)</f>
        <v>23482.799999999999</v>
      </c>
      <c r="I47" s="22">
        <f>단가대비표!V64</f>
        <v>0</v>
      </c>
      <c r="J47" s="25">
        <f>TRUNC(I47*D47,1)</f>
        <v>0</v>
      </c>
      <c r="K47" s="22">
        <f t="shared" ref="K47:L49" si="4">TRUNC(E47+G47+I47,1)</f>
        <v>247188</v>
      </c>
      <c r="L47" s="25">
        <f t="shared" si="4"/>
        <v>23482.799999999999</v>
      </c>
      <c r="M47" s="19" t="s">
        <v>52</v>
      </c>
      <c r="N47" s="1" t="s">
        <v>105</v>
      </c>
      <c r="O47" s="1" t="s">
        <v>400</v>
      </c>
      <c r="P47" s="1" t="s">
        <v>64</v>
      </c>
      <c r="Q47" s="1" t="s">
        <v>64</v>
      </c>
      <c r="R47" s="1" t="s">
        <v>63</v>
      </c>
      <c r="V47">
        <v>1</v>
      </c>
      <c r="AV47" s="1" t="s">
        <v>52</v>
      </c>
      <c r="AW47" s="1" t="s">
        <v>401</v>
      </c>
      <c r="AX47" s="1" t="s">
        <v>52</v>
      </c>
      <c r="AY47" s="1" t="s">
        <v>52</v>
      </c>
      <c r="AZ47" s="1" t="s">
        <v>52</v>
      </c>
    </row>
    <row r="48" spans="1:52" ht="30" customHeight="1">
      <c r="A48" s="19" t="s">
        <v>348</v>
      </c>
      <c r="B48" s="19" t="s">
        <v>349</v>
      </c>
      <c r="C48" s="19" t="s">
        <v>350</v>
      </c>
      <c r="D48" s="20">
        <v>4.8000000000000001E-2</v>
      </c>
      <c r="E48" s="22">
        <f>단가대비표!O59</f>
        <v>0</v>
      </c>
      <c r="F48" s="25">
        <f>TRUNC(E48*D48,1)</f>
        <v>0</v>
      </c>
      <c r="G48" s="22">
        <f>단가대비표!P59</f>
        <v>172068</v>
      </c>
      <c r="H48" s="25">
        <f>TRUNC(G48*D48,1)</f>
        <v>8259.2000000000007</v>
      </c>
      <c r="I48" s="22">
        <f>단가대비표!V59</f>
        <v>0</v>
      </c>
      <c r="J48" s="25">
        <f>TRUNC(I48*D48,1)</f>
        <v>0</v>
      </c>
      <c r="K48" s="22">
        <f t="shared" si="4"/>
        <v>172068</v>
      </c>
      <c r="L48" s="25">
        <f t="shared" si="4"/>
        <v>8259.2000000000007</v>
      </c>
      <c r="M48" s="19" t="s">
        <v>52</v>
      </c>
      <c r="N48" s="1" t="s">
        <v>105</v>
      </c>
      <c r="O48" s="1" t="s">
        <v>351</v>
      </c>
      <c r="P48" s="1" t="s">
        <v>64</v>
      </c>
      <c r="Q48" s="1" t="s">
        <v>64</v>
      </c>
      <c r="R48" s="1" t="s">
        <v>63</v>
      </c>
      <c r="V48">
        <v>1</v>
      </c>
      <c r="AV48" s="1" t="s">
        <v>52</v>
      </c>
      <c r="AW48" s="1" t="s">
        <v>402</v>
      </c>
      <c r="AX48" s="1" t="s">
        <v>52</v>
      </c>
      <c r="AY48" s="1" t="s">
        <v>52</v>
      </c>
      <c r="AZ48" s="1" t="s">
        <v>52</v>
      </c>
    </row>
    <row r="49" spans="1:52" ht="30" customHeight="1">
      <c r="A49" s="19" t="s">
        <v>362</v>
      </c>
      <c r="B49" s="19" t="s">
        <v>363</v>
      </c>
      <c r="C49" s="19" t="s">
        <v>97</v>
      </c>
      <c r="D49" s="20">
        <v>1</v>
      </c>
      <c r="E49" s="22">
        <f>TRUNC(SUMIF(V47:V49, RIGHTB(O49, 1), H47:H49)*U49, 2)</f>
        <v>1587.1</v>
      </c>
      <c r="F49" s="25">
        <f>TRUNC(E49*D49,1)</f>
        <v>1587.1</v>
      </c>
      <c r="G49" s="22">
        <v>0</v>
      </c>
      <c r="H49" s="25">
        <f>TRUNC(G49*D49,1)</f>
        <v>0</v>
      </c>
      <c r="I49" s="22">
        <v>0</v>
      </c>
      <c r="J49" s="25">
        <f>TRUNC(I49*D49,1)</f>
        <v>0</v>
      </c>
      <c r="K49" s="22">
        <f t="shared" si="4"/>
        <v>1587.1</v>
      </c>
      <c r="L49" s="25">
        <f t="shared" si="4"/>
        <v>1587.1</v>
      </c>
      <c r="M49" s="19" t="s">
        <v>52</v>
      </c>
      <c r="N49" s="1" t="s">
        <v>105</v>
      </c>
      <c r="O49" s="1" t="s">
        <v>364</v>
      </c>
      <c r="P49" s="1" t="s">
        <v>64</v>
      </c>
      <c r="Q49" s="1" t="s">
        <v>64</v>
      </c>
      <c r="R49" s="1" t="s">
        <v>64</v>
      </c>
      <c r="S49">
        <v>1</v>
      </c>
      <c r="T49">
        <v>0</v>
      </c>
      <c r="U49">
        <v>0.05</v>
      </c>
      <c r="AV49" s="1" t="s">
        <v>52</v>
      </c>
      <c r="AW49" s="1" t="s">
        <v>403</v>
      </c>
      <c r="AX49" s="1" t="s">
        <v>52</v>
      </c>
      <c r="AY49" s="1" t="s">
        <v>52</v>
      </c>
      <c r="AZ49" s="1" t="s">
        <v>52</v>
      </c>
    </row>
    <row r="50" spans="1:52" ht="30" customHeight="1">
      <c r="A50" s="19" t="s">
        <v>353</v>
      </c>
      <c r="B50" s="19" t="s">
        <v>52</v>
      </c>
      <c r="C50" s="19" t="s">
        <v>52</v>
      </c>
      <c r="D50" s="20"/>
      <c r="E50" s="22"/>
      <c r="F50" s="25">
        <f>TRUNC(SUMIF(N47:N49, N46, F47:F49),0)</f>
        <v>1587</v>
      </c>
      <c r="G50" s="22"/>
      <c r="H50" s="25">
        <f>TRUNC(SUMIF(N47:N49, N46, H47:H49),0)</f>
        <v>31742</v>
      </c>
      <c r="I50" s="22"/>
      <c r="J50" s="25">
        <f>TRUNC(SUMIF(N47:N49, N46, J47:J49),0)</f>
        <v>0</v>
      </c>
      <c r="K50" s="22"/>
      <c r="L50" s="25">
        <f>F50+H50+J50</f>
        <v>33329</v>
      </c>
      <c r="M50" s="19" t="s">
        <v>52</v>
      </c>
      <c r="N50" s="1" t="s">
        <v>71</v>
      </c>
      <c r="O50" s="1" t="s">
        <v>71</v>
      </c>
      <c r="P50" s="1" t="s">
        <v>52</v>
      </c>
      <c r="Q50" s="1" t="s">
        <v>52</v>
      </c>
      <c r="R50" s="1" t="s">
        <v>52</v>
      </c>
      <c r="AV50" s="1" t="s">
        <v>52</v>
      </c>
      <c r="AW50" s="1" t="s">
        <v>52</v>
      </c>
      <c r="AX50" s="1" t="s">
        <v>52</v>
      </c>
      <c r="AY50" s="1" t="s">
        <v>52</v>
      </c>
      <c r="AZ50" s="1" t="s">
        <v>52</v>
      </c>
    </row>
    <row r="51" spans="1:52" ht="30" customHeight="1">
      <c r="A51" s="20"/>
      <c r="B51" s="20"/>
      <c r="C51" s="20"/>
      <c r="D51" s="20"/>
      <c r="E51" s="22"/>
      <c r="F51" s="25"/>
      <c r="G51" s="22"/>
      <c r="H51" s="25"/>
      <c r="I51" s="22"/>
      <c r="J51" s="25"/>
      <c r="K51" s="22"/>
      <c r="L51" s="25"/>
      <c r="M51" s="20"/>
    </row>
    <row r="52" spans="1:52" ht="30" customHeight="1">
      <c r="A52" s="16" t="s">
        <v>404</v>
      </c>
      <c r="B52" s="17"/>
      <c r="C52" s="17"/>
      <c r="D52" s="17"/>
      <c r="E52" s="21"/>
      <c r="F52" s="24"/>
      <c r="G52" s="21"/>
      <c r="H52" s="24"/>
      <c r="I52" s="21"/>
      <c r="J52" s="24"/>
      <c r="K52" s="21"/>
      <c r="L52" s="24"/>
      <c r="M52" s="18"/>
      <c r="N52" s="1" t="s">
        <v>110</v>
      </c>
    </row>
    <row r="53" spans="1:52" ht="30" customHeight="1">
      <c r="A53" s="19" t="s">
        <v>399</v>
      </c>
      <c r="B53" s="19" t="s">
        <v>349</v>
      </c>
      <c r="C53" s="19" t="s">
        <v>350</v>
      </c>
      <c r="D53" s="20">
        <v>0.56000000000000005</v>
      </c>
      <c r="E53" s="22">
        <f>단가대비표!O64</f>
        <v>0</v>
      </c>
      <c r="F53" s="25">
        <f>TRUNC(E53*D53,1)</f>
        <v>0</v>
      </c>
      <c r="G53" s="22">
        <f>단가대비표!P64</f>
        <v>247188</v>
      </c>
      <c r="H53" s="25">
        <f>TRUNC(G53*D53,1)</f>
        <v>138425.20000000001</v>
      </c>
      <c r="I53" s="22">
        <f>단가대비표!V64</f>
        <v>0</v>
      </c>
      <c r="J53" s="25">
        <f>TRUNC(I53*D53,1)</f>
        <v>0</v>
      </c>
      <c r="K53" s="22">
        <f t="shared" ref="K53:L56" si="5">TRUNC(E53+G53+I53,1)</f>
        <v>247188</v>
      </c>
      <c r="L53" s="25">
        <f t="shared" si="5"/>
        <v>138425.20000000001</v>
      </c>
      <c r="M53" s="19" t="s">
        <v>387</v>
      </c>
      <c r="N53" s="1" t="s">
        <v>52</v>
      </c>
      <c r="O53" s="1" t="s">
        <v>400</v>
      </c>
      <c r="P53" s="1" t="s">
        <v>64</v>
      </c>
      <c r="Q53" s="1" t="s">
        <v>64</v>
      </c>
      <c r="R53" s="1" t="s">
        <v>63</v>
      </c>
      <c r="V53">
        <v>1</v>
      </c>
      <c r="AV53" s="1" t="s">
        <v>52</v>
      </c>
      <c r="AW53" s="1" t="s">
        <v>406</v>
      </c>
      <c r="AX53" s="1" t="s">
        <v>52</v>
      </c>
      <c r="AY53" s="1" t="s">
        <v>390</v>
      </c>
      <c r="AZ53" s="1" t="s">
        <v>52</v>
      </c>
    </row>
    <row r="54" spans="1:52" ht="30" customHeight="1">
      <c r="A54" s="19" t="s">
        <v>348</v>
      </c>
      <c r="B54" s="19" t="s">
        <v>349</v>
      </c>
      <c r="C54" s="19" t="s">
        <v>350</v>
      </c>
      <c r="D54" s="20">
        <v>0.13400000000000001</v>
      </c>
      <c r="E54" s="22">
        <f>단가대비표!O59</f>
        <v>0</v>
      </c>
      <c r="F54" s="25">
        <f>TRUNC(E54*D54,1)</f>
        <v>0</v>
      </c>
      <c r="G54" s="22">
        <f>단가대비표!P59</f>
        <v>172068</v>
      </c>
      <c r="H54" s="25">
        <f>TRUNC(G54*D54,1)</f>
        <v>23057.1</v>
      </c>
      <c r="I54" s="22">
        <f>단가대비표!V59</f>
        <v>0</v>
      </c>
      <c r="J54" s="25">
        <f>TRUNC(I54*D54,1)</f>
        <v>0</v>
      </c>
      <c r="K54" s="22">
        <f t="shared" si="5"/>
        <v>172068</v>
      </c>
      <c r="L54" s="25">
        <f t="shared" si="5"/>
        <v>23057.1</v>
      </c>
      <c r="M54" s="19" t="s">
        <v>387</v>
      </c>
      <c r="N54" s="1" t="s">
        <v>52</v>
      </c>
      <c r="O54" s="1" t="s">
        <v>351</v>
      </c>
      <c r="P54" s="1" t="s">
        <v>64</v>
      </c>
      <c r="Q54" s="1" t="s">
        <v>64</v>
      </c>
      <c r="R54" s="1" t="s">
        <v>63</v>
      </c>
      <c r="V54">
        <v>1</v>
      </c>
      <c r="AV54" s="1" t="s">
        <v>52</v>
      </c>
      <c r="AW54" s="1" t="s">
        <v>407</v>
      </c>
      <c r="AX54" s="1" t="s">
        <v>52</v>
      </c>
      <c r="AY54" s="1" t="s">
        <v>390</v>
      </c>
      <c r="AZ54" s="1" t="s">
        <v>52</v>
      </c>
    </row>
    <row r="55" spans="1:52" ht="30" customHeight="1">
      <c r="A55" s="19" t="s">
        <v>391</v>
      </c>
      <c r="B55" s="19" t="s">
        <v>408</v>
      </c>
      <c r="C55" s="19" t="s">
        <v>97</v>
      </c>
      <c r="D55" s="20">
        <v>1</v>
      </c>
      <c r="E55" s="22">
        <v>0</v>
      </c>
      <c r="F55" s="25">
        <f>TRUNC(E55*D55,1)</f>
        <v>0</v>
      </c>
      <c r="G55" s="22">
        <f>TRUNC(SUMIF(V53:V56, RIGHTB(O55, 1), H53:H56)*U55, 2)</f>
        <v>96889.38</v>
      </c>
      <c r="H55" s="25">
        <f>TRUNC(G55*D55,1)</f>
        <v>96889.3</v>
      </c>
      <c r="I55" s="22">
        <v>0</v>
      </c>
      <c r="J55" s="25">
        <f>TRUNC(I55*D55,1)</f>
        <v>0</v>
      </c>
      <c r="K55" s="22">
        <f t="shared" si="5"/>
        <v>96889.3</v>
      </c>
      <c r="L55" s="25">
        <f t="shared" si="5"/>
        <v>96889.3</v>
      </c>
      <c r="M55" s="19" t="s">
        <v>52</v>
      </c>
      <c r="N55" s="1" t="s">
        <v>110</v>
      </c>
      <c r="O55" s="1" t="s">
        <v>364</v>
      </c>
      <c r="P55" s="1" t="s">
        <v>64</v>
      </c>
      <c r="Q55" s="1" t="s">
        <v>64</v>
      </c>
      <c r="R55" s="1" t="s">
        <v>64</v>
      </c>
      <c r="S55">
        <v>1</v>
      </c>
      <c r="T55">
        <v>1</v>
      </c>
      <c r="U55">
        <v>0.6</v>
      </c>
      <c r="W55">
        <v>2</v>
      </c>
      <c r="AV55" s="1" t="s">
        <v>52</v>
      </c>
      <c r="AW55" s="1" t="s">
        <v>409</v>
      </c>
      <c r="AX55" s="1" t="s">
        <v>52</v>
      </c>
      <c r="AY55" s="1" t="s">
        <v>52</v>
      </c>
      <c r="AZ55" s="1" t="s">
        <v>52</v>
      </c>
    </row>
    <row r="56" spans="1:52" ht="30" customHeight="1">
      <c r="A56" s="19" t="s">
        <v>391</v>
      </c>
      <c r="B56" s="19" t="s">
        <v>410</v>
      </c>
      <c r="C56" s="19" t="s">
        <v>97</v>
      </c>
      <c r="D56" s="20">
        <v>1</v>
      </c>
      <c r="E56" s="22">
        <v>0</v>
      </c>
      <c r="F56" s="25">
        <f>TRUNC(E56*D56,1)</f>
        <v>0</v>
      </c>
      <c r="G56" s="22">
        <v>0</v>
      </c>
      <c r="H56" s="25">
        <f>TRUNC(G56*D56,1)</f>
        <v>0</v>
      </c>
      <c r="I56" s="22">
        <f>TRUNC(SUMIF(W53:W56, RIGHTB(O56, 1), H53:H56)*U56, 2)</f>
        <v>2906.67</v>
      </c>
      <c r="J56" s="25">
        <f>TRUNC(I56*D56,1)</f>
        <v>2906.6</v>
      </c>
      <c r="K56" s="22">
        <f t="shared" si="5"/>
        <v>2906.6</v>
      </c>
      <c r="L56" s="25">
        <f t="shared" si="5"/>
        <v>2906.6</v>
      </c>
      <c r="M56" s="19" t="s">
        <v>52</v>
      </c>
      <c r="N56" s="1" t="s">
        <v>110</v>
      </c>
      <c r="O56" s="1" t="s">
        <v>411</v>
      </c>
      <c r="P56" s="1" t="s">
        <v>64</v>
      </c>
      <c r="Q56" s="1" t="s">
        <v>64</v>
      </c>
      <c r="R56" s="1" t="s">
        <v>64</v>
      </c>
      <c r="S56">
        <v>1</v>
      </c>
      <c r="T56">
        <v>2</v>
      </c>
      <c r="U56">
        <v>0.03</v>
      </c>
      <c r="AV56" s="1" t="s">
        <v>52</v>
      </c>
      <c r="AW56" s="1" t="s">
        <v>412</v>
      </c>
      <c r="AX56" s="1" t="s">
        <v>52</v>
      </c>
      <c r="AY56" s="1" t="s">
        <v>52</v>
      </c>
      <c r="AZ56" s="1" t="s">
        <v>52</v>
      </c>
    </row>
    <row r="57" spans="1:52" ht="30" customHeight="1">
      <c r="A57" s="19" t="s">
        <v>353</v>
      </c>
      <c r="B57" s="19" t="s">
        <v>52</v>
      </c>
      <c r="C57" s="19" t="s">
        <v>52</v>
      </c>
      <c r="D57" s="20"/>
      <c r="E57" s="22"/>
      <c r="F57" s="25">
        <f>TRUNC(SUMIF(N53:N56, N52, F53:F56),0)</f>
        <v>0</v>
      </c>
      <c r="G57" s="22"/>
      <c r="H57" s="25">
        <f>TRUNC(SUMIF(N53:N56, N52, H53:H56),0)</f>
        <v>96889</v>
      </c>
      <c r="I57" s="22"/>
      <c r="J57" s="25">
        <f>TRUNC(SUMIF(N53:N56, N52, J53:J56),0)</f>
        <v>2906</v>
      </c>
      <c r="K57" s="22"/>
      <c r="L57" s="25">
        <f>F57+H57+J57</f>
        <v>99795</v>
      </c>
      <c r="M57" s="19" t="s">
        <v>52</v>
      </c>
      <c r="N57" s="1" t="s">
        <v>71</v>
      </c>
      <c r="O57" s="1" t="s">
        <v>71</v>
      </c>
      <c r="P57" s="1" t="s">
        <v>52</v>
      </c>
      <c r="Q57" s="1" t="s">
        <v>52</v>
      </c>
      <c r="R57" s="1" t="s">
        <v>52</v>
      </c>
      <c r="AV57" s="1" t="s">
        <v>52</v>
      </c>
      <c r="AW57" s="1" t="s">
        <v>52</v>
      </c>
      <c r="AX57" s="1" t="s">
        <v>52</v>
      </c>
      <c r="AY57" s="1" t="s">
        <v>52</v>
      </c>
      <c r="AZ57" s="1" t="s">
        <v>52</v>
      </c>
    </row>
    <row r="58" spans="1:52" ht="30" customHeight="1">
      <c r="A58" s="20"/>
      <c r="B58" s="20"/>
      <c r="C58" s="20"/>
      <c r="D58" s="20"/>
      <c r="E58" s="22"/>
      <c r="F58" s="25"/>
      <c r="G58" s="22"/>
      <c r="H58" s="25"/>
      <c r="I58" s="22"/>
      <c r="J58" s="25"/>
      <c r="K58" s="22"/>
      <c r="L58" s="25"/>
      <c r="M58" s="20"/>
    </row>
    <row r="59" spans="1:52" ht="30" customHeight="1">
      <c r="A59" s="16" t="s">
        <v>413</v>
      </c>
      <c r="B59" s="17"/>
      <c r="C59" s="17"/>
      <c r="D59" s="17"/>
      <c r="E59" s="21"/>
      <c r="F59" s="24"/>
      <c r="G59" s="21"/>
      <c r="H59" s="24"/>
      <c r="I59" s="21"/>
      <c r="J59" s="24"/>
      <c r="K59" s="21"/>
      <c r="L59" s="24"/>
      <c r="M59" s="18"/>
      <c r="N59" s="1" t="s">
        <v>114</v>
      </c>
    </row>
    <row r="60" spans="1:52" ht="30" customHeight="1">
      <c r="A60" s="19" t="s">
        <v>368</v>
      </c>
      <c r="B60" s="19" t="s">
        <v>349</v>
      </c>
      <c r="C60" s="19" t="s">
        <v>350</v>
      </c>
      <c r="D60" s="20">
        <v>1.6E-2</v>
      </c>
      <c r="E60" s="22">
        <f>단가대비표!O68</f>
        <v>0</v>
      </c>
      <c r="F60" s="25">
        <f>TRUNC(E60*D60,1)</f>
        <v>0</v>
      </c>
      <c r="G60" s="22">
        <f>단가대비표!P68</f>
        <v>256883</v>
      </c>
      <c r="H60" s="25">
        <f>TRUNC(G60*D60,1)</f>
        <v>4110.1000000000004</v>
      </c>
      <c r="I60" s="22">
        <f>단가대비표!V68</f>
        <v>0</v>
      </c>
      <c r="J60" s="25">
        <f>TRUNC(I60*D60,1)</f>
        <v>0</v>
      </c>
      <c r="K60" s="22">
        <f>TRUNC(E60+G60+I60,1)</f>
        <v>256883</v>
      </c>
      <c r="L60" s="25">
        <f>TRUNC(F60+H60+J60,1)</f>
        <v>4110.1000000000004</v>
      </c>
      <c r="M60" s="19" t="s">
        <v>52</v>
      </c>
      <c r="N60" s="1" t="s">
        <v>114</v>
      </c>
      <c r="O60" s="1" t="s">
        <v>369</v>
      </c>
      <c r="P60" s="1" t="s">
        <v>64</v>
      </c>
      <c r="Q60" s="1" t="s">
        <v>64</v>
      </c>
      <c r="R60" s="1" t="s">
        <v>63</v>
      </c>
      <c r="AV60" s="1" t="s">
        <v>52</v>
      </c>
      <c r="AW60" s="1" t="s">
        <v>415</v>
      </c>
      <c r="AX60" s="1" t="s">
        <v>52</v>
      </c>
      <c r="AY60" s="1" t="s">
        <v>52</v>
      </c>
      <c r="AZ60" s="1" t="s">
        <v>52</v>
      </c>
    </row>
    <row r="61" spans="1:52" ht="30" customHeight="1">
      <c r="A61" s="19" t="s">
        <v>348</v>
      </c>
      <c r="B61" s="19" t="s">
        <v>349</v>
      </c>
      <c r="C61" s="19" t="s">
        <v>350</v>
      </c>
      <c r="D61" s="20">
        <v>1.0999999999999999E-2</v>
      </c>
      <c r="E61" s="22">
        <f>단가대비표!O59</f>
        <v>0</v>
      </c>
      <c r="F61" s="25">
        <f>TRUNC(E61*D61,1)</f>
        <v>0</v>
      </c>
      <c r="G61" s="22">
        <f>단가대비표!P59</f>
        <v>172068</v>
      </c>
      <c r="H61" s="25">
        <f>TRUNC(G61*D61,1)</f>
        <v>1892.7</v>
      </c>
      <c r="I61" s="22">
        <f>단가대비표!V59</f>
        <v>0</v>
      </c>
      <c r="J61" s="25">
        <f>TRUNC(I61*D61,1)</f>
        <v>0</v>
      </c>
      <c r="K61" s="22">
        <f>TRUNC(E61+G61+I61,1)</f>
        <v>172068</v>
      </c>
      <c r="L61" s="25">
        <f>TRUNC(F61+H61+J61,1)</f>
        <v>1892.7</v>
      </c>
      <c r="M61" s="19" t="s">
        <v>52</v>
      </c>
      <c r="N61" s="1" t="s">
        <v>114</v>
      </c>
      <c r="O61" s="1" t="s">
        <v>351</v>
      </c>
      <c r="P61" s="1" t="s">
        <v>64</v>
      </c>
      <c r="Q61" s="1" t="s">
        <v>64</v>
      </c>
      <c r="R61" s="1" t="s">
        <v>63</v>
      </c>
      <c r="AV61" s="1" t="s">
        <v>52</v>
      </c>
      <c r="AW61" s="1" t="s">
        <v>416</v>
      </c>
      <c r="AX61" s="1" t="s">
        <v>52</v>
      </c>
      <c r="AY61" s="1" t="s">
        <v>52</v>
      </c>
      <c r="AZ61" s="1" t="s">
        <v>52</v>
      </c>
    </row>
    <row r="62" spans="1:52" ht="30" customHeight="1">
      <c r="A62" s="19" t="s">
        <v>353</v>
      </c>
      <c r="B62" s="19" t="s">
        <v>52</v>
      </c>
      <c r="C62" s="19" t="s">
        <v>52</v>
      </c>
      <c r="D62" s="20"/>
      <c r="E62" s="22"/>
      <c r="F62" s="25">
        <f>TRUNC(SUMIF(N60:N61, N59, F60:F61),0)</f>
        <v>0</v>
      </c>
      <c r="G62" s="22"/>
      <c r="H62" s="25">
        <f>TRUNC(SUMIF(N60:N61, N59, H60:H61),0)</f>
        <v>6002</v>
      </c>
      <c r="I62" s="22"/>
      <c r="J62" s="25">
        <f>TRUNC(SUMIF(N60:N61, N59, J60:J61),0)</f>
        <v>0</v>
      </c>
      <c r="K62" s="22"/>
      <c r="L62" s="25">
        <f>F62+H62+J62</f>
        <v>6002</v>
      </c>
      <c r="M62" s="19" t="s">
        <v>52</v>
      </c>
      <c r="N62" s="1" t="s">
        <v>71</v>
      </c>
      <c r="O62" s="1" t="s">
        <v>71</v>
      </c>
      <c r="P62" s="1" t="s">
        <v>52</v>
      </c>
      <c r="Q62" s="1" t="s">
        <v>52</v>
      </c>
      <c r="R62" s="1" t="s">
        <v>52</v>
      </c>
      <c r="AV62" s="1" t="s">
        <v>52</v>
      </c>
      <c r="AW62" s="1" t="s">
        <v>52</v>
      </c>
      <c r="AX62" s="1" t="s">
        <v>52</v>
      </c>
      <c r="AY62" s="1" t="s">
        <v>52</v>
      </c>
      <c r="AZ62" s="1" t="s">
        <v>52</v>
      </c>
    </row>
    <row r="63" spans="1:52" ht="30" customHeight="1">
      <c r="A63" s="20"/>
      <c r="B63" s="20"/>
      <c r="C63" s="20"/>
      <c r="D63" s="20"/>
      <c r="E63" s="22"/>
      <c r="F63" s="25"/>
      <c r="G63" s="22"/>
      <c r="H63" s="25"/>
      <c r="I63" s="22"/>
      <c r="J63" s="25"/>
      <c r="K63" s="22"/>
      <c r="L63" s="25"/>
      <c r="M63" s="20"/>
    </row>
    <row r="64" spans="1:52" ht="30" customHeight="1">
      <c r="A64" s="16" t="s">
        <v>417</v>
      </c>
      <c r="B64" s="17"/>
      <c r="C64" s="17"/>
      <c r="D64" s="17"/>
      <c r="E64" s="21"/>
      <c r="F64" s="24"/>
      <c r="G64" s="21"/>
      <c r="H64" s="24"/>
      <c r="I64" s="21"/>
      <c r="J64" s="24"/>
      <c r="K64" s="21"/>
      <c r="L64" s="24"/>
      <c r="M64" s="18"/>
      <c r="N64" s="1" t="s">
        <v>119</v>
      </c>
    </row>
    <row r="65" spans="1:52" ht="30" customHeight="1">
      <c r="A65" s="19" t="s">
        <v>368</v>
      </c>
      <c r="B65" s="19" t="s">
        <v>349</v>
      </c>
      <c r="C65" s="19" t="s">
        <v>350</v>
      </c>
      <c r="D65" s="20">
        <v>1.6E-2</v>
      </c>
      <c r="E65" s="22">
        <f>단가대비표!O68</f>
        <v>0</v>
      </c>
      <c r="F65" s="25">
        <f>TRUNC(E65*D65,1)</f>
        <v>0</v>
      </c>
      <c r="G65" s="22">
        <f>단가대비표!P68</f>
        <v>256883</v>
      </c>
      <c r="H65" s="25">
        <f>TRUNC(G65*D65,1)</f>
        <v>4110.1000000000004</v>
      </c>
      <c r="I65" s="22">
        <f>단가대비표!V68</f>
        <v>0</v>
      </c>
      <c r="J65" s="25">
        <f>TRUNC(I65*D65,1)</f>
        <v>0</v>
      </c>
      <c r="K65" s="22">
        <f t="shared" ref="K65:L67" si="6">TRUNC(E65+G65+I65,1)</f>
        <v>256883</v>
      </c>
      <c r="L65" s="25">
        <f t="shared" si="6"/>
        <v>4110.1000000000004</v>
      </c>
      <c r="M65" s="19" t="s">
        <v>52</v>
      </c>
      <c r="N65" s="1" t="s">
        <v>119</v>
      </c>
      <c r="O65" s="1" t="s">
        <v>369</v>
      </c>
      <c r="P65" s="1" t="s">
        <v>64</v>
      </c>
      <c r="Q65" s="1" t="s">
        <v>64</v>
      </c>
      <c r="R65" s="1" t="s">
        <v>63</v>
      </c>
      <c r="V65">
        <v>1</v>
      </c>
      <c r="AV65" s="1" t="s">
        <v>52</v>
      </c>
      <c r="AW65" s="1" t="s">
        <v>418</v>
      </c>
      <c r="AX65" s="1" t="s">
        <v>52</v>
      </c>
      <c r="AY65" s="1" t="s">
        <v>52</v>
      </c>
      <c r="AZ65" s="1" t="s">
        <v>52</v>
      </c>
    </row>
    <row r="66" spans="1:52" ht="30" customHeight="1">
      <c r="A66" s="19" t="s">
        <v>348</v>
      </c>
      <c r="B66" s="19" t="s">
        <v>349</v>
      </c>
      <c r="C66" s="19" t="s">
        <v>350</v>
      </c>
      <c r="D66" s="20">
        <v>1.2E-2</v>
      </c>
      <c r="E66" s="22">
        <f>단가대비표!O59</f>
        <v>0</v>
      </c>
      <c r="F66" s="25">
        <f>TRUNC(E66*D66,1)</f>
        <v>0</v>
      </c>
      <c r="G66" s="22">
        <f>단가대비표!P59</f>
        <v>172068</v>
      </c>
      <c r="H66" s="25">
        <f>TRUNC(G66*D66,1)</f>
        <v>2064.8000000000002</v>
      </c>
      <c r="I66" s="22">
        <f>단가대비표!V59</f>
        <v>0</v>
      </c>
      <c r="J66" s="25">
        <f>TRUNC(I66*D66,1)</f>
        <v>0</v>
      </c>
      <c r="K66" s="22">
        <f t="shared" si="6"/>
        <v>172068</v>
      </c>
      <c r="L66" s="25">
        <f t="shared" si="6"/>
        <v>2064.8000000000002</v>
      </c>
      <c r="M66" s="19" t="s">
        <v>52</v>
      </c>
      <c r="N66" s="1" t="s">
        <v>119</v>
      </c>
      <c r="O66" s="1" t="s">
        <v>351</v>
      </c>
      <c r="P66" s="1" t="s">
        <v>64</v>
      </c>
      <c r="Q66" s="1" t="s">
        <v>64</v>
      </c>
      <c r="R66" s="1" t="s">
        <v>63</v>
      </c>
      <c r="V66">
        <v>1</v>
      </c>
      <c r="AV66" s="1" t="s">
        <v>52</v>
      </c>
      <c r="AW66" s="1" t="s">
        <v>419</v>
      </c>
      <c r="AX66" s="1" t="s">
        <v>52</v>
      </c>
      <c r="AY66" s="1" t="s">
        <v>52</v>
      </c>
      <c r="AZ66" s="1" t="s">
        <v>52</v>
      </c>
    </row>
    <row r="67" spans="1:52" ht="30" customHeight="1">
      <c r="A67" s="19" t="s">
        <v>362</v>
      </c>
      <c r="B67" s="19" t="s">
        <v>376</v>
      </c>
      <c r="C67" s="19" t="s">
        <v>97</v>
      </c>
      <c r="D67" s="20">
        <v>1</v>
      </c>
      <c r="E67" s="22">
        <v>0</v>
      </c>
      <c r="F67" s="25">
        <f>TRUNC(E67*D67,1)</f>
        <v>0</v>
      </c>
      <c r="G67" s="22">
        <v>0</v>
      </c>
      <c r="H67" s="25">
        <f>TRUNC(G67*D67,1)</f>
        <v>0</v>
      </c>
      <c r="I67" s="22">
        <f>TRUNC(SUMIF(V65:V67, RIGHTB(O67, 1), H65:H67)*U67, 2)</f>
        <v>123.49</v>
      </c>
      <c r="J67" s="25">
        <f>TRUNC(I67*D67,1)</f>
        <v>123.4</v>
      </c>
      <c r="K67" s="22">
        <f t="shared" si="6"/>
        <v>123.4</v>
      </c>
      <c r="L67" s="25">
        <f t="shared" si="6"/>
        <v>123.4</v>
      </c>
      <c r="M67" s="19" t="s">
        <v>52</v>
      </c>
      <c r="N67" s="1" t="s">
        <v>119</v>
      </c>
      <c r="O67" s="1" t="s">
        <v>364</v>
      </c>
      <c r="P67" s="1" t="s">
        <v>64</v>
      </c>
      <c r="Q67" s="1" t="s">
        <v>64</v>
      </c>
      <c r="R67" s="1" t="s">
        <v>64</v>
      </c>
      <c r="S67">
        <v>1</v>
      </c>
      <c r="T67">
        <v>2</v>
      </c>
      <c r="U67">
        <v>0.02</v>
      </c>
      <c r="AV67" s="1" t="s">
        <v>52</v>
      </c>
      <c r="AW67" s="1" t="s">
        <v>420</v>
      </c>
      <c r="AX67" s="1" t="s">
        <v>52</v>
      </c>
      <c r="AY67" s="1" t="s">
        <v>52</v>
      </c>
      <c r="AZ67" s="1" t="s">
        <v>52</v>
      </c>
    </row>
    <row r="68" spans="1:52" ht="30" customHeight="1">
      <c r="A68" s="19" t="s">
        <v>353</v>
      </c>
      <c r="B68" s="19" t="s">
        <v>52</v>
      </c>
      <c r="C68" s="19" t="s">
        <v>52</v>
      </c>
      <c r="D68" s="20"/>
      <c r="E68" s="22"/>
      <c r="F68" s="25">
        <f>TRUNC(SUMIF(N65:N67, N64, F65:F67),0)</f>
        <v>0</v>
      </c>
      <c r="G68" s="22"/>
      <c r="H68" s="25">
        <f>TRUNC(SUMIF(N65:N67, N64, H65:H67),0)</f>
        <v>6174</v>
      </c>
      <c r="I68" s="22"/>
      <c r="J68" s="25">
        <f>TRUNC(SUMIF(N65:N67, N64, J65:J67),0)</f>
        <v>123</v>
      </c>
      <c r="K68" s="22"/>
      <c r="L68" s="25">
        <f>F68+H68+J68</f>
        <v>6297</v>
      </c>
      <c r="M68" s="19" t="s">
        <v>52</v>
      </c>
      <c r="N68" s="1" t="s">
        <v>71</v>
      </c>
      <c r="O68" s="1" t="s">
        <v>71</v>
      </c>
      <c r="P68" s="1" t="s">
        <v>52</v>
      </c>
      <c r="Q68" s="1" t="s">
        <v>52</v>
      </c>
      <c r="R68" s="1" t="s">
        <v>52</v>
      </c>
      <c r="AV68" s="1" t="s">
        <v>52</v>
      </c>
      <c r="AW68" s="1" t="s">
        <v>52</v>
      </c>
      <c r="AX68" s="1" t="s">
        <v>52</v>
      </c>
      <c r="AY68" s="1" t="s">
        <v>52</v>
      </c>
      <c r="AZ68" s="1" t="s">
        <v>52</v>
      </c>
    </row>
    <row r="69" spans="1:52" ht="30" customHeight="1">
      <c r="A69" s="20"/>
      <c r="B69" s="20"/>
      <c r="C69" s="20"/>
      <c r="D69" s="20"/>
      <c r="E69" s="22"/>
      <c r="F69" s="25"/>
      <c r="G69" s="22"/>
      <c r="H69" s="25"/>
      <c r="I69" s="22"/>
      <c r="J69" s="25"/>
      <c r="K69" s="22"/>
      <c r="L69" s="25"/>
      <c r="M69" s="20"/>
    </row>
    <row r="70" spans="1:52" ht="30" customHeight="1">
      <c r="A70" s="16" t="s">
        <v>421</v>
      </c>
      <c r="B70" s="17"/>
      <c r="C70" s="17"/>
      <c r="D70" s="17"/>
      <c r="E70" s="21"/>
      <c r="F70" s="24"/>
      <c r="G70" s="21"/>
      <c r="H70" s="24"/>
      <c r="I70" s="21"/>
      <c r="J70" s="24"/>
      <c r="K70" s="21"/>
      <c r="L70" s="24"/>
      <c r="M70" s="18"/>
      <c r="N70" s="1" t="s">
        <v>124</v>
      </c>
    </row>
    <row r="71" spans="1:52" ht="30" customHeight="1">
      <c r="A71" s="19" t="s">
        <v>423</v>
      </c>
      <c r="B71" s="19" t="s">
        <v>349</v>
      </c>
      <c r="C71" s="19" t="s">
        <v>350</v>
      </c>
      <c r="D71" s="20">
        <v>8.0000000000000002E-3</v>
      </c>
      <c r="E71" s="22">
        <f>단가대비표!O69</f>
        <v>0</v>
      </c>
      <c r="F71" s="25">
        <f>TRUNC(E71*D71,1)</f>
        <v>0</v>
      </c>
      <c r="G71" s="22">
        <f>단가대비표!P69</f>
        <v>227614</v>
      </c>
      <c r="H71" s="25">
        <f>TRUNC(G71*D71,1)</f>
        <v>1820.9</v>
      </c>
      <c r="I71" s="22">
        <f>단가대비표!V69</f>
        <v>0</v>
      </c>
      <c r="J71" s="25">
        <f>TRUNC(I71*D71,1)</f>
        <v>0</v>
      </c>
      <c r="K71" s="22">
        <f>TRUNC(E71+G71+I71,1)</f>
        <v>227614</v>
      </c>
      <c r="L71" s="25">
        <f>TRUNC(F71+H71+J71,1)</f>
        <v>1820.9</v>
      </c>
      <c r="M71" s="19" t="s">
        <v>52</v>
      </c>
      <c r="N71" s="1" t="s">
        <v>124</v>
      </c>
      <c r="O71" s="1" t="s">
        <v>424</v>
      </c>
      <c r="P71" s="1" t="s">
        <v>64</v>
      </c>
      <c r="Q71" s="1" t="s">
        <v>64</v>
      </c>
      <c r="R71" s="1" t="s">
        <v>63</v>
      </c>
      <c r="AV71" s="1" t="s">
        <v>52</v>
      </c>
      <c r="AW71" s="1" t="s">
        <v>425</v>
      </c>
      <c r="AX71" s="1" t="s">
        <v>52</v>
      </c>
      <c r="AY71" s="1" t="s">
        <v>52</v>
      </c>
      <c r="AZ71" s="1" t="s">
        <v>52</v>
      </c>
    </row>
    <row r="72" spans="1:52" ht="30" customHeight="1">
      <c r="A72" s="19" t="s">
        <v>348</v>
      </c>
      <c r="B72" s="19" t="s">
        <v>349</v>
      </c>
      <c r="C72" s="19" t="s">
        <v>350</v>
      </c>
      <c r="D72" s="20">
        <v>5.0000000000000001E-3</v>
      </c>
      <c r="E72" s="22">
        <f>단가대비표!O59</f>
        <v>0</v>
      </c>
      <c r="F72" s="25">
        <f>TRUNC(E72*D72,1)</f>
        <v>0</v>
      </c>
      <c r="G72" s="22">
        <f>단가대비표!P59</f>
        <v>172068</v>
      </c>
      <c r="H72" s="25">
        <f>TRUNC(G72*D72,1)</f>
        <v>860.3</v>
      </c>
      <c r="I72" s="22">
        <f>단가대비표!V59</f>
        <v>0</v>
      </c>
      <c r="J72" s="25">
        <f>TRUNC(I72*D72,1)</f>
        <v>0</v>
      </c>
      <c r="K72" s="22">
        <f>TRUNC(E72+G72+I72,1)</f>
        <v>172068</v>
      </c>
      <c r="L72" s="25">
        <f>TRUNC(F72+H72+J72,1)</f>
        <v>860.3</v>
      </c>
      <c r="M72" s="19" t="s">
        <v>52</v>
      </c>
      <c r="N72" s="1" t="s">
        <v>124</v>
      </c>
      <c r="O72" s="1" t="s">
        <v>351</v>
      </c>
      <c r="P72" s="1" t="s">
        <v>64</v>
      </c>
      <c r="Q72" s="1" t="s">
        <v>64</v>
      </c>
      <c r="R72" s="1" t="s">
        <v>63</v>
      </c>
      <c r="AV72" s="1" t="s">
        <v>52</v>
      </c>
      <c r="AW72" s="1" t="s">
        <v>426</v>
      </c>
      <c r="AX72" s="1" t="s">
        <v>52</v>
      </c>
      <c r="AY72" s="1" t="s">
        <v>52</v>
      </c>
      <c r="AZ72" s="1" t="s">
        <v>52</v>
      </c>
    </row>
    <row r="73" spans="1:52" ht="30" customHeight="1">
      <c r="A73" s="19" t="s">
        <v>353</v>
      </c>
      <c r="B73" s="19" t="s">
        <v>52</v>
      </c>
      <c r="C73" s="19" t="s">
        <v>52</v>
      </c>
      <c r="D73" s="20"/>
      <c r="E73" s="22"/>
      <c r="F73" s="25">
        <f>TRUNC(SUMIF(N71:N72, N70, F71:F72),0)</f>
        <v>0</v>
      </c>
      <c r="G73" s="22"/>
      <c r="H73" s="25">
        <f>TRUNC(SUMIF(N71:N72, N70, H71:H72),0)</f>
        <v>2681</v>
      </c>
      <c r="I73" s="22"/>
      <c r="J73" s="25">
        <f>TRUNC(SUMIF(N71:N72, N70, J71:J72),0)</f>
        <v>0</v>
      </c>
      <c r="K73" s="22"/>
      <c r="L73" s="25">
        <f>F73+H73+J73</f>
        <v>2681</v>
      </c>
      <c r="M73" s="19" t="s">
        <v>52</v>
      </c>
      <c r="N73" s="1" t="s">
        <v>71</v>
      </c>
      <c r="O73" s="1" t="s">
        <v>71</v>
      </c>
      <c r="P73" s="1" t="s">
        <v>52</v>
      </c>
      <c r="Q73" s="1" t="s">
        <v>52</v>
      </c>
      <c r="R73" s="1" t="s">
        <v>52</v>
      </c>
      <c r="AV73" s="1" t="s">
        <v>52</v>
      </c>
      <c r="AW73" s="1" t="s">
        <v>52</v>
      </c>
      <c r="AX73" s="1" t="s">
        <v>52</v>
      </c>
      <c r="AY73" s="1" t="s">
        <v>52</v>
      </c>
      <c r="AZ73" s="1" t="s">
        <v>52</v>
      </c>
    </row>
    <row r="74" spans="1:52" ht="30" customHeight="1">
      <c r="A74" s="20"/>
      <c r="B74" s="20"/>
      <c r="C74" s="20"/>
      <c r="D74" s="20"/>
      <c r="E74" s="22"/>
      <c r="F74" s="25"/>
      <c r="G74" s="22"/>
      <c r="H74" s="25"/>
      <c r="I74" s="22"/>
      <c r="J74" s="25"/>
      <c r="K74" s="22"/>
      <c r="L74" s="25"/>
      <c r="M74" s="20"/>
    </row>
    <row r="75" spans="1:52" ht="30" customHeight="1">
      <c r="A75" s="16" t="s">
        <v>427</v>
      </c>
      <c r="B75" s="17"/>
      <c r="C75" s="17"/>
      <c r="D75" s="17"/>
      <c r="E75" s="21"/>
      <c r="F75" s="24"/>
      <c r="G75" s="21"/>
      <c r="H75" s="24"/>
      <c r="I75" s="21"/>
      <c r="J75" s="24"/>
      <c r="K75" s="21"/>
      <c r="L75" s="24"/>
      <c r="M75" s="18"/>
      <c r="N75" s="1" t="s">
        <v>128</v>
      </c>
    </row>
    <row r="76" spans="1:52" ht="30" customHeight="1">
      <c r="A76" s="19" t="s">
        <v>358</v>
      </c>
      <c r="B76" s="19" t="s">
        <v>349</v>
      </c>
      <c r="C76" s="19" t="s">
        <v>350</v>
      </c>
      <c r="D76" s="20">
        <v>5.2999999999999999E-2</v>
      </c>
      <c r="E76" s="22">
        <f>단가대비표!O63</f>
        <v>0</v>
      </c>
      <c r="F76" s="25">
        <f>TRUNC(E76*D76,1)</f>
        <v>0</v>
      </c>
      <c r="G76" s="22">
        <f>단가대비표!P63</f>
        <v>277642</v>
      </c>
      <c r="H76" s="25">
        <f>TRUNC(G76*D76,1)</f>
        <v>14715</v>
      </c>
      <c r="I76" s="22">
        <f>단가대비표!V63</f>
        <v>0</v>
      </c>
      <c r="J76" s="25">
        <f>TRUNC(I76*D76,1)</f>
        <v>0</v>
      </c>
      <c r="K76" s="22">
        <f t="shared" ref="K76:L78" si="7">TRUNC(E76+G76+I76,1)</f>
        <v>277642</v>
      </c>
      <c r="L76" s="25">
        <f t="shared" si="7"/>
        <v>14715</v>
      </c>
      <c r="M76" s="19" t="s">
        <v>387</v>
      </c>
      <c r="N76" s="1" t="s">
        <v>52</v>
      </c>
      <c r="O76" s="1" t="s">
        <v>359</v>
      </c>
      <c r="P76" s="1" t="s">
        <v>64</v>
      </c>
      <c r="Q76" s="1" t="s">
        <v>64</v>
      </c>
      <c r="R76" s="1" t="s">
        <v>63</v>
      </c>
      <c r="V76">
        <v>1</v>
      </c>
      <c r="AV76" s="1" t="s">
        <v>52</v>
      </c>
      <c r="AW76" s="1" t="s">
        <v>429</v>
      </c>
      <c r="AX76" s="1" t="s">
        <v>52</v>
      </c>
      <c r="AY76" s="1" t="s">
        <v>390</v>
      </c>
      <c r="AZ76" s="1" t="s">
        <v>52</v>
      </c>
    </row>
    <row r="77" spans="1:52" ht="30" customHeight="1">
      <c r="A77" s="19" t="s">
        <v>348</v>
      </c>
      <c r="B77" s="19" t="s">
        <v>349</v>
      </c>
      <c r="C77" s="19" t="s">
        <v>350</v>
      </c>
      <c r="D77" s="20">
        <v>1.2999999999999999E-2</v>
      </c>
      <c r="E77" s="22">
        <f>단가대비표!O59</f>
        <v>0</v>
      </c>
      <c r="F77" s="25">
        <f>TRUNC(E77*D77,1)</f>
        <v>0</v>
      </c>
      <c r="G77" s="22">
        <f>단가대비표!P59</f>
        <v>172068</v>
      </c>
      <c r="H77" s="25">
        <f>TRUNC(G77*D77,1)</f>
        <v>2236.8000000000002</v>
      </c>
      <c r="I77" s="22">
        <f>단가대비표!V59</f>
        <v>0</v>
      </c>
      <c r="J77" s="25">
        <f>TRUNC(I77*D77,1)</f>
        <v>0</v>
      </c>
      <c r="K77" s="22">
        <f t="shared" si="7"/>
        <v>172068</v>
      </c>
      <c r="L77" s="25">
        <f t="shared" si="7"/>
        <v>2236.8000000000002</v>
      </c>
      <c r="M77" s="19" t="s">
        <v>387</v>
      </c>
      <c r="N77" s="1" t="s">
        <v>52</v>
      </c>
      <c r="O77" s="1" t="s">
        <v>351</v>
      </c>
      <c r="P77" s="1" t="s">
        <v>64</v>
      </c>
      <c r="Q77" s="1" t="s">
        <v>64</v>
      </c>
      <c r="R77" s="1" t="s">
        <v>63</v>
      </c>
      <c r="V77">
        <v>1</v>
      </c>
      <c r="AV77" s="1" t="s">
        <v>52</v>
      </c>
      <c r="AW77" s="1" t="s">
        <v>430</v>
      </c>
      <c r="AX77" s="1" t="s">
        <v>52</v>
      </c>
      <c r="AY77" s="1" t="s">
        <v>390</v>
      </c>
      <c r="AZ77" s="1" t="s">
        <v>52</v>
      </c>
    </row>
    <row r="78" spans="1:52" ht="30" customHeight="1">
      <c r="A78" s="19" t="s">
        <v>391</v>
      </c>
      <c r="B78" s="19" t="s">
        <v>408</v>
      </c>
      <c r="C78" s="19" t="s">
        <v>97</v>
      </c>
      <c r="D78" s="20">
        <v>1</v>
      </c>
      <c r="E78" s="22">
        <v>0</v>
      </c>
      <c r="F78" s="25">
        <f>TRUNC(E78*D78,1)</f>
        <v>0</v>
      </c>
      <c r="G78" s="22">
        <f>TRUNC(SUMIF(V76:V78, RIGHTB(O78, 1), H76:H78)*U78, 2)</f>
        <v>10171.08</v>
      </c>
      <c r="H78" s="25">
        <f>TRUNC(G78*D78,1)</f>
        <v>10171</v>
      </c>
      <c r="I78" s="22">
        <v>0</v>
      </c>
      <c r="J78" s="25">
        <f>TRUNC(I78*D78,1)</f>
        <v>0</v>
      </c>
      <c r="K78" s="22">
        <f t="shared" si="7"/>
        <v>10171</v>
      </c>
      <c r="L78" s="25">
        <f t="shared" si="7"/>
        <v>10171</v>
      </c>
      <c r="M78" s="19" t="s">
        <v>52</v>
      </c>
      <c r="N78" s="1" t="s">
        <v>128</v>
      </c>
      <c r="O78" s="1" t="s">
        <v>364</v>
      </c>
      <c r="P78" s="1" t="s">
        <v>64</v>
      </c>
      <c r="Q78" s="1" t="s">
        <v>64</v>
      </c>
      <c r="R78" s="1" t="s">
        <v>64</v>
      </c>
      <c r="S78">
        <v>1</v>
      </c>
      <c r="T78">
        <v>1</v>
      </c>
      <c r="U78">
        <v>0.6</v>
      </c>
      <c r="AV78" s="1" t="s">
        <v>52</v>
      </c>
      <c r="AW78" s="1" t="s">
        <v>431</v>
      </c>
      <c r="AX78" s="1" t="s">
        <v>52</v>
      </c>
      <c r="AY78" s="1" t="s">
        <v>52</v>
      </c>
      <c r="AZ78" s="1" t="s">
        <v>52</v>
      </c>
    </row>
    <row r="79" spans="1:52" ht="30" customHeight="1">
      <c r="A79" s="19" t="s">
        <v>353</v>
      </c>
      <c r="B79" s="19" t="s">
        <v>52</v>
      </c>
      <c r="C79" s="19" t="s">
        <v>52</v>
      </c>
      <c r="D79" s="20"/>
      <c r="E79" s="22"/>
      <c r="F79" s="25">
        <f>TRUNC(SUMIF(N76:N78, N75, F76:F78),0)</f>
        <v>0</v>
      </c>
      <c r="G79" s="22"/>
      <c r="H79" s="25">
        <f>TRUNC(SUMIF(N76:N78, N75, H76:H78),0)</f>
        <v>10171</v>
      </c>
      <c r="I79" s="22"/>
      <c r="J79" s="25">
        <f>TRUNC(SUMIF(N76:N78, N75, J76:J78),0)</f>
        <v>0</v>
      </c>
      <c r="K79" s="22"/>
      <c r="L79" s="25">
        <f>F79+H79+J79</f>
        <v>10171</v>
      </c>
      <c r="M79" s="19" t="s">
        <v>52</v>
      </c>
      <c r="N79" s="1" t="s">
        <v>71</v>
      </c>
      <c r="O79" s="1" t="s">
        <v>71</v>
      </c>
      <c r="P79" s="1" t="s">
        <v>52</v>
      </c>
      <c r="Q79" s="1" t="s">
        <v>52</v>
      </c>
      <c r="R79" s="1" t="s">
        <v>52</v>
      </c>
      <c r="AV79" s="1" t="s">
        <v>52</v>
      </c>
      <c r="AW79" s="1" t="s">
        <v>52</v>
      </c>
      <c r="AX79" s="1" t="s">
        <v>52</v>
      </c>
      <c r="AY79" s="1" t="s">
        <v>52</v>
      </c>
      <c r="AZ79" s="1" t="s">
        <v>52</v>
      </c>
    </row>
    <row r="80" spans="1:52" ht="30" customHeight="1">
      <c r="A80" s="20"/>
      <c r="B80" s="20"/>
      <c r="C80" s="20"/>
      <c r="D80" s="20"/>
      <c r="E80" s="22"/>
      <c r="F80" s="25"/>
      <c r="G80" s="22"/>
      <c r="H80" s="25"/>
      <c r="I80" s="22"/>
      <c r="J80" s="25"/>
      <c r="K80" s="22"/>
      <c r="L80" s="25"/>
      <c r="M80" s="20"/>
    </row>
    <row r="81" spans="1:52" ht="30" customHeight="1">
      <c r="A81" s="16" t="s">
        <v>432</v>
      </c>
      <c r="B81" s="17"/>
      <c r="C81" s="17"/>
      <c r="D81" s="17"/>
      <c r="E81" s="21"/>
      <c r="F81" s="24"/>
      <c r="G81" s="21"/>
      <c r="H81" s="24"/>
      <c r="I81" s="21"/>
      <c r="J81" s="24"/>
      <c r="K81" s="21"/>
      <c r="L81" s="24"/>
      <c r="M81" s="18"/>
      <c r="N81" s="1" t="s">
        <v>132</v>
      </c>
    </row>
    <row r="82" spans="1:52" ht="30" customHeight="1">
      <c r="A82" s="19" t="s">
        <v>399</v>
      </c>
      <c r="B82" s="19" t="s">
        <v>349</v>
      </c>
      <c r="C82" s="19" t="s">
        <v>350</v>
      </c>
      <c r="D82" s="20">
        <v>0.20799999999999999</v>
      </c>
      <c r="E82" s="22">
        <f>단가대비표!O64</f>
        <v>0</v>
      </c>
      <c r="F82" s="25">
        <f>TRUNC(E82*D82,1)</f>
        <v>0</v>
      </c>
      <c r="G82" s="22">
        <f>단가대비표!P64</f>
        <v>247188</v>
      </c>
      <c r="H82" s="25">
        <f>TRUNC(G82*D82,1)</f>
        <v>51415.1</v>
      </c>
      <c r="I82" s="22">
        <f>단가대비표!V64</f>
        <v>0</v>
      </c>
      <c r="J82" s="25">
        <f>TRUNC(I82*D82,1)</f>
        <v>0</v>
      </c>
      <c r="K82" s="22">
        <f t="shared" ref="K82:L84" si="8">TRUNC(E82+G82+I82,1)</f>
        <v>247188</v>
      </c>
      <c r="L82" s="25">
        <f t="shared" si="8"/>
        <v>51415.1</v>
      </c>
      <c r="M82" s="19" t="s">
        <v>387</v>
      </c>
      <c r="N82" s="1" t="s">
        <v>52</v>
      </c>
      <c r="O82" s="1" t="s">
        <v>400</v>
      </c>
      <c r="P82" s="1" t="s">
        <v>64</v>
      </c>
      <c r="Q82" s="1" t="s">
        <v>64</v>
      </c>
      <c r="R82" s="1" t="s">
        <v>63</v>
      </c>
      <c r="V82">
        <v>1</v>
      </c>
      <c r="AV82" s="1" t="s">
        <v>52</v>
      </c>
      <c r="AW82" s="1" t="s">
        <v>434</v>
      </c>
      <c r="AX82" s="1" t="s">
        <v>52</v>
      </c>
      <c r="AY82" s="1" t="s">
        <v>390</v>
      </c>
      <c r="AZ82" s="1" t="s">
        <v>52</v>
      </c>
    </row>
    <row r="83" spans="1:52" ht="30" customHeight="1">
      <c r="A83" s="19" t="s">
        <v>348</v>
      </c>
      <c r="B83" s="19" t="s">
        <v>349</v>
      </c>
      <c r="C83" s="19" t="s">
        <v>350</v>
      </c>
      <c r="D83" s="20">
        <v>4.7E-2</v>
      </c>
      <c r="E83" s="22">
        <f>단가대비표!O59</f>
        <v>0</v>
      </c>
      <c r="F83" s="25">
        <f>TRUNC(E83*D83,1)</f>
        <v>0</v>
      </c>
      <c r="G83" s="22">
        <f>단가대비표!P59</f>
        <v>172068</v>
      </c>
      <c r="H83" s="25">
        <f>TRUNC(G83*D83,1)</f>
        <v>8087.1</v>
      </c>
      <c r="I83" s="22">
        <f>단가대비표!V59</f>
        <v>0</v>
      </c>
      <c r="J83" s="25">
        <f>TRUNC(I83*D83,1)</f>
        <v>0</v>
      </c>
      <c r="K83" s="22">
        <f t="shared" si="8"/>
        <v>172068</v>
      </c>
      <c r="L83" s="25">
        <f t="shared" si="8"/>
        <v>8087.1</v>
      </c>
      <c r="M83" s="19" t="s">
        <v>387</v>
      </c>
      <c r="N83" s="1" t="s">
        <v>52</v>
      </c>
      <c r="O83" s="1" t="s">
        <v>351</v>
      </c>
      <c r="P83" s="1" t="s">
        <v>64</v>
      </c>
      <c r="Q83" s="1" t="s">
        <v>64</v>
      </c>
      <c r="R83" s="1" t="s">
        <v>63</v>
      </c>
      <c r="V83">
        <v>1</v>
      </c>
      <c r="AV83" s="1" t="s">
        <v>52</v>
      </c>
      <c r="AW83" s="1" t="s">
        <v>435</v>
      </c>
      <c r="AX83" s="1" t="s">
        <v>52</v>
      </c>
      <c r="AY83" s="1" t="s">
        <v>390</v>
      </c>
      <c r="AZ83" s="1" t="s">
        <v>52</v>
      </c>
    </row>
    <row r="84" spans="1:52" ht="30" customHeight="1">
      <c r="A84" s="19" t="s">
        <v>391</v>
      </c>
      <c r="B84" s="19" t="s">
        <v>408</v>
      </c>
      <c r="C84" s="19" t="s">
        <v>97</v>
      </c>
      <c r="D84" s="20">
        <v>1</v>
      </c>
      <c r="E84" s="22">
        <v>0</v>
      </c>
      <c r="F84" s="25">
        <f>TRUNC(E84*D84,1)</f>
        <v>0</v>
      </c>
      <c r="G84" s="22">
        <f>TRUNC(SUMIF(V82:V84, RIGHTB(O84, 1), H82:H84)*U84, 2)</f>
        <v>35701.32</v>
      </c>
      <c r="H84" s="25">
        <f>TRUNC(G84*D84,1)</f>
        <v>35701.300000000003</v>
      </c>
      <c r="I84" s="22">
        <v>0</v>
      </c>
      <c r="J84" s="25">
        <f>TRUNC(I84*D84,1)</f>
        <v>0</v>
      </c>
      <c r="K84" s="22">
        <f t="shared" si="8"/>
        <v>35701.300000000003</v>
      </c>
      <c r="L84" s="25">
        <f t="shared" si="8"/>
        <v>35701.300000000003</v>
      </c>
      <c r="M84" s="19" t="s">
        <v>52</v>
      </c>
      <c r="N84" s="1" t="s">
        <v>132</v>
      </c>
      <c r="O84" s="1" t="s">
        <v>364</v>
      </c>
      <c r="P84" s="1" t="s">
        <v>64</v>
      </c>
      <c r="Q84" s="1" t="s">
        <v>64</v>
      </c>
      <c r="R84" s="1" t="s">
        <v>64</v>
      </c>
      <c r="S84">
        <v>1</v>
      </c>
      <c r="T84">
        <v>1</v>
      </c>
      <c r="U84">
        <v>0.6</v>
      </c>
      <c r="AV84" s="1" t="s">
        <v>52</v>
      </c>
      <c r="AW84" s="1" t="s">
        <v>436</v>
      </c>
      <c r="AX84" s="1" t="s">
        <v>52</v>
      </c>
      <c r="AY84" s="1" t="s">
        <v>52</v>
      </c>
      <c r="AZ84" s="1" t="s">
        <v>52</v>
      </c>
    </row>
    <row r="85" spans="1:52" ht="30" customHeight="1">
      <c r="A85" s="19" t="s">
        <v>353</v>
      </c>
      <c r="B85" s="19" t="s">
        <v>52</v>
      </c>
      <c r="C85" s="19" t="s">
        <v>52</v>
      </c>
      <c r="D85" s="20"/>
      <c r="E85" s="22"/>
      <c r="F85" s="25">
        <f>TRUNC(SUMIF(N82:N84, N81, F82:F84),0)</f>
        <v>0</v>
      </c>
      <c r="G85" s="22"/>
      <c r="H85" s="25">
        <f>TRUNC(SUMIF(N82:N84, N81, H82:H84),0)</f>
        <v>35701</v>
      </c>
      <c r="I85" s="22"/>
      <c r="J85" s="25">
        <f>TRUNC(SUMIF(N82:N84, N81, J82:J84),0)</f>
        <v>0</v>
      </c>
      <c r="K85" s="22"/>
      <c r="L85" s="25">
        <f>F85+H85+J85</f>
        <v>35701</v>
      </c>
      <c r="M85" s="19" t="s">
        <v>52</v>
      </c>
      <c r="N85" s="1" t="s">
        <v>71</v>
      </c>
      <c r="O85" s="1" t="s">
        <v>71</v>
      </c>
      <c r="P85" s="1" t="s">
        <v>52</v>
      </c>
      <c r="Q85" s="1" t="s">
        <v>52</v>
      </c>
      <c r="R85" s="1" t="s">
        <v>52</v>
      </c>
      <c r="AV85" s="1" t="s">
        <v>52</v>
      </c>
      <c r="AW85" s="1" t="s">
        <v>52</v>
      </c>
      <c r="AX85" s="1" t="s">
        <v>52</v>
      </c>
      <c r="AY85" s="1" t="s">
        <v>52</v>
      </c>
      <c r="AZ85" s="1" t="s">
        <v>52</v>
      </c>
    </row>
    <row r="86" spans="1:52" ht="30" customHeight="1">
      <c r="A86" s="20"/>
      <c r="B86" s="20"/>
      <c r="C86" s="20"/>
      <c r="D86" s="20"/>
      <c r="E86" s="22"/>
      <c r="F86" s="25"/>
      <c r="G86" s="22"/>
      <c r="H86" s="25"/>
      <c r="I86" s="22"/>
      <c r="J86" s="25"/>
      <c r="K86" s="22"/>
      <c r="L86" s="25"/>
      <c r="M86" s="20"/>
    </row>
    <row r="87" spans="1:52" ht="30" customHeight="1">
      <c r="A87" s="16" t="s">
        <v>437</v>
      </c>
      <c r="B87" s="17"/>
      <c r="C87" s="17"/>
      <c r="D87" s="17"/>
      <c r="E87" s="21"/>
      <c r="F87" s="24"/>
      <c r="G87" s="21"/>
      <c r="H87" s="24"/>
      <c r="I87" s="21"/>
      <c r="J87" s="24"/>
      <c r="K87" s="21"/>
      <c r="L87" s="24"/>
      <c r="M87" s="18"/>
      <c r="N87" s="1" t="s">
        <v>137</v>
      </c>
    </row>
    <row r="88" spans="1:52" ht="30" customHeight="1">
      <c r="A88" s="19" t="s">
        <v>348</v>
      </c>
      <c r="B88" s="19" t="s">
        <v>349</v>
      </c>
      <c r="C88" s="19" t="s">
        <v>350</v>
      </c>
      <c r="D88" s="20">
        <v>0.05</v>
      </c>
      <c r="E88" s="22">
        <f>단가대비표!O59</f>
        <v>0</v>
      </c>
      <c r="F88" s="25">
        <f>TRUNC(E88*D88,1)</f>
        <v>0</v>
      </c>
      <c r="G88" s="22">
        <f>단가대비표!P59</f>
        <v>172068</v>
      </c>
      <c r="H88" s="25">
        <f>TRUNC(G88*D88,1)</f>
        <v>8603.4</v>
      </c>
      <c r="I88" s="22">
        <f>단가대비표!V59</f>
        <v>0</v>
      </c>
      <c r="J88" s="25">
        <f>TRUNC(I88*D88,1)</f>
        <v>0</v>
      </c>
      <c r="K88" s="22">
        <f>TRUNC(E88+G88+I88,1)</f>
        <v>172068</v>
      </c>
      <c r="L88" s="25">
        <f>TRUNC(F88+H88+J88,1)</f>
        <v>8603.4</v>
      </c>
      <c r="M88" s="19" t="s">
        <v>52</v>
      </c>
      <c r="N88" s="1" t="s">
        <v>137</v>
      </c>
      <c r="O88" s="1" t="s">
        <v>351</v>
      </c>
      <c r="P88" s="1" t="s">
        <v>64</v>
      </c>
      <c r="Q88" s="1" t="s">
        <v>64</v>
      </c>
      <c r="R88" s="1" t="s">
        <v>63</v>
      </c>
      <c r="V88">
        <v>1</v>
      </c>
      <c r="AV88" s="1" t="s">
        <v>52</v>
      </c>
      <c r="AW88" s="1" t="s">
        <v>439</v>
      </c>
      <c r="AX88" s="1" t="s">
        <v>52</v>
      </c>
      <c r="AY88" s="1" t="s">
        <v>52</v>
      </c>
      <c r="AZ88" s="1" t="s">
        <v>52</v>
      </c>
    </row>
    <row r="89" spans="1:52" ht="30" customHeight="1">
      <c r="A89" s="19" t="s">
        <v>362</v>
      </c>
      <c r="B89" s="19" t="s">
        <v>440</v>
      </c>
      <c r="C89" s="19" t="s">
        <v>97</v>
      </c>
      <c r="D89" s="20">
        <v>1</v>
      </c>
      <c r="E89" s="22">
        <v>0</v>
      </c>
      <c r="F89" s="25">
        <f>TRUNC(E89*D89,1)</f>
        <v>0</v>
      </c>
      <c r="G89" s="22">
        <v>0</v>
      </c>
      <c r="H89" s="25">
        <f>TRUNC(G89*D89,1)</f>
        <v>0</v>
      </c>
      <c r="I89" s="22">
        <f>TRUNC(SUMIF(V88:V89, RIGHTB(O89, 1), H88:H89)*U89, 2)</f>
        <v>344.13</v>
      </c>
      <c r="J89" s="25">
        <f>TRUNC(I89*D89,1)</f>
        <v>344.1</v>
      </c>
      <c r="K89" s="22">
        <f>TRUNC(E89+G89+I89,1)</f>
        <v>344.1</v>
      </c>
      <c r="L89" s="25">
        <f>TRUNC(F89+H89+J89,1)</f>
        <v>344.1</v>
      </c>
      <c r="M89" s="19" t="s">
        <v>52</v>
      </c>
      <c r="N89" s="1" t="s">
        <v>137</v>
      </c>
      <c r="O89" s="1" t="s">
        <v>364</v>
      </c>
      <c r="P89" s="1" t="s">
        <v>64</v>
      </c>
      <c r="Q89" s="1" t="s">
        <v>64</v>
      </c>
      <c r="R89" s="1" t="s">
        <v>64</v>
      </c>
      <c r="S89">
        <v>1</v>
      </c>
      <c r="T89">
        <v>2</v>
      </c>
      <c r="U89">
        <v>0.04</v>
      </c>
      <c r="AV89" s="1" t="s">
        <v>52</v>
      </c>
      <c r="AW89" s="1" t="s">
        <v>441</v>
      </c>
      <c r="AX89" s="1" t="s">
        <v>52</v>
      </c>
      <c r="AY89" s="1" t="s">
        <v>52</v>
      </c>
      <c r="AZ89" s="1" t="s">
        <v>52</v>
      </c>
    </row>
    <row r="90" spans="1:52" ht="30" customHeight="1">
      <c r="A90" s="19" t="s">
        <v>353</v>
      </c>
      <c r="B90" s="19" t="s">
        <v>52</v>
      </c>
      <c r="C90" s="19" t="s">
        <v>52</v>
      </c>
      <c r="D90" s="20"/>
      <c r="E90" s="22"/>
      <c r="F90" s="25">
        <f>TRUNC(SUMIF(N88:N89, N87, F88:F89),0)</f>
        <v>0</v>
      </c>
      <c r="G90" s="22"/>
      <c r="H90" s="25">
        <f>TRUNC(SUMIF(N88:N89, N87, H88:H89),0)</f>
        <v>8603</v>
      </c>
      <c r="I90" s="22"/>
      <c r="J90" s="25">
        <f>TRUNC(SUMIF(N88:N89, N87, J88:J89),0)</f>
        <v>344</v>
      </c>
      <c r="K90" s="22"/>
      <c r="L90" s="25">
        <f>F90+H90+J90</f>
        <v>8947</v>
      </c>
      <c r="M90" s="19" t="s">
        <v>52</v>
      </c>
      <c r="N90" s="1" t="s">
        <v>71</v>
      </c>
      <c r="O90" s="1" t="s">
        <v>71</v>
      </c>
      <c r="P90" s="1" t="s">
        <v>52</v>
      </c>
      <c r="Q90" s="1" t="s">
        <v>52</v>
      </c>
      <c r="R90" s="1" t="s">
        <v>52</v>
      </c>
      <c r="AV90" s="1" t="s">
        <v>52</v>
      </c>
      <c r="AW90" s="1" t="s">
        <v>52</v>
      </c>
      <c r="AX90" s="1" t="s">
        <v>52</v>
      </c>
      <c r="AY90" s="1" t="s">
        <v>52</v>
      </c>
      <c r="AZ90" s="1" t="s">
        <v>52</v>
      </c>
    </row>
    <row r="91" spans="1:52" ht="30" customHeight="1">
      <c r="A91" s="20"/>
      <c r="B91" s="20"/>
      <c r="C91" s="20"/>
      <c r="D91" s="20"/>
      <c r="E91" s="22"/>
      <c r="F91" s="25"/>
      <c r="G91" s="22"/>
      <c r="H91" s="25"/>
      <c r="I91" s="22"/>
      <c r="J91" s="25"/>
      <c r="K91" s="22"/>
      <c r="L91" s="25"/>
      <c r="M91" s="20"/>
    </row>
    <row r="92" spans="1:52" ht="30" customHeight="1">
      <c r="A92" s="16" t="s">
        <v>442</v>
      </c>
      <c r="B92" s="17"/>
      <c r="C92" s="17"/>
      <c r="D92" s="17"/>
      <c r="E92" s="21"/>
      <c r="F92" s="24"/>
      <c r="G92" s="21"/>
      <c r="H92" s="24"/>
      <c r="I92" s="21"/>
      <c r="J92" s="24"/>
      <c r="K92" s="21"/>
      <c r="L92" s="24"/>
      <c r="M92" s="18"/>
      <c r="N92" s="1" t="s">
        <v>143</v>
      </c>
    </row>
    <row r="93" spans="1:52" ht="30" customHeight="1">
      <c r="A93" s="19" t="s">
        <v>444</v>
      </c>
      <c r="B93" s="19" t="s">
        <v>445</v>
      </c>
      <c r="C93" s="19" t="s">
        <v>446</v>
      </c>
      <c r="D93" s="20">
        <v>1.0981000000000001</v>
      </c>
      <c r="E93" s="22">
        <f>단가대비표!O17</f>
        <v>1909</v>
      </c>
      <c r="F93" s="25">
        <f>TRUNC(E93*D93,1)</f>
        <v>2096.1999999999998</v>
      </c>
      <c r="G93" s="22">
        <f>단가대비표!P17</f>
        <v>0</v>
      </c>
      <c r="H93" s="25">
        <f>TRUNC(G93*D93,1)</f>
        <v>0</v>
      </c>
      <c r="I93" s="22">
        <f>단가대비표!V17</f>
        <v>0</v>
      </c>
      <c r="J93" s="25">
        <f>TRUNC(I93*D93,1)</f>
        <v>0</v>
      </c>
      <c r="K93" s="22">
        <f>TRUNC(E93+G93+I93,1)</f>
        <v>1909</v>
      </c>
      <c r="L93" s="25">
        <f>TRUNC(F93+H93+J93,1)</f>
        <v>2096.1999999999998</v>
      </c>
      <c r="M93" s="19" t="s">
        <v>52</v>
      </c>
      <c r="N93" s="1" t="s">
        <v>143</v>
      </c>
      <c r="O93" s="1" t="s">
        <v>447</v>
      </c>
      <c r="P93" s="1" t="s">
        <v>64</v>
      </c>
      <c r="Q93" s="1" t="s">
        <v>64</v>
      </c>
      <c r="R93" s="1" t="s">
        <v>63</v>
      </c>
      <c r="AV93" s="1" t="s">
        <v>52</v>
      </c>
      <c r="AW93" s="1" t="s">
        <v>448</v>
      </c>
      <c r="AX93" s="1" t="s">
        <v>52</v>
      </c>
      <c r="AY93" s="1" t="s">
        <v>52</v>
      </c>
      <c r="AZ93" s="1" t="s">
        <v>52</v>
      </c>
    </row>
    <row r="94" spans="1:52" ht="30" customHeight="1">
      <c r="A94" s="19" t="s">
        <v>140</v>
      </c>
      <c r="B94" s="19" t="s">
        <v>449</v>
      </c>
      <c r="C94" s="19" t="s">
        <v>60</v>
      </c>
      <c r="D94" s="20">
        <v>1</v>
      </c>
      <c r="E94" s="22">
        <f>일위대가목록!E49</f>
        <v>0</v>
      </c>
      <c r="F94" s="25">
        <f>TRUNC(E94*D94,1)</f>
        <v>0</v>
      </c>
      <c r="G94" s="22">
        <f>일위대가목록!F49</f>
        <v>9733</v>
      </c>
      <c r="H94" s="25">
        <f>TRUNC(G94*D94,1)</f>
        <v>9733</v>
      </c>
      <c r="I94" s="22">
        <f>일위대가목록!G49</f>
        <v>194</v>
      </c>
      <c r="J94" s="25">
        <f>TRUNC(I94*D94,1)</f>
        <v>194</v>
      </c>
      <c r="K94" s="22">
        <f>TRUNC(E94+G94+I94,1)</f>
        <v>9927</v>
      </c>
      <c r="L94" s="25">
        <f>TRUNC(F94+H94+J94,1)</f>
        <v>9927</v>
      </c>
      <c r="M94" s="19" t="s">
        <v>450</v>
      </c>
      <c r="N94" s="1" t="s">
        <v>143</v>
      </c>
      <c r="O94" s="1" t="s">
        <v>451</v>
      </c>
      <c r="P94" s="1" t="s">
        <v>63</v>
      </c>
      <c r="Q94" s="1" t="s">
        <v>64</v>
      </c>
      <c r="R94" s="1" t="s">
        <v>64</v>
      </c>
      <c r="AV94" s="1" t="s">
        <v>52</v>
      </c>
      <c r="AW94" s="1" t="s">
        <v>452</v>
      </c>
      <c r="AX94" s="1" t="s">
        <v>52</v>
      </c>
      <c r="AY94" s="1" t="s">
        <v>52</v>
      </c>
      <c r="AZ94" s="1" t="s">
        <v>52</v>
      </c>
    </row>
    <row r="95" spans="1:52" ht="30" customHeight="1">
      <c r="A95" s="19" t="s">
        <v>353</v>
      </c>
      <c r="B95" s="19" t="s">
        <v>52</v>
      </c>
      <c r="C95" s="19" t="s">
        <v>52</v>
      </c>
      <c r="D95" s="20"/>
      <c r="E95" s="22"/>
      <c r="F95" s="25">
        <f>TRUNC(SUMIF(N93:N94, N92, F93:F94),0)</f>
        <v>2096</v>
      </c>
      <c r="G95" s="22"/>
      <c r="H95" s="25">
        <f>TRUNC(SUMIF(N93:N94, N92, H93:H94),0)</f>
        <v>9733</v>
      </c>
      <c r="I95" s="22"/>
      <c r="J95" s="25">
        <f>TRUNC(SUMIF(N93:N94, N92, J93:J94),0)</f>
        <v>194</v>
      </c>
      <c r="K95" s="22"/>
      <c r="L95" s="25">
        <f>F95+H95+J95</f>
        <v>12023</v>
      </c>
      <c r="M95" s="19" t="s">
        <v>52</v>
      </c>
      <c r="N95" s="1" t="s">
        <v>71</v>
      </c>
      <c r="O95" s="1" t="s">
        <v>71</v>
      </c>
      <c r="P95" s="1" t="s">
        <v>52</v>
      </c>
      <c r="Q95" s="1" t="s">
        <v>52</v>
      </c>
      <c r="R95" s="1" t="s">
        <v>52</v>
      </c>
      <c r="AV95" s="1" t="s">
        <v>52</v>
      </c>
      <c r="AW95" s="1" t="s">
        <v>52</v>
      </c>
      <c r="AX95" s="1" t="s">
        <v>52</v>
      </c>
      <c r="AY95" s="1" t="s">
        <v>52</v>
      </c>
      <c r="AZ95" s="1" t="s">
        <v>52</v>
      </c>
    </row>
    <row r="96" spans="1:52" ht="30" customHeight="1">
      <c r="A96" s="20"/>
      <c r="B96" s="20"/>
      <c r="C96" s="20"/>
      <c r="D96" s="20"/>
      <c r="E96" s="22"/>
      <c r="F96" s="25"/>
      <c r="G96" s="22"/>
      <c r="H96" s="25"/>
      <c r="I96" s="22"/>
      <c r="J96" s="25"/>
      <c r="K96" s="22"/>
      <c r="L96" s="25"/>
      <c r="M96" s="20"/>
    </row>
    <row r="97" spans="1:52" ht="30" customHeight="1">
      <c r="A97" s="16" t="s">
        <v>453</v>
      </c>
      <c r="B97" s="17"/>
      <c r="C97" s="17"/>
      <c r="D97" s="17"/>
      <c r="E97" s="21"/>
      <c r="F97" s="24"/>
      <c r="G97" s="21"/>
      <c r="H97" s="24"/>
      <c r="I97" s="21"/>
      <c r="J97" s="24"/>
      <c r="K97" s="21"/>
      <c r="L97" s="24"/>
      <c r="M97" s="18"/>
      <c r="N97" s="1" t="s">
        <v>148</v>
      </c>
    </row>
    <row r="98" spans="1:52" ht="30" customHeight="1">
      <c r="A98" s="19" t="s">
        <v>455</v>
      </c>
      <c r="B98" s="19" t="s">
        <v>146</v>
      </c>
      <c r="C98" s="19" t="s">
        <v>60</v>
      </c>
      <c r="D98" s="20">
        <v>1.03</v>
      </c>
      <c r="E98" s="22">
        <f>단가대비표!O9</f>
        <v>4232</v>
      </c>
      <c r="F98" s="25">
        <f>TRUNC(E98*D98,1)</f>
        <v>4358.8999999999996</v>
      </c>
      <c r="G98" s="22">
        <f>단가대비표!P9</f>
        <v>0</v>
      </c>
      <c r="H98" s="25">
        <f>TRUNC(G98*D98,1)</f>
        <v>0</v>
      </c>
      <c r="I98" s="22">
        <f>단가대비표!V9</f>
        <v>0</v>
      </c>
      <c r="J98" s="25">
        <f>TRUNC(I98*D98,1)</f>
        <v>0</v>
      </c>
      <c r="K98" s="22">
        <f>TRUNC(E98+G98+I98,1)</f>
        <v>4232</v>
      </c>
      <c r="L98" s="25">
        <f>TRUNC(F98+H98+J98,1)</f>
        <v>4358.8999999999996</v>
      </c>
      <c r="M98" s="19" t="s">
        <v>52</v>
      </c>
      <c r="N98" s="1" t="s">
        <v>148</v>
      </c>
      <c r="O98" s="1" t="s">
        <v>456</v>
      </c>
      <c r="P98" s="1" t="s">
        <v>64</v>
      </c>
      <c r="Q98" s="1" t="s">
        <v>64</v>
      </c>
      <c r="R98" s="1" t="s">
        <v>63</v>
      </c>
      <c r="AV98" s="1" t="s">
        <v>52</v>
      </c>
      <c r="AW98" s="1" t="s">
        <v>457</v>
      </c>
      <c r="AX98" s="1" t="s">
        <v>52</v>
      </c>
      <c r="AY98" s="1" t="s">
        <v>52</v>
      </c>
      <c r="AZ98" s="1" t="s">
        <v>52</v>
      </c>
    </row>
    <row r="99" spans="1:52" ht="30" customHeight="1">
      <c r="A99" s="19" t="s">
        <v>150</v>
      </c>
      <c r="B99" s="19" t="s">
        <v>458</v>
      </c>
      <c r="C99" s="19" t="s">
        <v>60</v>
      </c>
      <c r="D99" s="20">
        <v>1</v>
      </c>
      <c r="E99" s="22">
        <f>일위대가목록!E50</f>
        <v>0</v>
      </c>
      <c r="F99" s="25">
        <f>TRUNC(E99*D99,1)</f>
        <v>0</v>
      </c>
      <c r="G99" s="22">
        <f>일위대가목록!F50</f>
        <v>18183</v>
      </c>
      <c r="H99" s="25">
        <f>TRUNC(G99*D99,1)</f>
        <v>18183</v>
      </c>
      <c r="I99" s="22">
        <f>일위대가목록!G50</f>
        <v>363</v>
      </c>
      <c r="J99" s="25">
        <f>TRUNC(I99*D99,1)</f>
        <v>363</v>
      </c>
      <c r="K99" s="22">
        <f>TRUNC(E99+G99+I99,1)</f>
        <v>18546</v>
      </c>
      <c r="L99" s="25">
        <f>TRUNC(F99+H99+J99,1)</f>
        <v>18546</v>
      </c>
      <c r="M99" s="19" t="s">
        <v>459</v>
      </c>
      <c r="N99" s="1" t="s">
        <v>148</v>
      </c>
      <c r="O99" s="1" t="s">
        <v>460</v>
      </c>
      <c r="P99" s="1" t="s">
        <v>63</v>
      </c>
      <c r="Q99" s="1" t="s">
        <v>64</v>
      </c>
      <c r="R99" s="1" t="s">
        <v>64</v>
      </c>
      <c r="AV99" s="1" t="s">
        <v>52</v>
      </c>
      <c r="AW99" s="1" t="s">
        <v>461</v>
      </c>
      <c r="AX99" s="1" t="s">
        <v>52</v>
      </c>
      <c r="AY99" s="1" t="s">
        <v>52</v>
      </c>
      <c r="AZ99" s="1" t="s">
        <v>52</v>
      </c>
    </row>
    <row r="100" spans="1:52" ht="30" customHeight="1">
      <c r="A100" s="19" t="s">
        <v>353</v>
      </c>
      <c r="B100" s="19" t="s">
        <v>52</v>
      </c>
      <c r="C100" s="19" t="s">
        <v>52</v>
      </c>
      <c r="D100" s="20"/>
      <c r="E100" s="22"/>
      <c r="F100" s="25">
        <f>TRUNC(SUMIF(N98:N99, N97, F98:F99),0)</f>
        <v>4358</v>
      </c>
      <c r="G100" s="22"/>
      <c r="H100" s="25">
        <f>TRUNC(SUMIF(N98:N99, N97, H98:H99),0)</f>
        <v>18183</v>
      </c>
      <c r="I100" s="22"/>
      <c r="J100" s="25">
        <f>TRUNC(SUMIF(N98:N99, N97, J98:J99),0)</f>
        <v>363</v>
      </c>
      <c r="K100" s="22"/>
      <c r="L100" s="25">
        <f>F100+H100+J100</f>
        <v>22904</v>
      </c>
      <c r="M100" s="19" t="s">
        <v>52</v>
      </c>
      <c r="N100" s="1" t="s">
        <v>71</v>
      </c>
      <c r="O100" s="1" t="s">
        <v>71</v>
      </c>
      <c r="P100" s="1" t="s">
        <v>52</v>
      </c>
      <c r="Q100" s="1" t="s">
        <v>52</v>
      </c>
      <c r="R100" s="1" t="s">
        <v>52</v>
      </c>
      <c r="AV100" s="1" t="s">
        <v>52</v>
      </c>
      <c r="AW100" s="1" t="s">
        <v>52</v>
      </c>
      <c r="AX100" s="1" t="s">
        <v>52</v>
      </c>
      <c r="AY100" s="1" t="s">
        <v>52</v>
      </c>
      <c r="AZ100" s="1" t="s">
        <v>52</v>
      </c>
    </row>
    <row r="101" spans="1:52" ht="30" customHeight="1">
      <c r="A101" s="20"/>
      <c r="B101" s="20"/>
      <c r="C101" s="20"/>
      <c r="D101" s="20"/>
      <c r="E101" s="22"/>
      <c r="F101" s="25"/>
      <c r="G101" s="22"/>
      <c r="H101" s="25"/>
      <c r="I101" s="22"/>
      <c r="J101" s="25"/>
      <c r="K101" s="22"/>
      <c r="L101" s="25"/>
      <c r="M101" s="20"/>
    </row>
    <row r="102" spans="1:52" ht="30" customHeight="1">
      <c r="A102" s="16" t="s">
        <v>462</v>
      </c>
      <c r="B102" s="17"/>
      <c r="C102" s="17"/>
      <c r="D102" s="17"/>
      <c r="E102" s="21"/>
      <c r="F102" s="24"/>
      <c r="G102" s="21"/>
      <c r="H102" s="24"/>
      <c r="I102" s="21"/>
      <c r="J102" s="24"/>
      <c r="K102" s="21"/>
      <c r="L102" s="24"/>
      <c r="M102" s="18"/>
      <c r="N102" s="1" t="s">
        <v>153</v>
      </c>
    </row>
    <row r="103" spans="1:52" ht="30" customHeight="1">
      <c r="A103" s="19" t="s">
        <v>463</v>
      </c>
      <c r="B103" s="19" t="s">
        <v>464</v>
      </c>
      <c r="C103" s="19" t="s">
        <v>60</v>
      </c>
      <c r="D103" s="20">
        <v>1.05</v>
      </c>
      <c r="E103" s="22">
        <f>단가대비표!O5</f>
        <v>4669</v>
      </c>
      <c r="F103" s="25">
        <f>TRUNC(E103*D103,1)</f>
        <v>4902.3999999999996</v>
      </c>
      <c r="G103" s="22">
        <f>단가대비표!P5</f>
        <v>0</v>
      </c>
      <c r="H103" s="25">
        <f>TRUNC(G103*D103,1)</f>
        <v>0</v>
      </c>
      <c r="I103" s="22">
        <f>단가대비표!V5</f>
        <v>0</v>
      </c>
      <c r="J103" s="25">
        <f>TRUNC(I103*D103,1)</f>
        <v>0</v>
      </c>
      <c r="K103" s="22">
        <f t="shared" ref="K103:L106" si="9">TRUNC(E103+G103+I103,1)</f>
        <v>4669</v>
      </c>
      <c r="L103" s="25">
        <f t="shared" si="9"/>
        <v>4902.3999999999996</v>
      </c>
      <c r="M103" s="19" t="s">
        <v>52</v>
      </c>
      <c r="N103" s="1" t="s">
        <v>153</v>
      </c>
      <c r="O103" s="1" t="s">
        <v>465</v>
      </c>
      <c r="P103" s="1" t="s">
        <v>64</v>
      </c>
      <c r="Q103" s="1" t="s">
        <v>64</v>
      </c>
      <c r="R103" s="1" t="s">
        <v>63</v>
      </c>
      <c r="V103">
        <v>1</v>
      </c>
      <c r="AV103" s="1" t="s">
        <v>52</v>
      </c>
      <c r="AW103" s="1" t="s">
        <v>466</v>
      </c>
      <c r="AX103" s="1" t="s">
        <v>52</v>
      </c>
      <c r="AY103" s="1" t="s">
        <v>52</v>
      </c>
      <c r="AZ103" s="1" t="s">
        <v>52</v>
      </c>
    </row>
    <row r="104" spans="1:52" ht="30" customHeight="1">
      <c r="A104" s="19" t="s">
        <v>358</v>
      </c>
      <c r="B104" s="19" t="s">
        <v>349</v>
      </c>
      <c r="C104" s="19" t="s">
        <v>350</v>
      </c>
      <c r="D104" s="20">
        <v>0.05</v>
      </c>
      <c r="E104" s="22">
        <f>단가대비표!O63</f>
        <v>0</v>
      </c>
      <c r="F104" s="25">
        <f>TRUNC(E104*D104,1)</f>
        <v>0</v>
      </c>
      <c r="G104" s="22">
        <f>단가대비표!P63</f>
        <v>277642</v>
      </c>
      <c r="H104" s="25">
        <f>TRUNC(G104*D104,1)</f>
        <v>13882.1</v>
      </c>
      <c r="I104" s="22">
        <f>단가대비표!V63</f>
        <v>0</v>
      </c>
      <c r="J104" s="25">
        <f>TRUNC(I104*D104,1)</f>
        <v>0</v>
      </c>
      <c r="K104" s="22">
        <f t="shared" si="9"/>
        <v>277642</v>
      </c>
      <c r="L104" s="25">
        <f t="shared" si="9"/>
        <v>13882.1</v>
      </c>
      <c r="M104" s="19" t="s">
        <v>52</v>
      </c>
      <c r="N104" s="1" t="s">
        <v>153</v>
      </c>
      <c r="O104" s="1" t="s">
        <v>359</v>
      </c>
      <c r="P104" s="1" t="s">
        <v>64</v>
      </c>
      <c r="Q104" s="1" t="s">
        <v>64</v>
      </c>
      <c r="R104" s="1" t="s">
        <v>63</v>
      </c>
      <c r="V104">
        <v>1</v>
      </c>
      <c r="AV104" s="1" t="s">
        <v>52</v>
      </c>
      <c r="AW104" s="1" t="s">
        <v>467</v>
      </c>
      <c r="AX104" s="1" t="s">
        <v>52</v>
      </c>
      <c r="AY104" s="1" t="s">
        <v>52</v>
      </c>
      <c r="AZ104" s="1" t="s">
        <v>52</v>
      </c>
    </row>
    <row r="105" spans="1:52" ht="30" customHeight="1">
      <c r="A105" s="19" t="s">
        <v>348</v>
      </c>
      <c r="B105" s="19" t="s">
        <v>349</v>
      </c>
      <c r="C105" s="19" t="s">
        <v>350</v>
      </c>
      <c r="D105" s="20">
        <v>2.5000000000000001E-2</v>
      </c>
      <c r="E105" s="22">
        <f>단가대비표!O59</f>
        <v>0</v>
      </c>
      <c r="F105" s="25">
        <f>TRUNC(E105*D105,1)</f>
        <v>0</v>
      </c>
      <c r="G105" s="22">
        <f>단가대비표!P59</f>
        <v>172068</v>
      </c>
      <c r="H105" s="25">
        <f>TRUNC(G105*D105,1)</f>
        <v>4301.7</v>
      </c>
      <c r="I105" s="22">
        <f>단가대비표!V59</f>
        <v>0</v>
      </c>
      <c r="J105" s="25">
        <f>TRUNC(I105*D105,1)</f>
        <v>0</v>
      </c>
      <c r="K105" s="22">
        <f t="shared" si="9"/>
        <v>172068</v>
      </c>
      <c r="L105" s="25">
        <f t="shared" si="9"/>
        <v>4301.7</v>
      </c>
      <c r="M105" s="19" t="s">
        <v>52</v>
      </c>
      <c r="N105" s="1" t="s">
        <v>153</v>
      </c>
      <c r="O105" s="1" t="s">
        <v>351</v>
      </c>
      <c r="P105" s="1" t="s">
        <v>64</v>
      </c>
      <c r="Q105" s="1" t="s">
        <v>64</v>
      </c>
      <c r="R105" s="1" t="s">
        <v>63</v>
      </c>
      <c r="V105">
        <v>1</v>
      </c>
      <c r="AV105" s="1" t="s">
        <v>52</v>
      </c>
      <c r="AW105" s="1" t="s">
        <v>468</v>
      </c>
      <c r="AX105" s="1" t="s">
        <v>52</v>
      </c>
      <c r="AY105" s="1" t="s">
        <v>52</v>
      </c>
      <c r="AZ105" s="1" t="s">
        <v>52</v>
      </c>
    </row>
    <row r="106" spans="1:52" ht="30" customHeight="1">
      <c r="A106" s="19" t="s">
        <v>362</v>
      </c>
      <c r="B106" s="19" t="s">
        <v>376</v>
      </c>
      <c r="C106" s="19" t="s">
        <v>97</v>
      </c>
      <c r="D106" s="20">
        <v>1</v>
      </c>
      <c r="E106" s="22">
        <v>0</v>
      </c>
      <c r="F106" s="25">
        <f>TRUNC(E106*D106,1)</f>
        <v>0</v>
      </c>
      <c r="G106" s="22">
        <v>0</v>
      </c>
      <c r="H106" s="25">
        <f>TRUNC(G106*D106,1)</f>
        <v>0</v>
      </c>
      <c r="I106" s="22">
        <f>TRUNC(SUMIF(V103:V106, RIGHTB(O106, 1), H103:H106)*U106, 2)</f>
        <v>363.67</v>
      </c>
      <c r="J106" s="25">
        <f>TRUNC(I106*D106,1)</f>
        <v>363.6</v>
      </c>
      <c r="K106" s="22">
        <f t="shared" si="9"/>
        <v>363.6</v>
      </c>
      <c r="L106" s="25">
        <f t="shared" si="9"/>
        <v>363.6</v>
      </c>
      <c r="M106" s="19" t="s">
        <v>52</v>
      </c>
      <c r="N106" s="1" t="s">
        <v>153</v>
      </c>
      <c r="O106" s="1" t="s">
        <v>364</v>
      </c>
      <c r="P106" s="1" t="s">
        <v>64</v>
      </c>
      <c r="Q106" s="1" t="s">
        <v>64</v>
      </c>
      <c r="R106" s="1" t="s">
        <v>64</v>
      </c>
      <c r="S106">
        <v>1</v>
      </c>
      <c r="T106">
        <v>2</v>
      </c>
      <c r="U106">
        <v>0.02</v>
      </c>
      <c r="AV106" s="1" t="s">
        <v>52</v>
      </c>
      <c r="AW106" s="1" t="s">
        <v>469</v>
      </c>
      <c r="AX106" s="1" t="s">
        <v>52</v>
      </c>
      <c r="AY106" s="1" t="s">
        <v>52</v>
      </c>
      <c r="AZ106" s="1" t="s">
        <v>52</v>
      </c>
    </row>
    <row r="107" spans="1:52" ht="30" customHeight="1">
      <c r="A107" s="19" t="s">
        <v>353</v>
      </c>
      <c r="B107" s="19" t="s">
        <v>52</v>
      </c>
      <c r="C107" s="19" t="s">
        <v>52</v>
      </c>
      <c r="D107" s="20"/>
      <c r="E107" s="22"/>
      <c r="F107" s="25">
        <f>TRUNC(SUMIF(N103:N106, N102, F103:F106),0)</f>
        <v>4902</v>
      </c>
      <c r="G107" s="22"/>
      <c r="H107" s="25">
        <f>TRUNC(SUMIF(N103:N106, N102, H103:H106),0)</f>
        <v>18183</v>
      </c>
      <c r="I107" s="22"/>
      <c r="J107" s="25">
        <f>TRUNC(SUMIF(N103:N106, N102, J103:J106),0)</f>
        <v>363</v>
      </c>
      <c r="K107" s="22"/>
      <c r="L107" s="25">
        <f>F107+H107+J107</f>
        <v>23448</v>
      </c>
      <c r="M107" s="19" t="s">
        <v>52</v>
      </c>
      <c r="N107" s="1" t="s">
        <v>71</v>
      </c>
      <c r="O107" s="1" t="s">
        <v>71</v>
      </c>
      <c r="P107" s="1" t="s">
        <v>52</v>
      </c>
      <c r="Q107" s="1" t="s">
        <v>52</v>
      </c>
      <c r="R107" s="1" t="s">
        <v>52</v>
      </c>
      <c r="AV107" s="1" t="s">
        <v>52</v>
      </c>
      <c r="AW107" s="1" t="s">
        <v>52</v>
      </c>
      <c r="AX107" s="1" t="s">
        <v>52</v>
      </c>
      <c r="AY107" s="1" t="s">
        <v>52</v>
      </c>
      <c r="AZ107" s="1" t="s">
        <v>52</v>
      </c>
    </row>
    <row r="108" spans="1:52" ht="30" customHeight="1">
      <c r="A108" s="20"/>
      <c r="B108" s="20"/>
      <c r="C108" s="20"/>
      <c r="D108" s="20"/>
      <c r="E108" s="22"/>
      <c r="F108" s="25"/>
      <c r="G108" s="22"/>
      <c r="H108" s="25"/>
      <c r="I108" s="22"/>
      <c r="J108" s="25"/>
      <c r="K108" s="22"/>
      <c r="L108" s="25"/>
      <c r="M108" s="20"/>
    </row>
    <row r="109" spans="1:52" ht="30" customHeight="1">
      <c r="A109" s="16" t="s">
        <v>470</v>
      </c>
      <c r="B109" s="17"/>
      <c r="C109" s="17"/>
      <c r="D109" s="17"/>
      <c r="E109" s="21"/>
      <c r="F109" s="24"/>
      <c r="G109" s="21"/>
      <c r="H109" s="24"/>
      <c r="I109" s="21"/>
      <c r="J109" s="24"/>
      <c r="K109" s="21"/>
      <c r="L109" s="24"/>
      <c r="M109" s="18"/>
      <c r="N109" s="1" t="s">
        <v>158</v>
      </c>
    </row>
    <row r="110" spans="1:52" ht="30" customHeight="1">
      <c r="A110" s="19" t="s">
        <v>472</v>
      </c>
      <c r="B110" s="19" t="s">
        <v>473</v>
      </c>
      <c r="C110" s="19" t="s">
        <v>60</v>
      </c>
      <c r="D110" s="20">
        <v>2.1</v>
      </c>
      <c r="E110" s="22">
        <f>단가대비표!O23</f>
        <v>2962</v>
      </c>
      <c r="F110" s="25">
        <f>TRUNC(E110*D110,1)</f>
        <v>6220.2</v>
      </c>
      <c r="G110" s="22">
        <f>단가대비표!P23</f>
        <v>0</v>
      </c>
      <c r="H110" s="25">
        <f>TRUNC(G110*D110,1)</f>
        <v>0</v>
      </c>
      <c r="I110" s="22">
        <f>단가대비표!V23</f>
        <v>0</v>
      </c>
      <c r="J110" s="25">
        <f>TRUNC(I110*D110,1)</f>
        <v>0</v>
      </c>
      <c r="K110" s="22">
        <f t="shared" ref="K110:L113" si="10">TRUNC(E110+G110+I110,1)</f>
        <v>2962</v>
      </c>
      <c r="L110" s="25">
        <f t="shared" si="10"/>
        <v>6220.2</v>
      </c>
      <c r="M110" s="19" t="s">
        <v>52</v>
      </c>
      <c r="N110" s="1" t="s">
        <v>158</v>
      </c>
      <c r="O110" s="1" t="s">
        <v>474</v>
      </c>
      <c r="P110" s="1" t="s">
        <v>64</v>
      </c>
      <c r="Q110" s="1" t="s">
        <v>64</v>
      </c>
      <c r="R110" s="1" t="s">
        <v>63</v>
      </c>
      <c r="V110">
        <v>1</v>
      </c>
      <c r="AV110" s="1" t="s">
        <v>52</v>
      </c>
      <c r="AW110" s="1" t="s">
        <v>475</v>
      </c>
      <c r="AX110" s="1" t="s">
        <v>52</v>
      </c>
      <c r="AY110" s="1" t="s">
        <v>52</v>
      </c>
      <c r="AZ110" s="1" t="s">
        <v>52</v>
      </c>
    </row>
    <row r="111" spans="1:52" ht="30" customHeight="1">
      <c r="A111" s="19" t="s">
        <v>368</v>
      </c>
      <c r="B111" s="19" t="s">
        <v>349</v>
      </c>
      <c r="C111" s="19" t="s">
        <v>350</v>
      </c>
      <c r="D111" s="20">
        <v>5.7000000000000002E-2</v>
      </c>
      <c r="E111" s="22">
        <f>단가대비표!O68</f>
        <v>0</v>
      </c>
      <c r="F111" s="25">
        <f>TRUNC(E111*D111,1)</f>
        <v>0</v>
      </c>
      <c r="G111" s="22">
        <f>단가대비표!P68</f>
        <v>256883</v>
      </c>
      <c r="H111" s="25">
        <f>TRUNC(G111*D111,1)</f>
        <v>14642.3</v>
      </c>
      <c r="I111" s="22">
        <f>단가대비표!V68</f>
        <v>0</v>
      </c>
      <c r="J111" s="25">
        <f>TRUNC(I111*D111,1)</f>
        <v>0</v>
      </c>
      <c r="K111" s="22">
        <f t="shared" si="10"/>
        <v>256883</v>
      </c>
      <c r="L111" s="25">
        <f t="shared" si="10"/>
        <v>14642.3</v>
      </c>
      <c r="M111" s="19" t="s">
        <v>52</v>
      </c>
      <c r="N111" s="1" t="s">
        <v>158</v>
      </c>
      <c r="O111" s="1" t="s">
        <v>369</v>
      </c>
      <c r="P111" s="1" t="s">
        <v>64</v>
      </c>
      <c r="Q111" s="1" t="s">
        <v>64</v>
      </c>
      <c r="R111" s="1" t="s">
        <v>63</v>
      </c>
      <c r="V111">
        <v>1</v>
      </c>
      <c r="AV111" s="1" t="s">
        <v>52</v>
      </c>
      <c r="AW111" s="1" t="s">
        <v>476</v>
      </c>
      <c r="AX111" s="1" t="s">
        <v>52</v>
      </c>
      <c r="AY111" s="1" t="s">
        <v>52</v>
      </c>
      <c r="AZ111" s="1" t="s">
        <v>52</v>
      </c>
    </row>
    <row r="112" spans="1:52" ht="30" customHeight="1">
      <c r="A112" s="19" t="s">
        <v>348</v>
      </c>
      <c r="B112" s="19" t="s">
        <v>349</v>
      </c>
      <c r="C112" s="19" t="s">
        <v>350</v>
      </c>
      <c r="D112" s="20">
        <v>2.9000000000000001E-2</v>
      </c>
      <c r="E112" s="22">
        <f>단가대비표!O59</f>
        <v>0</v>
      </c>
      <c r="F112" s="25">
        <f>TRUNC(E112*D112,1)</f>
        <v>0</v>
      </c>
      <c r="G112" s="22">
        <f>단가대비표!P59</f>
        <v>172068</v>
      </c>
      <c r="H112" s="25">
        <f>TRUNC(G112*D112,1)</f>
        <v>4989.8999999999996</v>
      </c>
      <c r="I112" s="22">
        <f>단가대비표!V59</f>
        <v>0</v>
      </c>
      <c r="J112" s="25">
        <f>TRUNC(I112*D112,1)</f>
        <v>0</v>
      </c>
      <c r="K112" s="22">
        <f t="shared" si="10"/>
        <v>172068</v>
      </c>
      <c r="L112" s="25">
        <f t="shared" si="10"/>
        <v>4989.8999999999996</v>
      </c>
      <c r="M112" s="19" t="s">
        <v>52</v>
      </c>
      <c r="N112" s="1" t="s">
        <v>158</v>
      </c>
      <c r="O112" s="1" t="s">
        <v>351</v>
      </c>
      <c r="P112" s="1" t="s">
        <v>64</v>
      </c>
      <c r="Q112" s="1" t="s">
        <v>64</v>
      </c>
      <c r="R112" s="1" t="s">
        <v>63</v>
      </c>
      <c r="V112">
        <v>1</v>
      </c>
      <c r="AV112" s="1" t="s">
        <v>52</v>
      </c>
      <c r="AW112" s="1" t="s">
        <v>477</v>
      </c>
      <c r="AX112" s="1" t="s">
        <v>52</v>
      </c>
      <c r="AY112" s="1" t="s">
        <v>52</v>
      </c>
      <c r="AZ112" s="1" t="s">
        <v>52</v>
      </c>
    </row>
    <row r="113" spans="1:52" ht="30" customHeight="1">
      <c r="A113" s="19" t="s">
        <v>362</v>
      </c>
      <c r="B113" s="19" t="s">
        <v>478</v>
      </c>
      <c r="C113" s="19" t="s">
        <v>97</v>
      </c>
      <c r="D113" s="20">
        <v>1</v>
      </c>
      <c r="E113" s="22">
        <v>0</v>
      </c>
      <c r="F113" s="25">
        <f>TRUNC(E113*D113,1)</f>
        <v>0</v>
      </c>
      <c r="G113" s="22">
        <v>0</v>
      </c>
      <c r="H113" s="25">
        <f>TRUNC(G113*D113,1)</f>
        <v>0</v>
      </c>
      <c r="I113" s="22">
        <f>TRUNC(SUMIF(V110:V113, RIGHTB(O113, 1), H110:H113)*U113, 2)</f>
        <v>196.32</v>
      </c>
      <c r="J113" s="25">
        <f>TRUNC(I113*D113,1)</f>
        <v>196.3</v>
      </c>
      <c r="K113" s="22">
        <f t="shared" si="10"/>
        <v>196.3</v>
      </c>
      <c r="L113" s="25">
        <f t="shared" si="10"/>
        <v>196.3</v>
      </c>
      <c r="M113" s="19" t="s">
        <v>52</v>
      </c>
      <c r="N113" s="1" t="s">
        <v>158</v>
      </c>
      <c r="O113" s="1" t="s">
        <v>364</v>
      </c>
      <c r="P113" s="1" t="s">
        <v>64</v>
      </c>
      <c r="Q113" s="1" t="s">
        <v>64</v>
      </c>
      <c r="R113" s="1" t="s">
        <v>64</v>
      </c>
      <c r="S113">
        <v>1</v>
      </c>
      <c r="T113">
        <v>2</v>
      </c>
      <c r="U113">
        <v>0.01</v>
      </c>
      <c r="AV113" s="1" t="s">
        <v>52</v>
      </c>
      <c r="AW113" s="1" t="s">
        <v>479</v>
      </c>
      <c r="AX113" s="1" t="s">
        <v>52</v>
      </c>
      <c r="AY113" s="1" t="s">
        <v>52</v>
      </c>
      <c r="AZ113" s="1" t="s">
        <v>52</v>
      </c>
    </row>
    <row r="114" spans="1:52" ht="30" customHeight="1">
      <c r="A114" s="19" t="s">
        <v>353</v>
      </c>
      <c r="B114" s="19" t="s">
        <v>52</v>
      </c>
      <c r="C114" s="19" t="s">
        <v>52</v>
      </c>
      <c r="D114" s="20"/>
      <c r="E114" s="22"/>
      <c r="F114" s="25">
        <f>TRUNC(SUMIF(N110:N113, N109, F110:F113),0)</f>
        <v>6220</v>
      </c>
      <c r="G114" s="22"/>
      <c r="H114" s="25">
        <f>TRUNC(SUMIF(N110:N113, N109, H110:H113),0)</f>
        <v>19632</v>
      </c>
      <c r="I114" s="22"/>
      <c r="J114" s="25">
        <f>TRUNC(SUMIF(N110:N113, N109, J110:J113),0)</f>
        <v>196</v>
      </c>
      <c r="K114" s="22"/>
      <c r="L114" s="25">
        <f>F114+H114+J114</f>
        <v>26048</v>
      </c>
      <c r="M114" s="19" t="s">
        <v>52</v>
      </c>
      <c r="N114" s="1" t="s">
        <v>71</v>
      </c>
      <c r="O114" s="1" t="s">
        <v>71</v>
      </c>
      <c r="P114" s="1" t="s">
        <v>52</v>
      </c>
      <c r="Q114" s="1" t="s">
        <v>52</v>
      </c>
      <c r="R114" s="1" t="s">
        <v>52</v>
      </c>
      <c r="AV114" s="1" t="s">
        <v>52</v>
      </c>
      <c r="AW114" s="1" t="s">
        <v>52</v>
      </c>
      <c r="AX114" s="1" t="s">
        <v>52</v>
      </c>
      <c r="AY114" s="1" t="s">
        <v>52</v>
      </c>
      <c r="AZ114" s="1" t="s">
        <v>52</v>
      </c>
    </row>
    <row r="115" spans="1:52" ht="30" customHeight="1">
      <c r="A115" s="20"/>
      <c r="B115" s="20"/>
      <c r="C115" s="20"/>
      <c r="D115" s="20"/>
      <c r="E115" s="22"/>
      <c r="F115" s="25"/>
      <c r="G115" s="22"/>
      <c r="H115" s="25"/>
      <c r="I115" s="22"/>
      <c r="J115" s="25"/>
      <c r="K115" s="22"/>
      <c r="L115" s="25"/>
      <c r="M115" s="20"/>
    </row>
    <row r="116" spans="1:52" ht="30" customHeight="1">
      <c r="A116" s="16" t="s">
        <v>480</v>
      </c>
      <c r="B116" s="17"/>
      <c r="C116" s="17"/>
      <c r="D116" s="17"/>
      <c r="E116" s="21"/>
      <c r="F116" s="24"/>
      <c r="G116" s="21"/>
      <c r="H116" s="24"/>
      <c r="I116" s="21"/>
      <c r="J116" s="24"/>
      <c r="K116" s="21"/>
      <c r="L116" s="24"/>
      <c r="M116" s="18"/>
      <c r="N116" s="1" t="s">
        <v>162</v>
      </c>
    </row>
    <row r="117" spans="1:52" ht="30" customHeight="1">
      <c r="A117" s="19" t="s">
        <v>472</v>
      </c>
      <c r="B117" s="19" t="s">
        <v>473</v>
      </c>
      <c r="C117" s="19" t="s">
        <v>60</v>
      </c>
      <c r="D117" s="20">
        <v>1.05</v>
      </c>
      <c r="E117" s="22">
        <f>단가대비표!O23</f>
        <v>2962</v>
      </c>
      <c r="F117" s="25">
        <f>TRUNC(E117*D117,1)</f>
        <v>3110.1</v>
      </c>
      <c r="G117" s="22">
        <f>단가대비표!P23</f>
        <v>0</v>
      </c>
      <c r="H117" s="25">
        <f>TRUNC(G117*D117,1)</f>
        <v>0</v>
      </c>
      <c r="I117" s="22">
        <f>단가대비표!V23</f>
        <v>0</v>
      </c>
      <c r="J117" s="25">
        <f>TRUNC(I117*D117,1)</f>
        <v>0</v>
      </c>
      <c r="K117" s="22">
        <f t="shared" ref="K117:L120" si="11">TRUNC(E117+G117+I117,1)</f>
        <v>2962</v>
      </c>
      <c r="L117" s="25">
        <f t="shared" si="11"/>
        <v>3110.1</v>
      </c>
      <c r="M117" s="19" t="s">
        <v>52</v>
      </c>
      <c r="N117" s="1" t="s">
        <v>162</v>
      </c>
      <c r="O117" s="1" t="s">
        <v>474</v>
      </c>
      <c r="P117" s="1" t="s">
        <v>64</v>
      </c>
      <c r="Q117" s="1" t="s">
        <v>64</v>
      </c>
      <c r="R117" s="1" t="s">
        <v>63</v>
      </c>
      <c r="V117">
        <v>1</v>
      </c>
      <c r="AV117" s="1" t="s">
        <v>52</v>
      </c>
      <c r="AW117" s="1" t="s">
        <v>482</v>
      </c>
      <c r="AX117" s="1" t="s">
        <v>52</v>
      </c>
      <c r="AY117" s="1" t="s">
        <v>52</v>
      </c>
      <c r="AZ117" s="1" t="s">
        <v>52</v>
      </c>
    </row>
    <row r="118" spans="1:52" ht="30" customHeight="1">
      <c r="A118" s="19" t="s">
        <v>368</v>
      </c>
      <c r="B118" s="19" t="s">
        <v>349</v>
      </c>
      <c r="C118" s="19" t="s">
        <v>350</v>
      </c>
      <c r="D118" s="20">
        <v>3.3000000000000002E-2</v>
      </c>
      <c r="E118" s="22">
        <f>단가대비표!O68</f>
        <v>0</v>
      </c>
      <c r="F118" s="25">
        <f>TRUNC(E118*D118,1)</f>
        <v>0</v>
      </c>
      <c r="G118" s="22">
        <f>단가대비표!P68</f>
        <v>256883</v>
      </c>
      <c r="H118" s="25">
        <f>TRUNC(G118*D118,1)</f>
        <v>8477.1</v>
      </c>
      <c r="I118" s="22">
        <f>단가대비표!V68</f>
        <v>0</v>
      </c>
      <c r="J118" s="25">
        <f>TRUNC(I118*D118,1)</f>
        <v>0</v>
      </c>
      <c r="K118" s="22">
        <f t="shared" si="11"/>
        <v>256883</v>
      </c>
      <c r="L118" s="25">
        <f t="shared" si="11"/>
        <v>8477.1</v>
      </c>
      <c r="M118" s="19" t="s">
        <v>52</v>
      </c>
      <c r="N118" s="1" t="s">
        <v>162</v>
      </c>
      <c r="O118" s="1" t="s">
        <v>369</v>
      </c>
      <c r="P118" s="1" t="s">
        <v>64</v>
      </c>
      <c r="Q118" s="1" t="s">
        <v>64</v>
      </c>
      <c r="R118" s="1" t="s">
        <v>63</v>
      </c>
      <c r="V118">
        <v>1</v>
      </c>
      <c r="AV118" s="1" t="s">
        <v>52</v>
      </c>
      <c r="AW118" s="1" t="s">
        <v>483</v>
      </c>
      <c r="AX118" s="1" t="s">
        <v>52</v>
      </c>
      <c r="AY118" s="1" t="s">
        <v>52</v>
      </c>
      <c r="AZ118" s="1" t="s">
        <v>52</v>
      </c>
    </row>
    <row r="119" spans="1:52" ht="30" customHeight="1">
      <c r="A119" s="19" t="s">
        <v>348</v>
      </c>
      <c r="B119" s="19" t="s">
        <v>349</v>
      </c>
      <c r="C119" s="19" t="s">
        <v>350</v>
      </c>
      <c r="D119" s="20">
        <v>1.7000000000000001E-2</v>
      </c>
      <c r="E119" s="22">
        <f>단가대비표!O59</f>
        <v>0</v>
      </c>
      <c r="F119" s="25">
        <f>TRUNC(E119*D119,1)</f>
        <v>0</v>
      </c>
      <c r="G119" s="22">
        <f>단가대비표!P59</f>
        <v>172068</v>
      </c>
      <c r="H119" s="25">
        <f>TRUNC(G119*D119,1)</f>
        <v>2925.1</v>
      </c>
      <c r="I119" s="22">
        <f>단가대비표!V59</f>
        <v>0</v>
      </c>
      <c r="J119" s="25">
        <f>TRUNC(I119*D119,1)</f>
        <v>0</v>
      </c>
      <c r="K119" s="22">
        <f t="shared" si="11"/>
        <v>172068</v>
      </c>
      <c r="L119" s="25">
        <f t="shared" si="11"/>
        <v>2925.1</v>
      </c>
      <c r="M119" s="19" t="s">
        <v>52</v>
      </c>
      <c r="N119" s="1" t="s">
        <v>162</v>
      </c>
      <c r="O119" s="1" t="s">
        <v>351</v>
      </c>
      <c r="P119" s="1" t="s">
        <v>64</v>
      </c>
      <c r="Q119" s="1" t="s">
        <v>64</v>
      </c>
      <c r="R119" s="1" t="s">
        <v>63</v>
      </c>
      <c r="V119">
        <v>1</v>
      </c>
      <c r="AV119" s="1" t="s">
        <v>52</v>
      </c>
      <c r="AW119" s="1" t="s">
        <v>484</v>
      </c>
      <c r="AX119" s="1" t="s">
        <v>52</v>
      </c>
      <c r="AY119" s="1" t="s">
        <v>52</v>
      </c>
      <c r="AZ119" s="1" t="s">
        <v>52</v>
      </c>
    </row>
    <row r="120" spans="1:52" ht="30" customHeight="1">
      <c r="A120" s="19" t="s">
        <v>362</v>
      </c>
      <c r="B120" s="19" t="s">
        <v>478</v>
      </c>
      <c r="C120" s="19" t="s">
        <v>97</v>
      </c>
      <c r="D120" s="20">
        <v>1</v>
      </c>
      <c r="E120" s="22">
        <v>0</v>
      </c>
      <c r="F120" s="25">
        <f>TRUNC(E120*D120,1)</f>
        <v>0</v>
      </c>
      <c r="G120" s="22">
        <v>0</v>
      </c>
      <c r="H120" s="25">
        <f>TRUNC(G120*D120,1)</f>
        <v>0</v>
      </c>
      <c r="I120" s="22">
        <f>TRUNC(SUMIF(V117:V120, RIGHTB(O120, 1), H117:H120)*U120, 2)</f>
        <v>114.02</v>
      </c>
      <c r="J120" s="25">
        <f>TRUNC(I120*D120,1)</f>
        <v>114</v>
      </c>
      <c r="K120" s="22">
        <f t="shared" si="11"/>
        <v>114</v>
      </c>
      <c r="L120" s="25">
        <f t="shared" si="11"/>
        <v>114</v>
      </c>
      <c r="M120" s="19" t="s">
        <v>52</v>
      </c>
      <c r="N120" s="1" t="s">
        <v>162</v>
      </c>
      <c r="O120" s="1" t="s">
        <v>364</v>
      </c>
      <c r="P120" s="1" t="s">
        <v>64</v>
      </c>
      <c r="Q120" s="1" t="s">
        <v>64</v>
      </c>
      <c r="R120" s="1" t="s">
        <v>64</v>
      </c>
      <c r="S120">
        <v>1</v>
      </c>
      <c r="T120">
        <v>2</v>
      </c>
      <c r="U120">
        <v>0.01</v>
      </c>
      <c r="AV120" s="1" t="s">
        <v>52</v>
      </c>
      <c r="AW120" s="1" t="s">
        <v>485</v>
      </c>
      <c r="AX120" s="1" t="s">
        <v>52</v>
      </c>
      <c r="AY120" s="1" t="s">
        <v>52</v>
      </c>
      <c r="AZ120" s="1" t="s">
        <v>52</v>
      </c>
    </row>
    <row r="121" spans="1:52" ht="30" customHeight="1">
      <c r="A121" s="19" t="s">
        <v>353</v>
      </c>
      <c r="B121" s="19" t="s">
        <v>52</v>
      </c>
      <c r="C121" s="19" t="s">
        <v>52</v>
      </c>
      <c r="D121" s="20"/>
      <c r="E121" s="22"/>
      <c r="F121" s="25">
        <f>TRUNC(SUMIF(N117:N120, N116, F117:F120),0)</f>
        <v>3110</v>
      </c>
      <c r="G121" s="22"/>
      <c r="H121" s="25">
        <f>TRUNC(SUMIF(N117:N120, N116, H117:H120),0)</f>
        <v>11402</v>
      </c>
      <c r="I121" s="22"/>
      <c r="J121" s="25">
        <f>TRUNC(SUMIF(N117:N120, N116, J117:J120),0)</f>
        <v>114</v>
      </c>
      <c r="K121" s="22"/>
      <c r="L121" s="25">
        <f>F121+H121+J121</f>
        <v>14626</v>
      </c>
      <c r="M121" s="19" t="s">
        <v>52</v>
      </c>
      <c r="N121" s="1" t="s">
        <v>71</v>
      </c>
      <c r="O121" s="1" t="s">
        <v>71</v>
      </c>
      <c r="P121" s="1" t="s">
        <v>52</v>
      </c>
      <c r="Q121" s="1" t="s">
        <v>52</v>
      </c>
      <c r="R121" s="1" t="s">
        <v>52</v>
      </c>
      <c r="AV121" s="1" t="s">
        <v>52</v>
      </c>
      <c r="AW121" s="1" t="s">
        <v>52</v>
      </c>
      <c r="AX121" s="1" t="s">
        <v>52</v>
      </c>
      <c r="AY121" s="1" t="s">
        <v>52</v>
      </c>
      <c r="AZ121" s="1" t="s">
        <v>52</v>
      </c>
    </row>
    <row r="122" spans="1:52" ht="30" customHeight="1">
      <c r="A122" s="20"/>
      <c r="B122" s="20"/>
      <c r="C122" s="20"/>
      <c r="D122" s="20"/>
      <c r="E122" s="22"/>
      <c r="F122" s="25"/>
      <c r="G122" s="22"/>
      <c r="H122" s="25"/>
      <c r="I122" s="22"/>
      <c r="J122" s="25"/>
      <c r="K122" s="22"/>
      <c r="L122" s="25"/>
      <c r="M122" s="20"/>
    </row>
    <row r="123" spans="1:52" ht="30" customHeight="1">
      <c r="A123" s="16" t="s">
        <v>486</v>
      </c>
      <c r="B123" s="17"/>
      <c r="C123" s="17"/>
      <c r="D123" s="17"/>
      <c r="E123" s="21"/>
      <c r="F123" s="24"/>
      <c r="G123" s="21"/>
      <c r="H123" s="24"/>
      <c r="I123" s="21"/>
      <c r="J123" s="24"/>
      <c r="K123" s="21"/>
      <c r="L123" s="24"/>
      <c r="M123" s="18"/>
      <c r="N123" s="1" t="s">
        <v>166</v>
      </c>
    </row>
    <row r="124" spans="1:52" ht="30" customHeight="1">
      <c r="A124" s="19" t="s">
        <v>472</v>
      </c>
      <c r="B124" s="19" t="s">
        <v>473</v>
      </c>
      <c r="C124" s="19" t="s">
        <v>60</v>
      </c>
      <c r="D124" s="20">
        <v>2.1</v>
      </c>
      <c r="E124" s="22">
        <f>단가대비표!O23</f>
        <v>2962</v>
      </c>
      <c r="F124" s="25">
        <f>TRUNC(E124*D124,1)</f>
        <v>6220.2</v>
      </c>
      <c r="G124" s="22">
        <f>단가대비표!P23</f>
        <v>0</v>
      </c>
      <c r="H124" s="25">
        <f>TRUNC(G124*D124,1)</f>
        <v>0</v>
      </c>
      <c r="I124" s="22">
        <f>단가대비표!V23</f>
        <v>0</v>
      </c>
      <c r="J124" s="25">
        <f>TRUNC(I124*D124,1)</f>
        <v>0</v>
      </c>
      <c r="K124" s="22">
        <f t="shared" ref="K124:L127" si="12">TRUNC(E124+G124+I124,1)</f>
        <v>2962</v>
      </c>
      <c r="L124" s="25">
        <f t="shared" si="12"/>
        <v>6220.2</v>
      </c>
      <c r="M124" s="19" t="s">
        <v>52</v>
      </c>
      <c r="N124" s="1" t="s">
        <v>166</v>
      </c>
      <c r="O124" s="1" t="s">
        <v>474</v>
      </c>
      <c r="P124" s="1" t="s">
        <v>64</v>
      </c>
      <c r="Q124" s="1" t="s">
        <v>64</v>
      </c>
      <c r="R124" s="1" t="s">
        <v>63</v>
      </c>
      <c r="V124">
        <v>1</v>
      </c>
      <c r="AV124" s="1" t="s">
        <v>52</v>
      </c>
      <c r="AW124" s="1" t="s">
        <v>487</v>
      </c>
      <c r="AX124" s="1" t="s">
        <v>52</v>
      </c>
      <c r="AY124" s="1" t="s">
        <v>52</v>
      </c>
      <c r="AZ124" s="1" t="s">
        <v>52</v>
      </c>
    </row>
    <row r="125" spans="1:52" ht="30" customHeight="1">
      <c r="A125" s="19" t="s">
        <v>368</v>
      </c>
      <c r="B125" s="19" t="s">
        <v>349</v>
      </c>
      <c r="C125" s="19" t="s">
        <v>350</v>
      </c>
      <c r="D125" s="20">
        <v>4.3999999999999997E-2</v>
      </c>
      <c r="E125" s="22">
        <f>단가대비표!O68</f>
        <v>0</v>
      </c>
      <c r="F125" s="25">
        <f>TRUNC(E125*D125,1)</f>
        <v>0</v>
      </c>
      <c r="G125" s="22">
        <f>단가대비표!P68</f>
        <v>256883</v>
      </c>
      <c r="H125" s="25">
        <f>TRUNC(G125*D125,1)</f>
        <v>11302.8</v>
      </c>
      <c r="I125" s="22">
        <f>단가대비표!V68</f>
        <v>0</v>
      </c>
      <c r="J125" s="25">
        <f>TRUNC(I125*D125,1)</f>
        <v>0</v>
      </c>
      <c r="K125" s="22">
        <f t="shared" si="12"/>
        <v>256883</v>
      </c>
      <c r="L125" s="25">
        <f t="shared" si="12"/>
        <v>11302.8</v>
      </c>
      <c r="M125" s="19" t="s">
        <v>52</v>
      </c>
      <c r="N125" s="1" t="s">
        <v>166</v>
      </c>
      <c r="O125" s="1" t="s">
        <v>369</v>
      </c>
      <c r="P125" s="1" t="s">
        <v>64</v>
      </c>
      <c r="Q125" s="1" t="s">
        <v>64</v>
      </c>
      <c r="R125" s="1" t="s">
        <v>63</v>
      </c>
      <c r="V125">
        <v>1</v>
      </c>
      <c r="AV125" s="1" t="s">
        <v>52</v>
      </c>
      <c r="AW125" s="1" t="s">
        <v>488</v>
      </c>
      <c r="AX125" s="1" t="s">
        <v>52</v>
      </c>
      <c r="AY125" s="1" t="s">
        <v>52</v>
      </c>
      <c r="AZ125" s="1" t="s">
        <v>52</v>
      </c>
    </row>
    <row r="126" spans="1:52" ht="30" customHeight="1">
      <c r="A126" s="19" t="s">
        <v>348</v>
      </c>
      <c r="B126" s="19" t="s">
        <v>349</v>
      </c>
      <c r="C126" s="19" t="s">
        <v>350</v>
      </c>
      <c r="D126" s="20">
        <v>2.1999999999999999E-2</v>
      </c>
      <c r="E126" s="22">
        <f>단가대비표!O59</f>
        <v>0</v>
      </c>
      <c r="F126" s="25">
        <f>TRUNC(E126*D126,1)</f>
        <v>0</v>
      </c>
      <c r="G126" s="22">
        <f>단가대비표!P59</f>
        <v>172068</v>
      </c>
      <c r="H126" s="25">
        <f>TRUNC(G126*D126,1)</f>
        <v>3785.4</v>
      </c>
      <c r="I126" s="22">
        <f>단가대비표!V59</f>
        <v>0</v>
      </c>
      <c r="J126" s="25">
        <f>TRUNC(I126*D126,1)</f>
        <v>0</v>
      </c>
      <c r="K126" s="22">
        <f t="shared" si="12"/>
        <v>172068</v>
      </c>
      <c r="L126" s="25">
        <f t="shared" si="12"/>
        <v>3785.4</v>
      </c>
      <c r="M126" s="19" t="s">
        <v>52</v>
      </c>
      <c r="N126" s="1" t="s">
        <v>166</v>
      </c>
      <c r="O126" s="1" t="s">
        <v>351</v>
      </c>
      <c r="P126" s="1" t="s">
        <v>64</v>
      </c>
      <c r="Q126" s="1" t="s">
        <v>64</v>
      </c>
      <c r="R126" s="1" t="s">
        <v>63</v>
      </c>
      <c r="V126">
        <v>1</v>
      </c>
      <c r="AV126" s="1" t="s">
        <v>52</v>
      </c>
      <c r="AW126" s="1" t="s">
        <v>489</v>
      </c>
      <c r="AX126" s="1" t="s">
        <v>52</v>
      </c>
      <c r="AY126" s="1" t="s">
        <v>52</v>
      </c>
      <c r="AZ126" s="1" t="s">
        <v>52</v>
      </c>
    </row>
    <row r="127" spans="1:52" ht="30" customHeight="1">
      <c r="A127" s="19" t="s">
        <v>362</v>
      </c>
      <c r="B127" s="19" t="s">
        <v>478</v>
      </c>
      <c r="C127" s="19" t="s">
        <v>97</v>
      </c>
      <c r="D127" s="20">
        <v>1</v>
      </c>
      <c r="E127" s="22">
        <v>0</v>
      </c>
      <c r="F127" s="25">
        <f>TRUNC(E127*D127,1)</f>
        <v>0</v>
      </c>
      <c r="G127" s="22">
        <v>0</v>
      </c>
      <c r="H127" s="25">
        <f>TRUNC(G127*D127,1)</f>
        <v>0</v>
      </c>
      <c r="I127" s="22">
        <f>TRUNC(SUMIF(V124:V127, RIGHTB(O127, 1), H124:H127)*U127, 2)</f>
        <v>150.88</v>
      </c>
      <c r="J127" s="25">
        <f>TRUNC(I127*D127,1)</f>
        <v>150.80000000000001</v>
      </c>
      <c r="K127" s="22">
        <f t="shared" si="12"/>
        <v>150.80000000000001</v>
      </c>
      <c r="L127" s="25">
        <f t="shared" si="12"/>
        <v>150.80000000000001</v>
      </c>
      <c r="M127" s="19" t="s">
        <v>52</v>
      </c>
      <c r="N127" s="1" t="s">
        <v>166</v>
      </c>
      <c r="O127" s="1" t="s">
        <v>364</v>
      </c>
      <c r="P127" s="1" t="s">
        <v>64</v>
      </c>
      <c r="Q127" s="1" t="s">
        <v>64</v>
      </c>
      <c r="R127" s="1" t="s">
        <v>64</v>
      </c>
      <c r="S127">
        <v>1</v>
      </c>
      <c r="T127">
        <v>2</v>
      </c>
      <c r="U127">
        <v>0.01</v>
      </c>
      <c r="AV127" s="1" t="s">
        <v>52</v>
      </c>
      <c r="AW127" s="1" t="s">
        <v>490</v>
      </c>
      <c r="AX127" s="1" t="s">
        <v>52</v>
      </c>
      <c r="AY127" s="1" t="s">
        <v>52</v>
      </c>
      <c r="AZ127" s="1" t="s">
        <v>52</v>
      </c>
    </row>
    <row r="128" spans="1:52" ht="30" customHeight="1">
      <c r="A128" s="19" t="s">
        <v>353</v>
      </c>
      <c r="B128" s="19" t="s">
        <v>52</v>
      </c>
      <c r="C128" s="19" t="s">
        <v>52</v>
      </c>
      <c r="D128" s="20"/>
      <c r="E128" s="22"/>
      <c r="F128" s="25">
        <f>TRUNC(SUMIF(N124:N127, N123, F124:F127),0)</f>
        <v>6220</v>
      </c>
      <c r="G128" s="22"/>
      <c r="H128" s="25">
        <f>TRUNC(SUMIF(N124:N127, N123, H124:H127),0)</f>
        <v>15088</v>
      </c>
      <c r="I128" s="22"/>
      <c r="J128" s="25">
        <f>TRUNC(SUMIF(N124:N127, N123, J124:J127),0)</f>
        <v>150</v>
      </c>
      <c r="K128" s="22"/>
      <c r="L128" s="25">
        <f>F128+H128+J128</f>
        <v>21458</v>
      </c>
      <c r="M128" s="19" t="s">
        <v>52</v>
      </c>
      <c r="N128" s="1" t="s">
        <v>71</v>
      </c>
      <c r="O128" s="1" t="s">
        <v>71</v>
      </c>
      <c r="P128" s="1" t="s">
        <v>52</v>
      </c>
      <c r="Q128" s="1" t="s">
        <v>52</v>
      </c>
      <c r="R128" s="1" t="s">
        <v>52</v>
      </c>
      <c r="AV128" s="1" t="s">
        <v>52</v>
      </c>
      <c r="AW128" s="1" t="s">
        <v>52</v>
      </c>
      <c r="AX128" s="1" t="s">
        <v>52</v>
      </c>
      <c r="AY128" s="1" t="s">
        <v>52</v>
      </c>
      <c r="AZ128" s="1" t="s">
        <v>52</v>
      </c>
    </row>
    <row r="129" spans="1:52" ht="30" customHeight="1">
      <c r="A129" s="20"/>
      <c r="B129" s="20"/>
      <c r="C129" s="20"/>
      <c r="D129" s="20"/>
      <c r="E129" s="22"/>
      <c r="F129" s="25"/>
      <c r="G129" s="22"/>
      <c r="H129" s="25"/>
      <c r="I129" s="22"/>
      <c r="J129" s="25"/>
      <c r="K129" s="22"/>
      <c r="L129" s="25"/>
      <c r="M129" s="20"/>
    </row>
    <row r="130" spans="1:52" ht="30" customHeight="1">
      <c r="A130" s="16" t="s">
        <v>491</v>
      </c>
      <c r="B130" s="17"/>
      <c r="C130" s="17"/>
      <c r="D130" s="17"/>
      <c r="E130" s="21"/>
      <c r="F130" s="24"/>
      <c r="G130" s="21"/>
      <c r="H130" s="24"/>
      <c r="I130" s="21"/>
      <c r="J130" s="24"/>
      <c r="K130" s="21"/>
      <c r="L130" s="24"/>
      <c r="M130" s="18"/>
      <c r="N130" s="1" t="s">
        <v>171</v>
      </c>
    </row>
    <row r="131" spans="1:52" ht="30" customHeight="1">
      <c r="A131" s="19" t="s">
        <v>444</v>
      </c>
      <c r="B131" s="19" t="s">
        <v>445</v>
      </c>
      <c r="C131" s="19" t="s">
        <v>492</v>
      </c>
      <c r="D131" s="20">
        <v>3.15E-3</v>
      </c>
      <c r="E131" s="22">
        <f>단가대비표!O18</f>
        <v>571556</v>
      </c>
      <c r="F131" s="25">
        <f>TRUNC(E131*D131,1)</f>
        <v>1800.4</v>
      </c>
      <c r="G131" s="22">
        <f>단가대비표!P18</f>
        <v>0</v>
      </c>
      <c r="H131" s="25">
        <f>TRUNC(G131*D131,1)</f>
        <v>0</v>
      </c>
      <c r="I131" s="22">
        <f>단가대비표!V18</f>
        <v>0</v>
      </c>
      <c r="J131" s="25">
        <f>TRUNC(I131*D131,1)</f>
        <v>0</v>
      </c>
      <c r="K131" s="22">
        <f>TRUNC(E131+G131+I131,1)</f>
        <v>571556</v>
      </c>
      <c r="L131" s="25">
        <f>TRUNC(F131+H131+J131,1)</f>
        <v>1800.4</v>
      </c>
      <c r="M131" s="19" t="s">
        <v>52</v>
      </c>
      <c r="N131" s="1" t="s">
        <v>171</v>
      </c>
      <c r="O131" s="1" t="s">
        <v>493</v>
      </c>
      <c r="P131" s="1" t="s">
        <v>64</v>
      </c>
      <c r="Q131" s="1" t="s">
        <v>64</v>
      </c>
      <c r="R131" s="1" t="s">
        <v>63</v>
      </c>
      <c r="AV131" s="1" t="s">
        <v>52</v>
      </c>
      <c r="AW131" s="1" t="s">
        <v>494</v>
      </c>
      <c r="AX131" s="1" t="s">
        <v>52</v>
      </c>
      <c r="AY131" s="1" t="s">
        <v>52</v>
      </c>
      <c r="AZ131" s="1" t="s">
        <v>52</v>
      </c>
    </row>
    <row r="132" spans="1:52" ht="30" customHeight="1">
      <c r="A132" s="19" t="s">
        <v>168</v>
      </c>
      <c r="B132" s="19" t="s">
        <v>495</v>
      </c>
      <c r="C132" s="19" t="s">
        <v>60</v>
      </c>
      <c r="D132" s="20">
        <v>1</v>
      </c>
      <c r="E132" s="22">
        <f>일위대가목록!E51</f>
        <v>0</v>
      </c>
      <c r="F132" s="25">
        <f>TRUNC(E132*D132,1)</f>
        <v>0</v>
      </c>
      <c r="G132" s="22">
        <f>일위대가목록!F51</f>
        <v>16951</v>
      </c>
      <c r="H132" s="25">
        <f>TRUNC(G132*D132,1)</f>
        <v>16951</v>
      </c>
      <c r="I132" s="22">
        <f>일위대가목록!G51</f>
        <v>678</v>
      </c>
      <c r="J132" s="25">
        <f>TRUNC(I132*D132,1)</f>
        <v>678</v>
      </c>
      <c r="K132" s="22">
        <f>TRUNC(E132+G132+I132,1)</f>
        <v>17629</v>
      </c>
      <c r="L132" s="25">
        <f>TRUNC(F132+H132+J132,1)</f>
        <v>17629</v>
      </c>
      <c r="M132" s="19" t="s">
        <v>496</v>
      </c>
      <c r="N132" s="1" t="s">
        <v>171</v>
      </c>
      <c r="O132" s="1" t="s">
        <v>497</v>
      </c>
      <c r="P132" s="1" t="s">
        <v>63</v>
      </c>
      <c r="Q132" s="1" t="s">
        <v>64</v>
      </c>
      <c r="R132" s="1" t="s">
        <v>64</v>
      </c>
      <c r="AV132" s="1" t="s">
        <v>52</v>
      </c>
      <c r="AW132" s="1" t="s">
        <v>498</v>
      </c>
      <c r="AX132" s="1" t="s">
        <v>52</v>
      </c>
      <c r="AY132" s="1" t="s">
        <v>52</v>
      </c>
      <c r="AZ132" s="1" t="s">
        <v>52</v>
      </c>
    </row>
    <row r="133" spans="1:52" ht="30" customHeight="1">
      <c r="A133" s="19" t="s">
        <v>353</v>
      </c>
      <c r="B133" s="19" t="s">
        <v>52</v>
      </c>
      <c r="C133" s="19" t="s">
        <v>52</v>
      </c>
      <c r="D133" s="20"/>
      <c r="E133" s="22"/>
      <c r="F133" s="25">
        <f>TRUNC(SUMIF(N131:N132, N130, F131:F132),0)</f>
        <v>1800</v>
      </c>
      <c r="G133" s="22"/>
      <c r="H133" s="25">
        <f>TRUNC(SUMIF(N131:N132, N130, H131:H132),0)</f>
        <v>16951</v>
      </c>
      <c r="I133" s="22"/>
      <c r="J133" s="25">
        <f>TRUNC(SUMIF(N131:N132, N130, J131:J132),0)</f>
        <v>678</v>
      </c>
      <c r="K133" s="22"/>
      <c r="L133" s="25">
        <f>F133+H133+J133</f>
        <v>19429</v>
      </c>
      <c r="M133" s="19" t="s">
        <v>52</v>
      </c>
      <c r="N133" s="1" t="s">
        <v>71</v>
      </c>
      <c r="O133" s="1" t="s">
        <v>71</v>
      </c>
      <c r="P133" s="1" t="s">
        <v>52</v>
      </c>
      <c r="Q133" s="1" t="s">
        <v>52</v>
      </c>
      <c r="R133" s="1" t="s">
        <v>52</v>
      </c>
      <c r="AV133" s="1" t="s">
        <v>52</v>
      </c>
      <c r="AW133" s="1" t="s">
        <v>52</v>
      </c>
      <c r="AX133" s="1" t="s">
        <v>52</v>
      </c>
      <c r="AY133" s="1" t="s">
        <v>52</v>
      </c>
      <c r="AZ133" s="1" t="s">
        <v>52</v>
      </c>
    </row>
    <row r="134" spans="1:52" ht="30" customHeight="1">
      <c r="A134" s="20"/>
      <c r="B134" s="20"/>
      <c r="C134" s="20"/>
      <c r="D134" s="20"/>
      <c r="E134" s="22"/>
      <c r="F134" s="25"/>
      <c r="G134" s="22"/>
      <c r="H134" s="25"/>
      <c r="I134" s="22"/>
      <c r="J134" s="25"/>
      <c r="K134" s="22"/>
      <c r="L134" s="25"/>
      <c r="M134" s="20"/>
    </row>
    <row r="135" spans="1:52" ht="30" customHeight="1">
      <c r="A135" s="16" t="s">
        <v>499</v>
      </c>
      <c r="B135" s="17"/>
      <c r="C135" s="17"/>
      <c r="D135" s="17"/>
      <c r="E135" s="21"/>
      <c r="F135" s="24"/>
      <c r="G135" s="21"/>
      <c r="H135" s="24"/>
      <c r="I135" s="21"/>
      <c r="J135" s="24"/>
      <c r="K135" s="21"/>
      <c r="L135" s="24"/>
      <c r="M135" s="18"/>
      <c r="N135" s="1" t="s">
        <v>176</v>
      </c>
    </row>
    <row r="136" spans="1:52" ht="30" customHeight="1">
      <c r="A136" s="19" t="s">
        <v>501</v>
      </c>
      <c r="B136" s="19" t="s">
        <v>502</v>
      </c>
      <c r="C136" s="19" t="s">
        <v>60</v>
      </c>
      <c r="D136" s="20">
        <v>1.05</v>
      </c>
      <c r="E136" s="22">
        <f>단가대비표!O8</f>
        <v>11018</v>
      </c>
      <c r="F136" s="25">
        <f>TRUNC(E136*D136,1)</f>
        <v>11568.9</v>
      </c>
      <c r="G136" s="22">
        <f>단가대비표!P8</f>
        <v>0</v>
      </c>
      <c r="H136" s="25">
        <f>TRUNC(G136*D136,1)</f>
        <v>0</v>
      </c>
      <c r="I136" s="22">
        <f>단가대비표!V8</f>
        <v>0</v>
      </c>
      <c r="J136" s="25">
        <f>TRUNC(I136*D136,1)</f>
        <v>0</v>
      </c>
      <c r="K136" s="22">
        <f t="shared" ref="K136:L139" si="13">TRUNC(E136+G136+I136,1)</f>
        <v>11018</v>
      </c>
      <c r="L136" s="25">
        <f t="shared" si="13"/>
        <v>11568.9</v>
      </c>
      <c r="M136" s="19" t="s">
        <v>52</v>
      </c>
      <c r="N136" s="1" t="s">
        <v>176</v>
      </c>
      <c r="O136" s="1" t="s">
        <v>503</v>
      </c>
      <c r="P136" s="1" t="s">
        <v>64</v>
      </c>
      <c r="Q136" s="1" t="s">
        <v>64</v>
      </c>
      <c r="R136" s="1" t="s">
        <v>63</v>
      </c>
      <c r="V136">
        <v>1</v>
      </c>
      <c r="AV136" s="1" t="s">
        <v>52</v>
      </c>
      <c r="AW136" s="1" t="s">
        <v>504</v>
      </c>
      <c r="AX136" s="1" t="s">
        <v>52</v>
      </c>
      <c r="AY136" s="1" t="s">
        <v>52</v>
      </c>
      <c r="AZ136" s="1" t="s">
        <v>52</v>
      </c>
    </row>
    <row r="137" spans="1:52" ht="30" customHeight="1">
      <c r="A137" s="19" t="s">
        <v>358</v>
      </c>
      <c r="B137" s="19" t="s">
        <v>349</v>
      </c>
      <c r="C137" s="19" t="s">
        <v>350</v>
      </c>
      <c r="D137" s="20">
        <v>2.58E-2</v>
      </c>
      <c r="E137" s="22">
        <f>단가대비표!O63</f>
        <v>0</v>
      </c>
      <c r="F137" s="25">
        <f>TRUNC(E137*D137,1)</f>
        <v>0</v>
      </c>
      <c r="G137" s="22">
        <f>단가대비표!P63</f>
        <v>277642</v>
      </c>
      <c r="H137" s="25">
        <f>TRUNC(G137*D137,1)</f>
        <v>7163.1</v>
      </c>
      <c r="I137" s="22">
        <f>단가대비표!V63</f>
        <v>0</v>
      </c>
      <c r="J137" s="25">
        <f>TRUNC(I137*D137,1)</f>
        <v>0</v>
      </c>
      <c r="K137" s="22">
        <f t="shared" si="13"/>
        <v>277642</v>
      </c>
      <c r="L137" s="25">
        <f t="shared" si="13"/>
        <v>7163.1</v>
      </c>
      <c r="M137" s="19" t="s">
        <v>52</v>
      </c>
      <c r="N137" s="1" t="s">
        <v>176</v>
      </c>
      <c r="O137" s="1" t="s">
        <v>359</v>
      </c>
      <c r="P137" s="1" t="s">
        <v>64</v>
      </c>
      <c r="Q137" s="1" t="s">
        <v>64</v>
      </c>
      <c r="R137" s="1" t="s">
        <v>63</v>
      </c>
      <c r="V137">
        <v>1</v>
      </c>
      <c r="AV137" s="1" t="s">
        <v>52</v>
      </c>
      <c r="AW137" s="1" t="s">
        <v>505</v>
      </c>
      <c r="AX137" s="1" t="s">
        <v>52</v>
      </c>
      <c r="AY137" s="1" t="s">
        <v>52</v>
      </c>
      <c r="AZ137" s="1" t="s">
        <v>52</v>
      </c>
    </row>
    <row r="138" spans="1:52" ht="30" customHeight="1">
      <c r="A138" s="19" t="s">
        <v>348</v>
      </c>
      <c r="B138" s="19" t="s">
        <v>349</v>
      </c>
      <c r="C138" s="19" t="s">
        <v>350</v>
      </c>
      <c r="D138" s="20">
        <v>6.4999999999999997E-3</v>
      </c>
      <c r="E138" s="22">
        <f>단가대비표!O59</f>
        <v>0</v>
      </c>
      <c r="F138" s="25">
        <f>TRUNC(E138*D138,1)</f>
        <v>0</v>
      </c>
      <c r="G138" s="22">
        <f>단가대비표!P59</f>
        <v>172068</v>
      </c>
      <c r="H138" s="25">
        <f>TRUNC(G138*D138,1)</f>
        <v>1118.4000000000001</v>
      </c>
      <c r="I138" s="22">
        <f>단가대비표!V59</f>
        <v>0</v>
      </c>
      <c r="J138" s="25">
        <f>TRUNC(I138*D138,1)</f>
        <v>0</v>
      </c>
      <c r="K138" s="22">
        <f t="shared" si="13"/>
        <v>172068</v>
      </c>
      <c r="L138" s="25">
        <f t="shared" si="13"/>
        <v>1118.4000000000001</v>
      </c>
      <c r="M138" s="19" t="s">
        <v>52</v>
      </c>
      <c r="N138" s="1" t="s">
        <v>176</v>
      </c>
      <c r="O138" s="1" t="s">
        <v>351</v>
      </c>
      <c r="P138" s="1" t="s">
        <v>64</v>
      </c>
      <c r="Q138" s="1" t="s">
        <v>64</v>
      </c>
      <c r="R138" s="1" t="s">
        <v>63</v>
      </c>
      <c r="V138">
        <v>1</v>
      </c>
      <c r="AV138" s="1" t="s">
        <v>52</v>
      </c>
      <c r="AW138" s="1" t="s">
        <v>506</v>
      </c>
      <c r="AX138" s="1" t="s">
        <v>52</v>
      </c>
      <c r="AY138" s="1" t="s">
        <v>52</v>
      </c>
      <c r="AZ138" s="1" t="s">
        <v>52</v>
      </c>
    </row>
    <row r="139" spans="1:52" ht="30" customHeight="1">
      <c r="A139" s="19" t="s">
        <v>362</v>
      </c>
      <c r="B139" s="19" t="s">
        <v>440</v>
      </c>
      <c r="C139" s="19" t="s">
        <v>97</v>
      </c>
      <c r="D139" s="20">
        <v>1</v>
      </c>
      <c r="E139" s="22">
        <v>0</v>
      </c>
      <c r="F139" s="25">
        <f>TRUNC(E139*D139,1)</f>
        <v>0</v>
      </c>
      <c r="G139" s="22">
        <v>0</v>
      </c>
      <c r="H139" s="25">
        <f>TRUNC(G139*D139,1)</f>
        <v>0</v>
      </c>
      <c r="I139" s="22">
        <f>TRUNC(SUMIF(V136:V139, RIGHTB(O139, 1), H136:H139)*U139, 2)</f>
        <v>331.26</v>
      </c>
      <c r="J139" s="25">
        <f>TRUNC(I139*D139,1)</f>
        <v>331.2</v>
      </c>
      <c r="K139" s="22">
        <f t="shared" si="13"/>
        <v>331.2</v>
      </c>
      <c r="L139" s="25">
        <f t="shared" si="13"/>
        <v>331.2</v>
      </c>
      <c r="M139" s="19" t="s">
        <v>52</v>
      </c>
      <c r="N139" s="1" t="s">
        <v>176</v>
      </c>
      <c r="O139" s="1" t="s">
        <v>364</v>
      </c>
      <c r="P139" s="1" t="s">
        <v>64</v>
      </c>
      <c r="Q139" s="1" t="s">
        <v>64</v>
      </c>
      <c r="R139" s="1" t="s">
        <v>64</v>
      </c>
      <c r="S139">
        <v>1</v>
      </c>
      <c r="T139">
        <v>2</v>
      </c>
      <c r="U139">
        <v>0.04</v>
      </c>
      <c r="AV139" s="1" t="s">
        <v>52</v>
      </c>
      <c r="AW139" s="1" t="s">
        <v>507</v>
      </c>
      <c r="AX139" s="1" t="s">
        <v>52</v>
      </c>
      <c r="AY139" s="1" t="s">
        <v>52</v>
      </c>
      <c r="AZ139" s="1" t="s">
        <v>52</v>
      </c>
    </row>
    <row r="140" spans="1:52" ht="30" customHeight="1">
      <c r="A140" s="19" t="s">
        <v>353</v>
      </c>
      <c r="B140" s="19" t="s">
        <v>52</v>
      </c>
      <c r="C140" s="19" t="s">
        <v>52</v>
      </c>
      <c r="D140" s="20"/>
      <c r="E140" s="22"/>
      <c r="F140" s="25">
        <f>TRUNC(SUMIF(N136:N139, N135, F136:F139),0)</f>
        <v>11568</v>
      </c>
      <c r="G140" s="22"/>
      <c r="H140" s="25">
        <f>TRUNC(SUMIF(N136:N139, N135, H136:H139),0)</f>
        <v>8281</v>
      </c>
      <c r="I140" s="22"/>
      <c r="J140" s="25">
        <f>TRUNC(SUMIF(N136:N139, N135, J136:J139),0)</f>
        <v>331</v>
      </c>
      <c r="K140" s="22"/>
      <c r="L140" s="25">
        <f>F140+H140+J140</f>
        <v>20180</v>
      </c>
      <c r="M140" s="19" t="s">
        <v>52</v>
      </c>
      <c r="N140" s="1" t="s">
        <v>71</v>
      </c>
      <c r="O140" s="1" t="s">
        <v>71</v>
      </c>
      <c r="P140" s="1" t="s">
        <v>52</v>
      </c>
      <c r="Q140" s="1" t="s">
        <v>52</v>
      </c>
      <c r="R140" s="1" t="s">
        <v>52</v>
      </c>
      <c r="AV140" s="1" t="s">
        <v>52</v>
      </c>
      <c r="AW140" s="1" t="s">
        <v>52</v>
      </c>
      <c r="AX140" s="1" t="s">
        <v>52</v>
      </c>
      <c r="AY140" s="1" t="s">
        <v>52</v>
      </c>
      <c r="AZ140" s="1" t="s">
        <v>52</v>
      </c>
    </row>
    <row r="141" spans="1:52" ht="30" customHeight="1">
      <c r="A141" s="20"/>
      <c r="B141" s="20"/>
      <c r="C141" s="20"/>
      <c r="D141" s="20"/>
      <c r="E141" s="22"/>
      <c r="F141" s="25"/>
      <c r="G141" s="22"/>
      <c r="H141" s="25"/>
      <c r="I141" s="22"/>
      <c r="J141" s="25"/>
      <c r="K141" s="22"/>
      <c r="L141" s="25"/>
      <c r="M141" s="20"/>
    </row>
    <row r="142" spans="1:52" ht="30" customHeight="1">
      <c r="A142" s="16" t="s">
        <v>508</v>
      </c>
      <c r="B142" s="17"/>
      <c r="C142" s="17"/>
      <c r="D142" s="17"/>
      <c r="E142" s="21"/>
      <c r="F142" s="24"/>
      <c r="G142" s="21"/>
      <c r="H142" s="24"/>
      <c r="I142" s="21"/>
      <c r="J142" s="24"/>
      <c r="K142" s="21"/>
      <c r="L142" s="24"/>
      <c r="M142" s="18"/>
      <c r="N142" s="1" t="s">
        <v>180</v>
      </c>
    </row>
    <row r="143" spans="1:52" ht="30" customHeight="1">
      <c r="A143" s="19" t="s">
        <v>510</v>
      </c>
      <c r="B143" s="19" t="s">
        <v>52</v>
      </c>
      <c r="C143" s="19" t="s">
        <v>60</v>
      </c>
      <c r="D143" s="20">
        <v>1.05</v>
      </c>
      <c r="E143" s="22">
        <f>단가대비표!O13</f>
        <v>29600</v>
      </c>
      <c r="F143" s="25">
        <f>TRUNC(E143*D143,1)</f>
        <v>31080</v>
      </c>
      <c r="G143" s="22">
        <f>단가대비표!P13</f>
        <v>0</v>
      </c>
      <c r="H143" s="25">
        <f>TRUNC(G143*D143,1)</f>
        <v>0</v>
      </c>
      <c r="I143" s="22">
        <f>단가대비표!V13</f>
        <v>0</v>
      </c>
      <c r="J143" s="25">
        <f>TRUNC(I143*D143,1)</f>
        <v>0</v>
      </c>
      <c r="K143" s="22">
        <f>TRUNC(E143+G143+I143,1)</f>
        <v>29600</v>
      </c>
      <c r="L143" s="25">
        <f>TRUNC(F143+H143+J143,1)</f>
        <v>31080</v>
      </c>
      <c r="M143" s="19" t="s">
        <v>52</v>
      </c>
      <c r="N143" s="1" t="s">
        <v>180</v>
      </c>
      <c r="O143" s="1" t="s">
        <v>511</v>
      </c>
      <c r="P143" s="1" t="s">
        <v>64</v>
      </c>
      <c r="Q143" s="1" t="s">
        <v>64</v>
      </c>
      <c r="R143" s="1" t="s">
        <v>63</v>
      </c>
      <c r="AV143" s="1" t="s">
        <v>52</v>
      </c>
      <c r="AW143" s="1" t="s">
        <v>512</v>
      </c>
      <c r="AX143" s="1" t="s">
        <v>52</v>
      </c>
      <c r="AY143" s="1" t="s">
        <v>52</v>
      </c>
      <c r="AZ143" s="1" t="s">
        <v>52</v>
      </c>
    </row>
    <row r="144" spans="1:52" ht="30" customHeight="1">
      <c r="A144" s="19" t="s">
        <v>513</v>
      </c>
      <c r="B144" s="19" t="s">
        <v>52</v>
      </c>
      <c r="C144" s="19" t="s">
        <v>60</v>
      </c>
      <c r="D144" s="20">
        <v>1</v>
      </c>
      <c r="E144" s="22">
        <f>일위대가목록!E52</f>
        <v>0</v>
      </c>
      <c r="F144" s="25">
        <f>TRUNC(E144*D144,1)</f>
        <v>0</v>
      </c>
      <c r="G144" s="22">
        <f>일위대가목록!F52</f>
        <v>13716</v>
      </c>
      <c r="H144" s="25">
        <f>TRUNC(G144*D144,1)</f>
        <v>13716</v>
      </c>
      <c r="I144" s="22">
        <f>일위대가목록!G52</f>
        <v>274</v>
      </c>
      <c r="J144" s="25">
        <f>TRUNC(I144*D144,1)</f>
        <v>274</v>
      </c>
      <c r="K144" s="22">
        <f>TRUNC(E144+G144+I144,1)</f>
        <v>13990</v>
      </c>
      <c r="L144" s="25">
        <f>TRUNC(F144+H144+J144,1)</f>
        <v>13990</v>
      </c>
      <c r="M144" s="19" t="s">
        <v>514</v>
      </c>
      <c r="N144" s="1" t="s">
        <v>180</v>
      </c>
      <c r="O144" s="1" t="s">
        <v>515</v>
      </c>
      <c r="P144" s="1" t="s">
        <v>63</v>
      </c>
      <c r="Q144" s="1" t="s">
        <v>64</v>
      </c>
      <c r="R144" s="1" t="s">
        <v>64</v>
      </c>
      <c r="AV144" s="1" t="s">
        <v>52</v>
      </c>
      <c r="AW144" s="1" t="s">
        <v>516</v>
      </c>
      <c r="AX144" s="1" t="s">
        <v>52</v>
      </c>
      <c r="AY144" s="1" t="s">
        <v>52</v>
      </c>
      <c r="AZ144" s="1" t="s">
        <v>52</v>
      </c>
    </row>
    <row r="145" spans="1:52" ht="30" customHeight="1">
      <c r="A145" s="19" t="s">
        <v>353</v>
      </c>
      <c r="B145" s="19" t="s">
        <v>52</v>
      </c>
      <c r="C145" s="19" t="s">
        <v>52</v>
      </c>
      <c r="D145" s="20"/>
      <c r="E145" s="22"/>
      <c r="F145" s="25">
        <f>TRUNC(SUMIF(N143:N144, N142, F143:F144),0)</f>
        <v>31080</v>
      </c>
      <c r="G145" s="22"/>
      <c r="H145" s="25">
        <f>TRUNC(SUMIF(N143:N144, N142, H143:H144),0)</f>
        <v>13716</v>
      </c>
      <c r="I145" s="22"/>
      <c r="J145" s="25">
        <f>TRUNC(SUMIF(N143:N144, N142, J143:J144),0)</f>
        <v>274</v>
      </c>
      <c r="K145" s="22"/>
      <c r="L145" s="25">
        <f>F145+H145+J145</f>
        <v>45070</v>
      </c>
      <c r="M145" s="19" t="s">
        <v>52</v>
      </c>
      <c r="N145" s="1" t="s">
        <v>71</v>
      </c>
      <c r="O145" s="1" t="s">
        <v>71</v>
      </c>
      <c r="P145" s="1" t="s">
        <v>52</v>
      </c>
      <c r="Q145" s="1" t="s">
        <v>52</v>
      </c>
      <c r="R145" s="1" t="s">
        <v>52</v>
      </c>
      <c r="AV145" s="1" t="s">
        <v>52</v>
      </c>
      <c r="AW145" s="1" t="s">
        <v>52</v>
      </c>
      <c r="AX145" s="1" t="s">
        <v>52</v>
      </c>
      <c r="AY145" s="1" t="s">
        <v>52</v>
      </c>
      <c r="AZ145" s="1" t="s">
        <v>52</v>
      </c>
    </row>
    <row r="146" spans="1:52" ht="30" customHeight="1">
      <c r="A146" s="20"/>
      <c r="B146" s="20"/>
      <c r="C146" s="20"/>
      <c r="D146" s="20"/>
      <c r="E146" s="22"/>
      <c r="F146" s="25"/>
      <c r="G146" s="22"/>
      <c r="H146" s="25"/>
      <c r="I146" s="22"/>
      <c r="J146" s="25"/>
      <c r="K146" s="22"/>
      <c r="L146" s="25"/>
      <c r="M146" s="20"/>
    </row>
    <row r="147" spans="1:52" ht="30" customHeight="1">
      <c r="A147" s="16" t="s">
        <v>517</v>
      </c>
      <c r="B147" s="17"/>
      <c r="C147" s="17"/>
      <c r="D147" s="17"/>
      <c r="E147" s="21"/>
      <c r="F147" s="24"/>
      <c r="G147" s="21"/>
      <c r="H147" s="24"/>
      <c r="I147" s="21"/>
      <c r="J147" s="24"/>
      <c r="K147" s="21"/>
      <c r="L147" s="24"/>
      <c r="M147" s="18"/>
      <c r="N147" s="1" t="s">
        <v>185</v>
      </c>
    </row>
    <row r="148" spans="1:52" ht="30" customHeight="1">
      <c r="A148" s="19" t="s">
        <v>455</v>
      </c>
      <c r="B148" s="19" t="s">
        <v>146</v>
      </c>
      <c r="C148" s="19" t="s">
        <v>60</v>
      </c>
      <c r="D148" s="20">
        <v>0.104</v>
      </c>
      <c r="E148" s="22">
        <f>단가대비표!O9</f>
        <v>4232</v>
      </c>
      <c r="F148" s="25">
        <f>TRUNC(E148*D148,1)</f>
        <v>440.1</v>
      </c>
      <c r="G148" s="22">
        <f>단가대비표!P9</f>
        <v>0</v>
      </c>
      <c r="H148" s="25">
        <f>TRUNC(G148*D148,1)</f>
        <v>0</v>
      </c>
      <c r="I148" s="22">
        <f>단가대비표!V9</f>
        <v>0</v>
      </c>
      <c r="J148" s="25">
        <f>TRUNC(I148*D148,1)</f>
        <v>0</v>
      </c>
      <c r="K148" s="22">
        <f t="shared" ref="K148:L150" si="14">TRUNC(E148+G148+I148,1)</f>
        <v>4232</v>
      </c>
      <c r="L148" s="25">
        <f t="shared" si="14"/>
        <v>440.1</v>
      </c>
      <c r="M148" s="19" t="s">
        <v>52</v>
      </c>
      <c r="N148" s="1" t="s">
        <v>185</v>
      </c>
      <c r="O148" s="1" t="s">
        <v>456</v>
      </c>
      <c r="P148" s="1" t="s">
        <v>64</v>
      </c>
      <c r="Q148" s="1" t="s">
        <v>64</v>
      </c>
      <c r="R148" s="1" t="s">
        <v>63</v>
      </c>
      <c r="AV148" s="1" t="s">
        <v>52</v>
      </c>
      <c r="AW148" s="1" t="s">
        <v>519</v>
      </c>
      <c r="AX148" s="1" t="s">
        <v>52</v>
      </c>
      <c r="AY148" s="1" t="s">
        <v>52</v>
      </c>
      <c r="AZ148" s="1" t="s">
        <v>52</v>
      </c>
    </row>
    <row r="149" spans="1:52" ht="30" customHeight="1">
      <c r="A149" s="19" t="s">
        <v>520</v>
      </c>
      <c r="B149" s="19" t="s">
        <v>521</v>
      </c>
      <c r="C149" s="19" t="s">
        <v>345</v>
      </c>
      <c r="D149" s="20">
        <v>2.9000000000000001E-2</v>
      </c>
      <c r="E149" s="22">
        <f>단가대비표!O38</f>
        <v>11000</v>
      </c>
      <c r="F149" s="25">
        <f>TRUNC(E149*D149,1)</f>
        <v>319</v>
      </c>
      <c r="G149" s="22">
        <f>단가대비표!P38</f>
        <v>0</v>
      </c>
      <c r="H149" s="25">
        <f>TRUNC(G149*D149,1)</f>
        <v>0</v>
      </c>
      <c r="I149" s="22">
        <f>단가대비표!V38</f>
        <v>0</v>
      </c>
      <c r="J149" s="25">
        <f>TRUNC(I149*D149,1)</f>
        <v>0</v>
      </c>
      <c r="K149" s="22">
        <f t="shared" si="14"/>
        <v>11000</v>
      </c>
      <c r="L149" s="25">
        <f t="shared" si="14"/>
        <v>319</v>
      </c>
      <c r="M149" s="19" t="s">
        <v>52</v>
      </c>
      <c r="N149" s="1" t="s">
        <v>185</v>
      </c>
      <c r="O149" s="1" t="s">
        <v>522</v>
      </c>
      <c r="P149" s="1" t="s">
        <v>64</v>
      </c>
      <c r="Q149" s="1" t="s">
        <v>64</v>
      </c>
      <c r="R149" s="1" t="s">
        <v>63</v>
      </c>
      <c r="AV149" s="1" t="s">
        <v>52</v>
      </c>
      <c r="AW149" s="1" t="s">
        <v>523</v>
      </c>
      <c r="AX149" s="1" t="s">
        <v>52</v>
      </c>
      <c r="AY149" s="1" t="s">
        <v>52</v>
      </c>
      <c r="AZ149" s="1" t="s">
        <v>52</v>
      </c>
    </row>
    <row r="150" spans="1:52" ht="30" customHeight="1">
      <c r="A150" s="19" t="s">
        <v>524</v>
      </c>
      <c r="B150" s="19" t="s">
        <v>525</v>
      </c>
      <c r="C150" s="19" t="s">
        <v>75</v>
      </c>
      <c r="D150" s="20">
        <v>1</v>
      </c>
      <c r="E150" s="22">
        <f>일위대가목록!E53</f>
        <v>0</v>
      </c>
      <c r="F150" s="25">
        <f>TRUNC(E150*D150,1)</f>
        <v>0</v>
      </c>
      <c r="G150" s="22">
        <f>일위대가목록!F53</f>
        <v>4157</v>
      </c>
      <c r="H150" s="25">
        <f>TRUNC(G150*D150,1)</f>
        <v>4157</v>
      </c>
      <c r="I150" s="22">
        <f>일위대가목록!G53</f>
        <v>83</v>
      </c>
      <c r="J150" s="25">
        <f>TRUNC(I150*D150,1)</f>
        <v>83</v>
      </c>
      <c r="K150" s="22">
        <f t="shared" si="14"/>
        <v>4240</v>
      </c>
      <c r="L150" s="25">
        <f t="shared" si="14"/>
        <v>4240</v>
      </c>
      <c r="M150" s="19" t="s">
        <v>526</v>
      </c>
      <c r="N150" s="1" t="s">
        <v>185</v>
      </c>
      <c r="O150" s="1" t="s">
        <v>527</v>
      </c>
      <c r="P150" s="1" t="s">
        <v>63</v>
      </c>
      <c r="Q150" s="1" t="s">
        <v>64</v>
      </c>
      <c r="R150" s="1" t="s">
        <v>64</v>
      </c>
      <c r="AV150" s="1" t="s">
        <v>52</v>
      </c>
      <c r="AW150" s="1" t="s">
        <v>528</v>
      </c>
      <c r="AX150" s="1" t="s">
        <v>52</v>
      </c>
      <c r="AY150" s="1" t="s">
        <v>52</v>
      </c>
      <c r="AZ150" s="1" t="s">
        <v>52</v>
      </c>
    </row>
    <row r="151" spans="1:52" ht="30" customHeight="1">
      <c r="A151" s="19" t="s">
        <v>353</v>
      </c>
      <c r="B151" s="19" t="s">
        <v>52</v>
      </c>
      <c r="C151" s="19" t="s">
        <v>52</v>
      </c>
      <c r="D151" s="20"/>
      <c r="E151" s="22"/>
      <c r="F151" s="25">
        <f>TRUNC(SUMIF(N148:N150, N147, F148:F150),0)</f>
        <v>759</v>
      </c>
      <c r="G151" s="22"/>
      <c r="H151" s="25">
        <f>TRUNC(SUMIF(N148:N150, N147, H148:H150),0)</f>
        <v>4157</v>
      </c>
      <c r="I151" s="22"/>
      <c r="J151" s="25">
        <f>TRUNC(SUMIF(N148:N150, N147, J148:J150),0)</f>
        <v>83</v>
      </c>
      <c r="K151" s="22"/>
      <c r="L151" s="25">
        <f>F151+H151+J151</f>
        <v>4999</v>
      </c>
      <c r="M151" s="19" t="s">
        <v>52</v>
      </c>
      <c r="N151" s="1" t="s">
        <v>71</v>
      </c>
      <c r="O151" s="1" t="s">
        <v>71</v>
      </c>
      <c r="P151" s="1" t="s">
        <v>52</v>
      </c>
      <c r="Q151" s="1" t="s">
        <v>52</v>
      </c>
      <c r="R151" s="1" t="s">
        <v>52</v>
      </c>
      <c r="AV151" s="1" t="s">
        <v>52</v>
      </c>
      <c r="AW151" s="1" t="s">
        <v>52</v>
      </c>
      <c r="AX151" s="1" t="s">
        <v>52</v>
      </c>
      <c r="AY151" s="1" t="s">
        <v>52</v>
      </c>
      <c r="AZ151" s="1" t="s">
        <v>52</v>
      </c>
    </row>
    <row r="152" spans="1:52" ht="30" customHeight="1">
      <c r="A152" s="20"/>
      <c r="B152" s="20"/>
      <c r="C152" s="20"/>
      <c r="D152" s="20"/>
      <c r="E152" s="22"/>
      <c r="F152" s="25"/>
      <c r="G152" s="22"/>
      <c r="H152" s="25"/>
      <c r="I152" s="22"/>
      <c r="J152" s="25"/>
      <c r="K152" s="22"/>
      <c r="L152" s="25"/>
      <c r="M152" s="20"/>
    </row>
    <row r="153" spans="1:52" ht="30" customHeight="1">
      <c r="A153" s="16" t="s">
        <v>529</v>
      </c>
      <c r="B153" s="17"/>
      <c r="C153" s="17"/>
      <c r="D153" s="17"/>
      <c r="E153" s="21"/>
      <c r="F153" s="24"/>
      <c r="G153" s="21"/>
      <c r="H153" s="24"/>
      <c r="I153" s="21"/>
      <c r="J153" s="24"/>
      <c r="K153" s="21"/>
      <c r="L153" s="24"/>
      <c r="M153" s="18"/>
      <c r="N153" s="1" t="s">
        <v>190</v>
      </c>
    </row>
    <row r="154" spans="1:52" ht="30" customHeight="1">
      <c r="A154" s="19" t="s">
        <v>530</v>
      </c>
      <c r="B154" s="19" t="s">
        <v>531</v>
      </c>
      <c r="C154" s="19" t="s">
        <v>345</v>
      </c>
      <c r="D154" s="20">
        <v>9.42</v>
      </c>
      <c r="E154" s="22">
        <f>일위대가목록!E54</f>
        <v>37</v>
      </c>
      <c r="F154" s="25">
        <f>TRUNC(E154*D154,1)</f>
        <v>348.5</v>
      </c>
      <c r="G154" s="22">
        <f>일위대가목록!F54</f>
        <v>1242</v>
      </c>
      <c r="H154" s="25">
        <f>TRUNC(G154*D154,1)</f>
        <v>11699.6</v>
      </c>
      <c r="I154" s="22">
        <f>일위대가목록!G54</f>
        <v>62</v>
      </c>
      <c r="J154" s="25">
        <f>TRUNC(I154*D154,1)</f>
        <v>584</v>
      </c>
      <c r="K154" s="22">
        <f t="shared" ref="K154:L156" si="15">TRUNC(E154+G154+I154,1)</f>
        <v>1341</v>
      </c>
      <c r="L154" s="25">
        <f t="shared" si="15"/>
        <v>12632.1</v>
      </c>
      <c r="M154" s="19" t="s">
        <v>532</v>
      </c>
      <c r="N154" s="1" t="s">
        <v>190</v>
      </c>
      <c r="O154" s="1" t="s">
        <v>533</v>
      </c>
      <c r="P154" s="1" t="s">
        <v>63</v>
      </c>
      <c r="Q154" s="1" t="s">
        <v>64</v>
      </c>
      <c r="R154" s="1" t="s">
        <v>64</v>
      </c>
      <c r="AV154" s="1" t="s">
        <v>52</v>
      </c>
      <c r="AW154" s="1" t="s">
        <v>534</v>
      </c>
      <c r="AX154" s="1" t="s">
        <v>52</v>
      </c>
      <c r="AY154" s="1" t="s">
        <v>52</v>
      </c>
      <c r="AZ154" s="1" t="s">
        <v>52</v>
      </c>
    </row>
    <row r="155" spans="1:52" ht="30" customHeight="1">
      <c r="A155" s="19" t="s">
        <v>535</v>
      </c>
      <c r="B155" s="19" t="s">
        <v>536</v>
      </c>
      <c r="C155" s="19" t="s">
        <v>345</v>
      </c>
      <c r="D155" s="20">
        <v>9.42</v>
      </c>
      <c r="E155" s="22">
        <f>단가대비표!O16</f>
        <v>1284</v>
      </c>
      <c r="F155" s="25">
        <f>TRUNC(E155*D155,1)</f>
        <v>12095.2</v>
      </c>
      <c r="G155" s="22">
        <f>단가대비표!P16</f>
        <v>0</v>
      </c>
      <c r="H155" s="25">
        <f>TRUNC(G155*D155,1)</f>
        <v>0</v>
      </c>
      <c r="I155" s="22">
        <f>단가대비표!V16</f>
        <v>0</v>
      </c>
      <c r="J155" s="25">
        <f>TRUNC(I155*D155,1)</f>
        <v>0</v>
      </c>
      <c r="K155" s="22">
        <f t="shared" si="15"/>
        <v>1284</v>
      </c>
      <c r="L155" s="25">
        <f t="shared" si="15"/>
        <v>12095.2</v>
      </c>
      <c r="M155" s="19" t="s">
        <v>52</v>
      </c>
      <c r="N155" s="1" t="s">
        <v>190</v>
      </c>
      <c r="O155" s="1" t="s">
        <v>537</v>
      </c>
      <c r="P155" s="1" t="s">
        <v>64</v>
      </c>
      <c r="Q155" s="1" t="s">
        <v>64</v>
      </c>
      <c r="R155" s="1" t="s">
        <v>63</v>
      </c>
      <c r="AV155" s="1" t="s">
        <v>52</v>
      </c>
      <c r="AW155" s="1" t="s">
        <v>538</v>
      </c>
      <c r="AX155" s="1" t="s">
        <v>52</v>
      </c>
      <c r="AY155" s="1" t="s">
        <v>52</v>
      </c>
      <c r="AZ155" s="1" t="s">
        <v>52</v>
      </c>
    </row>
    <row r="156" spans="1:52" ht="30" customHeight="1">
      <c r="A156" s="19" t="s">
        <v>273</v>
      </c>
      <c r="B156" s="19" t="s">
        <v>274</v>
      </c>
      <c r="C156" s="19" t="s">
        <v>60</v>
      </c>
      <c r="D156" s="20">
        <v>1</v>
      </c>
      <c r="E156" s="22">
        <f>일위대가목록!E46</f>
        <v>17712</v>
      </c>
      <c r="F156" s="25">
        <f>TRUNC(E156*D156,1)</f>
        <v>17712</v>
      </c>
      <c r="G156" s="22">
        <f>일위대가목록!F46</f>
        <v>22098</v>
      </c>
      <c r="H156" s="25">
        <f>TRUNC(G156*D156,1)</f>
        <v>22098</v>
      </c>
      <c r="I156" s="22">
        <f>일위대가목록!G46</f>
        <v>0</v>
      </c>
      <c r="J156" s="25">
        <f>TRUNC(I156*D156,1)</f>
        <v>0</v>
      </c>
      <c r="K156" s="22">
        <f t="shared" si="15"/>
        <v>39810</v>
      </c>
      <c r="L156" s="25">
        <f t="shared" si="15"/>
        <v>39810</v>
      </c>
      <c r="M156" s="19" t="s">
        <v>275</v>
      </c>
      <c r="N156" s="1" t="s">
        <v>190</v>
      </c>
      <c r="O156" s="1" t="s">
        <v>276</v>
      </c>
      <c r="P156" s="1" t="s">
        <v>63</v>
      </c>
      <c r="Q156" s="1" t="s">
        <v>64</v>
      </c>
      <c r="R156" s="1" t="s">
        <v>64</v>
      </c>
      <c r="AV156" s="1" t="s">
        <v>52</v>
      </c>
      <c r="AW156" s="1" t="s">
        <v>539</v>
      </c>
      <c r="AX156" s="1" t="s">
        <v>52</v>
      </c>
      <c r="AY156" s="1" t="s">
        <v>52</v>
      </c>
      <c r="AZ156" s="1" t="s">
        <v>52</v>
      </c>
    </row>
    <row r="157" spans="1:52" ht="30" customHeight="1">
      <c r="A157" s="19" t="s">
        <v>353</v>
      </c>
      <c r="B157" s="19" t="s">
        <v>52</v>
      </c>
      <c r="C157" s="19" t="s">
        <v>52</v>
      </c>
      <c r="D157" s="20"/>
      <c r="E157" s="22"/>
      <c r="F157" s="25">
        <f>TRUNC(SUMIF(N154:N156, N153, F154:F156),0)</f>
        <v>30155</v>
      </c>
      <c r="G157" s="22"/>
      <c r="H157" s="25">
        <f>TRUNC(SUMIF(N154:N156, N153, H154:H156),0)</f>
        <v>33797</v>
      </c>
      <c r="I157" s="22"/>
      <c r="J157" s="25">
        <f>TRUNC(SUMIF(N154:N156, N153, J154:J156),0)</f>
        <v>584</v>
      </c>
      <c r="K157" s="22"/>
      <c r="L157" s="25">
        <f>F157+H157+J157</f>
        <v>64536</v>
      </c>
      <c r="M157" s="19" t="s">
        <v>52</v>
      </c>
      <c r="N157" s="1" t="s">
        <v>71</v>
      </c>
      <c r="O157" s="1" t="s">
        <v>71</v>
      </c>
      <c r="P157" s="1" t="s">
        <v>52</v>
      </c>
      <c r="Q157" s="1" t="s">
        <v>52</v>
      </c>
      <c r="R157" s="1" t="s">
        <v>52</v>
      </c>
      <c r="AV157" s="1" t="s">
        <v>52</v>
      </c>
      <c r="AW157" s="1" t="s">
        <v>52</v>
      </c>
      <c r="AX157" s="1" t="s">
        <v>52</v>
      </c>
      <c r="AY157" s="1" t="s">
        <v>52</v>
      </c>
      <c r="AZ157" s="1" t="s">
        <v>52</v>
      </c>
    </row>
    <row r="158" spans="1:52" ht="30" customHeight="1">
      <c r="A158" s="20"/>
      <c r="B158" s="20"/>
      <c r="C158" s="20"/>
      <c r="D158" s="20"/>
      <c r="E158" s="22"/>
      <c r="F158" s="25"/>
      <c r="G158" s="22"/>
      <c r="H158" s="25"/>
      <c r="I158" s="22"/>
      <c r="J158" s="25"/>
      <c r="K158" s="22"/>
      <c r="L158" s="25"/>
      <c r="M158" s="20"/>
    </row>
    <row r="159" spans="1:52" ht="30" customHeight="1">
      <c r="A159" s="16" t="s">
        <v>540</v>
      </c>
      <c r="B159" s="17"/>
      <c r="C159" s="17"/>
      <c r="D159" s="17"/>
      <c r="E159" s="21"/>
      <c r="F159" s="24"/>
      <c r="G159" s="21"/>
      <c r="H159" s="24"/>
      <c r="I159" s="21"/>
      <c r="J159" s="24"/>
      <c r="K159" s="21"/>
      <c r="L159" s="24"/>
      <c r="M159" s="18"/>
      <c r="N159" s="1" t="s">
        <v>194</v>
      </c>
    </row>
    <row r="160" spans="1:52" ht="30" customHeight="1">
      <c r="A160" s="19" t="s">
        <v>541</v>
      </c>
      <c r="B160" s="19" t="s">
        <v>542</v>
      </c>
      <c r="C160" s="19" t="s">
        <v>75</v>
      </c>
      <c r="D160" s="20">
        <v>23.4</v>
      </c>
      <c r="E160" s="22">
        <f>단가대비표!O48</f>
        <v>15610</v>
      </c>
      <c r="F160" s="25">
        <f t="shared" ref="F160:F171" si="16">TRUNC(E160*D160,1)</f>
        <v>365274</v>
      </c>
      <c r="G160" s="22">
        <f>단가대비표!P48</f>
        <v>0</v>
      </c>
      <c r="H160" s="25">
        <f t="shared" ref="H160:H171" si="17">TRUNC(G160*D160,1)</f>
        <v>0</v>
      </c>
      <c r="I160" s="22">
        <f>단가대비표!V48</f>
        <v>0</v>
      </c>
      <c r="J160" s="25">
        <f t="shared" ref="J160:J171" si="18">TRUNC(I160*D160,1)</f>
        <v>0</v>
      </c>
      <c r="K160" s="22">
        <f t="shared" ref="K160:K171" si="19">TRUNC(E160+G160+I160,1)</f>
        <v>15610</v>
      </c>
      <c r="L160" s="25">
        <f t="shared" ref="L160:L171" si="20">TRUNC(F160+H160+J160,1)</f>
        <v>365274</v>
      </c>
      <c r="M160" s="19" t="s">
        <v>52</v>
      </c>
      <c r="N160" s="1" t="s">
        <v>194</v>
      </c>
      <c r="O160" s="1" t="s">
        <v>543</v>
      </c>
      <c r="P160" s="1" t="s">
        <v>64</v>
      </c>
      <c r="Q160" s="1" t="s">
        <v>64</v>
      </c>
      <c r="R160" s="1" t="s">
        <v>63</v>
      </c>
      <c r="AV160" s="1" t="s">
        <v>52</v>
      </c>
      <c r="AW160" s="1" t="s">
        <v>544</v>
      </c>
      <c r="AX160" s="1" t="s">
        <v>52</v>
      </c>
      <c r="AY160" s="1" t="s">
        <v>52</v>
      </c>
      <c r="AZ160" s="1" t="s">
        <v>52</v>
      </c>
    </row>
    <row r="161" spans="1:52" ht="30" customHeight="1">
      <c r="A161" s="19" t="s">
        <v>530</v>
      </c>
      <c r="B161" s="19" t="s">
        <v>531</v>
      </c>
      <c r="C161" s="19" t="s">
        <v>345</v>
      </c>
      <c r="D161" s="20">
        <v>117</v>
      </c>
      <c r="E161" s="22">
        <f>일위대가목록!E54</f>
        <v>37</v>
      </c>
      <c r="F161" s="25">
        <f t="shared" si="16"/>
        <v>4329</v>
      </c>
      <c r="G161" s="22">
        <f>일위대가목록!F54</f>
        <v>1242</v>
      </c>
      <c r="H161" s="25">
        <f t="shared" si="17"/>
        <v>145314</v>
      </c>
      <c r="I161" s="22">
        <f>일위대가목록!G54</f>
        <v>62</v>
      </c>
      <c r="J161" s="25">
        <f t="shared" si="18"/>
        <v>7254</v>
      </c>
      <c r="K161" s="22">
        <f t="shared" si="19"/>
        <v>1341</v>
      </c>
      <c r="L161" s="25">
        <f t="shared" si="20"/>
        <v>156897</v>
      </c>
      <c r="M161" s="19" t="s">
        <v>532</v>
      </c>
      <c r="N161" s="1" t="s">
        <v>194</v>
      </c>
      <c r="O161" s="1" t="s">
        <v>533</v>
      </c>
      <c r="P161" s="1" t="s">
        <v>63</v>
      </c>
      <c r="Q161" s="1" t="s">
        <v>64</v>
      </c>
      <c r="R161" s="1" t="s">
        <v>64</v>
      </c>
      <c r="AV161" s="1" t="s">
        <v>52</v>
      </c>
      <c r="AW161" s="1" t="s">
        <v>545</v>
      </c>
      <c r="AX161" s="1" t="s">
        <v>52</v>
      </c>
      <c r="AY161" s="1" t="s">
        <v>52</v>
      </c>
      <c r="AZ161" s="1" t="s">
        <v>52</v>
      </c>
    </row>
    <row r="162" spans="1:52" ht="30" customHeight="1">
      <c r="A162" s="19" t="s">
        <v>444</v>
      </c>
      <c r="B162" s="19" t="s">
        <v>546</v>
      </c>
      <c r="C162" s="19" t="s">
        <v>446</v>
      </c>
      <c r="D162" s="20">
        <v>27.06</v>
      </c>
      <c r="E162" s="22">
        <f>단가대비표!O19</f>
        <v>2358</v>
      </c>
      <c r="F162" s="25">
        <f t="shared" si="16"/>
        <v>63807.4</v>
      </c>
      <c r="G162" s="22">
        <f>단가대비표!P19</f>
        <v>0</v>
      </c>
      <c r="H162" s="25">
        <f t="shared" si="17"/>
        <v>0</v>
      </c>
      <c r="I162" s="22">
        <f>단가대비표!V19</f>
        <v>0</v>
      </c>
      <c r="J162" s="25">
        <f t="shared" si="18"/>
        <v>0</v>
      </c>
      <c r="K162" s="22">
        <f t="shared" si="19"/>
        <v>2358</v>
      </c>
      <c r="L162" s="25">
        <f t="shared" si="20"/>
        <v>63807.4</v>
      </c>
      <c r="M162" s="19" t="s">
        <v>52</v>
      </c>
      <c r="N162" s="1" t="s">
        <v>194</v>
      </c>
      <c r="O162" s="1" t="s">
        <v>547</v>
      </c>
      <c r="P162" s="1" t="s">
        <v>64</v>
      </c>
      <c r="Q162" s="1" t="s">
        <v>64</v>
      </c>
      <c r="R162" s="1" t="s">
        <v>63</v>
      </c>
      <c r="AV162" s="1" t="s">
        <v>52</v>
      </c>
      <c r="AW162" s="1" t="s">
        <v>548</v>
      </c>
      <c r="AX162" s="1" t="s">
        <v>52</v>
      </c>
      <c r="AY162" s="1" t="s">
        <v>52</v>
      </c>
      <c r="AZ162" s="1" t="s">
        <v>52</v>
      </c>
    </row>
    <row r="163" spans="1:52" ht="30" customHeight="1">
      <c r="A163" s="19" t="s">
        <v>463</v>
      </c>
      <c r="B163" s="19" t="s">
        <v>464</v>
      </c>
      <c r="C163" s="19" t="s">
        <v>60</v>
      </c>
      <c r="D163" s="20">
        <v>9</v>
      </c>
      <c r="E163" s="22">
        <f>단가대비표!O5</f>
        <v>4669</v>
      </c>
      <c r="F163" s="25">
        <f t="shared" si="16"/>
        <v>42021</v>
      </c>
      <c r="G163" s="22">
        <f>단가대비표!P5</f>
        <v>0</v>
      </c>
      <c r="H163" s="25">
        <f t="shared" si="17"/>
        <v>0</v>
      </c>
      <c r="I163" s="22">
        <f>단가대비표!V5</f>
        <v>0</v>
      </c>
      <c r="J163" s="25">
        <f t="shared" si="18"/>
        <v>0</v>
      </c>
      <c r="K163" s="22">
        <f t="shared" si="19"/>
        <v>4669</v>
      </c>
      <c r="L163" s="25">
        <f t="shared" si="20"/>
        <v>42021</v>
      </c>
      <c r="M163" s="19" t="s">
        <v>52</v>
      </c>
      <c r="N163" s="1" t="s">
        <v>194</v>
      </c>
      <c r="O163" s="1" t="s">
        <v>465</v>
      </c>
      <c r="P163" s="1" t="s">
        <v>64</v>
      </c>
      <c r="Q163" s="1" t="s">
        <v>64</v>
      </c>
      <c r="R163" s="1" t="s">
        <v>63</v>
      </c>
      <c r="AV163" s="1" t="s">
        <v>52</v>
      </c>
      <c r="AW163" s="1" t="s">
        <v>549</v>
      </c>
      <c r="AX163" s="1" t="s">
        <v>52</v>
      </c>
      <c r="AY163" s="1" t="s">
        <v>52</v>
      </c>
      <c r="AZ163" s="1" t="s">
        <v>52</v>
      </c>
    </row>
    <row r="164" spans="1:52" ht="30" customHeight="1">
      <c r="A164" s="19" t="s">
        <v>463</v>
      </c>
      <c r="B164" s="19" t="s">
        <v>550</v>
      </c>
      <c r="C164" s="19" t="s">
        <v>60</v>
      </c>
      <c r="D164" s="20">
        <v>4.5</v>
      </c>
      <c r="E164" s="22">
        <f>단가대비표!O7</f>
        <v>10984</v>
      </c>
      <c r="F164" s="25">
        <f t="shared" si="16"/>
        <v>49428</v>
      </c>
      <c r="G164" s="22">
        <f>단가대비표!P7</f>
        <v>0</v>
      </c>
      <c r="H164" s="25">
        <f t="shared" si="17"/>
        <v>0</v>
      </c>
      <c r="I164" s="22">
        <f>단가대비표!V7</f>
        <v>0</v>
      </c>
      <c r="J164" s="25">
        <f t="shared" si="18"/>
        <v>0</v>
      </c>
      <c r="K164" s="22">
        <f t="shared" si="19"/>
        <v>10984</v>
      </c>
      <c r="L164" s="25">
        <f t="shared" si="20"/>
        <v>49428</v>
      </c>
      <c r="M164" s="19" t="s">
        <v>52</v>
      </c>
      <c r="N164" s="1" t="s">
        <v>194</v>
      </c>
      <c r="O164" s="1" t="s">
        <v>551</v>
      </c>
      <c r="P164" s="1" t="s">
        <v>64</v>
      </c>
      <c r="Q164" s="1" t="s">
        <v>64</v>
      </c>
      <c r="R164" s="1" t="s">
        <v>63</v>
      </c>
      <c r="AV164" s="1" t="s">
        <v>52</v>
      </c>
      <c r="AW164" s="1" t="s">
        <v>552</v>
      </c>
      <c r="AX164" s="1" t="s">
        <v>52</v>
      </c>
      <c r="AY164" s="1" t="s">
        <v>52</v>
      </c>
      <c r="AZ164" s="1" t="s">
        <v>52</v>
      </c>
    </row>
    <row r="165" spans="1:52" ht="30" customHeight="1">
      <c r="A165" s="19" t="s">
        <v>455</v>
      </c>
      <c r="B165" s="19" t="s">
        <v>146</v>
      </c>
      <c r="C165" s="19" t="s">
        <v>60</v>
      </c>
      <c r="D165" s="20">
        <v>14.5</v>
      </c>
      <c r="E165" s="22">
        <f>단가대비표!O9</f>
        <v>4232</v>
      </c>
      <c r="F165" s="25">
        <f t="shared" si="16"/>
        <v>61364</v>
      </c>
      <c r="G165" s="22">
        <f>단가대비표!P9</f>
        <v>0</v>
      </c>
      <c r="H165" s="25">
        <f t="shared" si="17"/>
        <v>0</v>
      </c>
      <c r="I165" s="22">
        <f>단가대비표!V9</f>
        <v>0</v>
      </c>
      <c r="J165" s="25">
        <f t="shared" si="18"/>
        <v>0</v>
      </c>
      <c r="K165" s="22">
        <f t="shared" si="19"/>
        <v>4232</v>
      </c>
      <c r="L165" s="25">
        <f t="shared" si="20"/>
        <v>61364</v>
      </c>
      <c r="M165" s="19" t="s">
        <v>52</v>
      </c>
      <c r="N165" s="1" t="s">
        <v>194</v>
      </c>
      <c r="O165" s="1" t="s">
        <v>456</v>
      </c>
      <c r="P165" s="1" t="s">
        <v>64</v>
      </c>
      <c r="Q165" s="1" t="s">
        <v>64</v>
      </c>
      <c r="R165" s="1" t="s">
        <v>63</v>
      </c>
      <c r="AV165" s="1" t="s">
        <v>52</v>
      </c>
      <c r="AW165" s="1" t="s">
        <v>553</v>
      </c>
      <c r="AX165" s="1" t="s">
        <v>52</v>
      </c>
      <c r="AY165" s="1" t="s">
        <v>52</v>
      </c>
      <c r="AZ165" s="1" t="s">
        <v>52</v>
      </c>
    </row>
    <row r="166" spans="1:52" ht="30" customHeight="1">
      <c r="A166" s="19" t="s">
        <v>150</v>
      </c>
      <c r="B166" s="19" t="s">
        <v>458</v>
      </c>
      <c r="C166" s="19" t="s">
        <v>60</v>
      </c>
      <c r="D166" s="20">
        <v>28</v>
      </c>
      <c r="E166" s="22">
        <f>일위대가목록!E50</f>
        <v>0</v>
      </c>
      <c r="F166" s="25">
        <f t="shared" si="16"/>
        <v>0</v>
      </c>
      <c r="G166" s="22">
        <f>일위대가목록!F50</f>
        <v>18183</v>
      </c>
      <c r="H166" s="25">
        <f t="shared" si="17"/>
        <v>509124</v>
      </c>
      <c r="I166" s="22">
        <f>일위대가목록!G50</f>
        <v>363</v>
      </c>
      <c r="J166" s="25">
        <f t="shared" si="18"/>
        <v>10164</v>
      </c>
      <c r="K166" s="22">
        <f t="shared" si="19"/>
        <v>18546</v>
      </c>
      <c r="L166" s="25">
        <f t="shared" si="20"/>
        <v>519288</v>
      </c>
      <c r="M166" s="19" t="s">
        <v>459</v>
      </c>
      <c r="N166" s="1" t="s">
        <v>194</v>
      </c>
      <c r="O166" s="1" t="s">
        <v>460</v>
      </c>
      <c r="P166" s="1" t="s">
        <v>63</v>
      </c>
      <c r="Q166" s="1" t="s">
        <v>64</v>
      </c>
      <c r="R166" s="1" t="s">
        <v>64</v>
      </c>
      <c r="AV166" s="1" t="s">
        <v>52</v>
      </c>
      <c r="AW166" s="1" t="s">
        <v>554</v>
      </c>
      <c r="AX166" s="1" t="s">
        <v>52</v>
      </c>
      <c r="AY166" s="1" t="s">
        <v>52</v>
      </c>
      <c r="AZ166" s="1" t="s">
        <v>52</v>
      </c>
    </row>
    <row r="167" spans="1:52" ht="30" customHeight="1">
      <c r="A167" s="19" t="s">
        <v>273</v>
      </c>
      <c r="B167" s="19" t="s">
        <v>274</v>
      </c>
      <c r="C167" s="19" t="s">
        <v>60</v>
      </c>
      <c r="D167" s="20">
        <v>14.5</v>
      </c>
      <c r="E167" s="22">
        <f>일위대가목록!E46</f>
        <v>17712</v>
      </c>
      <c r="F167" s="25">
        <f t="shared" si="16"/>
        <v>256824</v>
      </c>
      <c r="G167" s="22">
        <f>일위대가목록!F46</f>
        <v>22098</v>
      </c>
      <c r="H167" s="25">
        <f t="shared" si="17"/>
        <v>320421</v>
      </c>
      <c r="I167" s="22">
        <f>일위대가목록!G46</f>
        <v>0</v>
      </c>
      <c r="J167" s="25">
        <f t="shared" si="18"/>
        <v>0</v>
      </c>
      <c r="K167" s="22">
        <f t="shared" si="19"/>
        <v>39810</v>
      </c>
      <c r="L167" s="25">
        <f t="shared" si="20"/>
        <v>577245</v>
      </c>
      <c r="M167" s="19" t="s">
        <v>275</v>
      </c>
      <c r="N167" s="1" t="s">
        <v>194</v>
      </c>
      <c r="O167" s="1" t="s">
        <v>276</v>
      </c>
      <c r="P167" s="1" t="s">
        <v>63</v>
      </c>
      <c r="Q167" s="1" t="s">
        <v>64</v>
      </c>
      <c r="R167" s="1" t="s">
        <v>64</v>
      </c>
      <c r="AV167" s="1" t="s">
        <v>52</v>
      </c>
      <c r="AW167" s="1" t="s">
        <v>555</v>
      </c>
      <c r="AX167" s="1" t="s">
        <v>52</v>
      </c>
      <c r="AY167" s="1" t="s">
        <v>52</v>
      </c>
      <c r="AZ167" s="1" t="s">
        <v>52</v>
      </c>
    </row>
    <row r="168" spans="1:52" ht="30" customHeight="1">
      <c r="A168" s="19" t="s">
        <v>556</v>
      </c>
      <c r="B168" s="19" t="s">
        <v>557</v>
      </c>
      <c r="C168" s="19" t="s">
        <v>75</v>
      </c>
      <c r="D168" s="20">
        <v>1.6</v>
      </c>
      <c r="E168" s="22">
        <f>일위대가목록!E55</f>
        <v>8905</v>
      </c>
      <c r="F168" s="25">
        <f t="shared" si="16"/>
        <v>14248</v>
      </c>
      <c r="G168" s="22">
        <f>일위대가목록!F55</f>
        <v>35789</v>
      </c>
      <c r="H168" s="25">
        <f t="shared" si="17"/>
        <v>57262.400000000001</v>
      </c>
      <c r="I168" s="22">
        <f>일위대가목록!G55</f>
        <v>577</v>
      </c>
      <c r="J168" s="25">
        <f t="shared" si="18"/>
        <v>923.2</v>
      </c>
      <c r="K168" s="22">
        <f t="shared" si="19"/>
        <v>45271</v>
      </c>
      <c r="L168" s="25">
        <f t="shared" si="20"/>
        <v>72433.600000000006</v>
      </c>
      <c r="M168" s="19" t="s">
        <v>558</v>
      </c>
      <c r="N168" s="1" t="s">
        <v>194</v>
      </c>
      <c r="O168" s="1" t="s">
        <v>559</v>
      </c>
      <c r="P168" s="1" t="s">
        <v>63</v>
      </c>
      <c r="Q168" s="1" t="s">
        <v>64</v>
      </c>
      <c r="R168" s="1" t="s">
        <v>64</v>
      </c>
      <c r="AV168" s="1" t="s">
        <v>52</v>
      </c>
      <c r="AW168" s="1" t="s">
        <v>560</v>
      </c>
      <c r="AX168" s="1" t="s">
        <v>52</v>
      </c>
      <c r="AY168" s="1" t="s">
        <v>52</v>
      </c>
      <c r="AZ168" s="1" t="s">
        <v>52</v>
      </c>
    </row>
    <row r="169" spans="1:52" ht="30" customHeight="1">
      <c r="A169" s="19" t="s">
        <v>561</v>
      </c>
      <c r="B169" s="19" t="s">
        <v>562</v>
      </c>
      <c r="C169" s="19" t="s">
        <v>60</v>
      </c>
      <c r="D169" s="20">
        <v>1.87</v>
      </c>
      <c r="E169" s="22">
        <f>단가대비표!O33</f>
        <v>26803</v>
      </c>
      <c r="F169" s="25">
        <f t="shared" si="16"/>
        <v>50121.599999999999</v>
      </c>
      <c r="G169" s="22">
        <f>단가대비표!P33</f>
        <v>0</v>
      </c>
      <c r="H169" s="25">
        <f t="shared" si="17"/>
        <v>0</v>
      </c>
      <c r="I169" s="22">
        <f>단가대비표!V33</f>
        <v>0</v>
      </c>
      <c r="J169" s="25">
        <f t="shared" si="18"/>
        <v>0</v>
      </c>
      <c r="K169" s="22">
        <f t="shared" si="19"/>
        <v>26803</v>
      </c>
      <c r="L169" s="25">
        <f t="shared" si="20"/>
        <v>50121.599999999999</v>
      </c>
      <c r="M169" s="19" t="s">
        <v>52</v>
      </c>
      <c r="N169" s="1" t="s">
        <v>194</v>
      </c>
      <c r="O169" s="1" t="s">
        <v>563</v>
      </c>
      <c r="P169" s="1" t="s">
        <v>64</v>
      </c>
      <c r="Q169" s="1" t="s">
        <v>64</v>
      </c>
      <c r="R169" s="1" t="s">
        <v>63</v>
      </c>
      <c r="AV169" s="1" t="s">
        <v>52</v>
      </c>
      <c r="AW169" s="1" t="s">
        <v>564</v>
      </c>
      <c r="AX169" s="1" t="s">
        <v>52</v>
      </c>
      <c r="AY169" s="1" t="s">
        <v>52</v>
      </c>
      <c r="AZ169" s="1" t="s">
        <v>52</v>
      </c>
    </row>
    <row r="170" spans="1:52" ht="30" customHeight="1">
      <c r="A170" s="19" t="s">
        <v>224</v>
      </c>
      <c r="B170" s="19" t="s">
        <v>565</v>
      </c>
      <c r="C170" s="19" t="s">
        <v>60</v>
      </c>
      <c r="D170" s="20">
        <v>1.87</v>
      </c>
      <c r="E170" s="22">
        <f>일위대가목록!E56</f>
        <v>0</v>
      </c>
      <c r="F170" s="25">
        <f t="shared" si="16"/>
        <v>0</v>
      </c>
      <c r="G170" s="22">
        <f>일위대가목록!F56</f>
        <v>26667</v>
      </c>
      <c r="H170" s="25">
        <f t="shared" si="17"/>
        <v>49867.199999999997</v>
      </c>
      <c r="I170" s="22">
        <f>일위대가목록!G56</f>
        <v>0</v>
      </c>
      <c r="J170" s="25">
        <f t="shared" si="18"/>
        <v>0</v>
      </c>
      <c r="K170" s="22">
        <f t="shared" si="19"/>
        <v>26667</v>
      </c>
      <c r="L170" s="25">
        <f t="shared" si="20"/>
        <v>49867.199999999997</v>
      </c>
      <c r="M170" s="19" t="s">
        <v>566</v>
      </c>
      <c r="N170" s="1" t="s">
        <v>194</v>
      </c>
      <c r="O170" s="1" t="s">
        <v>567</v>
      </c>
      <c r="P170" s="1" t="s">
        <v>63</v>
      </c>
      <c r="Q170" s="1" t="s">
        <v>64</v>
      </c>
      <c r="R170" s="1" t="s">
        <v>64</v>
      </c>
      <c r="AV170" s="1" t="s">
        <v>52</v>
      </c>
      <c r="AW170" s="1" t="s">
        <v>568</v>
      </c>
      <c r="AX170" s="1" t="s">
        <v>52</v>
      </c>
      <c r="AY170" s="1" t="s">
        <v>52</v>
      </c>
      <c r="AZ170" s="1" t="s">
        <v>52</v>
      </c>
    </row>
    <row r="171" spans="1:52" ht="30" customHeight="1">
      <c r="A171" s="19" t="s">
        <v>278</v>
      </c>
      <c r="B171" s="19" t="s">
        <v>569</v>
      </c>
      <c r="C171" s="19" t="s">
        <v>60</v>
      </c>
      <c r="D171" s="20">
        <v>4.5</v>
      </c>
      <c r="E171" s="22">
        <f>일위대가목록!E57</f>
        <v>20811</v>
      </c>
      <c r="F171" s="25">
        <f t="shared" si="16"/>
        <v>93649.5</v>
      </c>
      <c r="G171" s="22">
        <f>일위대가목록!F57</f>
        <v>17145</v>
      </c>
      <c r="H171" s="25">
        <f t="shared" si="17"/>
        <v>77152.5</v>
      </c>
      <c r="I171" s="22">
        <f>일위대가목록!G57</f>
        <v>0</v>
      </c>
      <c r="J171" s="25">
        <f t="shared" si="18"/>
        <v>0</v>
      </c>
      <c r="K171" s="22">
        <f t="shared" si="19"/>
        <v>37956</v>
      </c>
      <c r="L171" s="25">
        <f t="shared" si="20"/>
        <v>170802</v>
      </c>
      <c r="M171" s="19" t="s">
        <v>570</v>
      </c>
      <c r="N171" s="1" t="s">
        <v>194</v>
      </c>
      <c r="O171" s="1" t="s">
        <v>571</v>
      </c>
      <c r="P171" s="1" t="s">
        <v>63</v>
      </c>
      <c r="Q171" s="1" t="s">
        <v>64</v>
      </c>
      <c r="R171" s="1" t="s">
        <v>64</v>
      </c>
      <c r="AV171" s="1" t="s">
        <v>52</v>
      </c>
      <c r="AW171" s="1" t="s">
        <v>572</v>
      </c>
      <c r="AX171" s="1" t="s">
        <v>52</v>
      </c>
      <c r="AY171" s="1" t="s">
        <v>52</v>
      </c>
      <c r="AZ171" s="1" t="s">
        <v>52</v>
      </c>
    </row>
    <row r="172" spans="1:52" ht="30" customHeight="1">
      <c r="A172" s="19" t="s">
        <v>353</v>
      </c>
      <c r="B172" s="19" t="s">
        <v>52</v>
      </c>
      <c r="C172" s="19" t="s">
        <v>52</v>
      </c>
      <c r="D172" s="20"/>
      <c r="E172" s="22"/>
      <c r="F172" s="25">
        <f>TRUNC(SUMIF(N160:N171, N159, F160:F171),0)</f>
        <v>1001066</v>
      </c>
      <c r="G172" s="22"/>
      <c r="H172" s="25">
        <f>TRUNC(SUMIF(N160:N171, N159, H160:H171),0)</f>
        <v>1159141</v>
      </c>
      <c r="I172" s="22"/>
      <c r="J172" s="25">
        <f>TRUNC(SUMIF(N160:N171, N159, J160:J171),0)</f>
        <v>18341</v>
      </c>
      <c r="K172" s="22"/>
      <c r="L172" s="25">
        <f>F172+H172+J172</f>
        <v>2178548</v>
      </c>
      <c r="M172" s="19" t="s">
        <v>52</v>
      </c>
      <c r="N172" s="1" t="s">
        <v>71</v>
      </c>
      <c r="O172" s="1" t="s">
        <v>71</v>
      </c>
      <c r="P172" s="1" t="s">
        <v>52</v>
      </c>
      <c r="Q172" s="1" t="s">
        <v>52</v>
      </c>
      <c r="R172" s="1" t="s">
        <v>52</v>
      </c>
      <c r="AV172" s="1" t="s">
        <v>52</v>
      </c>
      <c r="AW172" s="1" t="s">
        <v>52</v>
      </c>
      <c r="AX172" s="1" t="s">
        <v>52</v>
      </c>
      <c r="AY172" s="1" t="s">
        <v>52</v>
      </c>
      <c r="AZ172" s="1" t="s">
        <v>52</v>
      </c>
    </row>
    <row r="173" spans="1:52" ht="30" customHeight="1">
      <c r="A173" s="20"/>
      <c r="B173" s="20"/>
      <c r="C173" s="20"/>
      <c r="D173" s="20"/>
      <c r="E173" s="22"/>
      <c r="F173" s="25"/>
      <c r="G173" s="22"/>
      <c r="H173" s="25"/>
      <c r="I173" s="22"/>
      <c r="J173" s="25"/>
      <c r="K173" s="22"/>
      <c r="L173" s="25"/>
      <c r="M173" s="20"/>
    </row>
    <row r="174" spans="1:52" ht="30" customHeight="1">
      <c r="A174" s="16" t="s">
        <v>573</v>
      </c>
      <c r="B174" s="17"/>
      <c r="C174" s="17"/>
      <c r="D174" s="17"/>
      <c r="E174" s="21"/>
      <c r="F174" s="24"/>
      <c r="G174" s="21"/>
      <c r="H174" s="24"/>
      <c r="I174" s="21"/>
      <c r="J174" s="24"/>
      <c r="K174" s="21"/>
      <c r="L174" s="24"/>
      <c r="M174" s="18"/>
      <c r="N174" s="1" t="s">
        <v>198</v>
      </c>
    </row>
    <row r="175" spans="1:52" ht="30" customHeight="1">
      <c r="A175" s="19" t="s">
        <v>444</v>
      </c>
      <c r="B175" s="19" t="s">
        <v>546</v>
      </c>
      <c r="C175" s="19" t="s">
        <v>446</v>
      </c>
      <c r="D175" s="20">
        <v>2.5924999999999998</v>
      </c>
      <c r="E175" s="22">
        <f>단가대비표!O19</f>
        <v>2358</v>
      </c>
      <c r="F175" s="25">
        <f t="shared" ref="F175:F181" si="21">TRUNC(E175*D175,1)</f>
        <v>6113.1</v>
      </c>
      <c r="G175" s="22">
        <f>단가대비표!P19</f>
        <v>0</v>
      </c>
      <c r="H175" s="25">
        <f t="shared" ref="H175:H181" si="22">TRUNC(G175*D175,1)</f>
        <v>0</v>
      </c>
      <c r="I175" s="22">
        <f>단가대비표!V19</f>
        <v>0</v>
      </c>
      <c r="J175" s="25">
        <f t="shared" ref="J175:J181" si="23">TRUNC(I175*D175,1)</f>
        <v>0</v>
      </c>
      <c r="K175" s="22">
        <f t="shared" ref="K175:L181" si="24">TRUNC(E175+G175+I175,1)</f>
        <v>2358</v>
      </c>
      <c r="L175" s="25">
        <f t="shared" si="24"/>
        <v>6113.1</v>
      </c>
      <c r="M175" s="19" t="s">
        <v>52</v>
      </c>
      <c r="N175" s="1" t="s">
        <v>198</v>
      </c>
      <c r="O175" s="1" t="s">
        <v>547</v>
      </c>
      <c r="P175" s="1" t="s">
        <v>64</v>
      </c>
      <c r="Q175" s="1" t="s">
        <v>64</v>
      </c>
      <c r="R175" s="1" t="s">
        <v>63</v>
      </c>
      <c r="AV175" s="1" t="s">
        <v>52</v>
      </c>
      <c r="AW175" s="1" t="s">
        <v>574</v>
      </c>
      <c r="AX175" s="1" t="s">
        <v>52</v>
      </c>
      <c r="AY175" s="1" t="s">
        <v>52</v>
      </c>
      <c r="AZ175" s="1" t="s">
        <v>52</v>
      </c>
    </row>
    <row r="176" spans="1:52" ht="30" customHeight="1">
      <c r="A176" s="19" t="s">
        <v>463</v>
      </c>
      <c r="B176" s="19" t="s">
        <v>464</v>
      </c>
      <c r="C176" s="19" t="s">
        <v>60</v>
      </c>
      <c r="D176" s="20">
        <v>6</v>
      </c>
      <c r="E176" s="22">
        <f>단가대비표!O5</f>
        <v>4669</v>
      </c>
      <c r="F176" s="25">
        <f t="shared" si="21"/>
        <v>28014</v>
      </c>
      <c r="G176" s="22">
        <f>단가대비표!P5</f>
        <v>0</v>
      </c>
      <c r="H176" s="25">
        <f t="shared" si="22"/>
        <v>0</v>
      </c>
      <c r="I176" s="22">
        <f>단가대비표!V5</f>
        <v>0</v>
      </c>
      <c r="J176" s="25">
        <f t="shared" si="23"/>
        <v>0</v>
      </c>
      <c r="K176" s="22">
        <f t="shared" si="24"/>
        <v>4669</v>
      </c>
      <c r="L176" s="25">
        <f t="shared" si="24"/>
        <v>28014</v>
      </c>
      <c r="M176" s="19" t="s">
        <v>52</v>
      </c>
      <c r="N176" s="1" t="s">
        <v>198</v>
      </c>
      <c r="O176" s="1" t="s">
        <v>465</v>
      </c>
      <c r="P176" s="1" t="s">
        <v>64</v>
      </c>
      <c r="Q176" s="1" t="s">
        <v>64</v>
      </c>
      <c r="R176" s="1" t="s">
        <v>63</v>
      </c>
      <c r="AV176" s="1" t="s">
        <v>52</v>
      </c>
      <c r="AW176" s="1" t="s">
        <v>575</v>
      </c>
      <c r="AX176" s="1" t="s">
        <v>52</v>
      </c>
      <c r="AY176" s="1" t="s">
        <v>52</v>
      </c>
      <c r="AZ176" s="1" t="s">
        <v>52</v>
      </c>
    </row>
    <row r="177" spans="1:52" ht="30" customHeight="1">
      <c r="A177" s="19" t="s">
        <v>463</v>
      </c>
      <c r="B177" s="19" t="s">
        <v>550</v>
      </c>
      <c r="C177" s="19" t="s">
        <v>60</v>
      </c>
      <c r="D177" s="20">
        <v>6</v>
      </c>
      <c r="E177" s="22">
        <f>단가대비표!O7</f>
        <v>10984</v>
      </c>
      <c r="F177" s="25">
        <f t="shared" si="21"/>
        <v>65904</v>
      </c>
      <c r="G177" s="22">
        <f>단가대비표!P7</f>
        <v>0</v>
      </c>
      <c r="H177" s="25">
        <f t="shared" si="22"/>
        <v>0</v>
      </c>
      <c r="I177" s="22">
        <f>단가대비표!V7</f>
        <v>0</v>
      </c>
      <c r="J177" s="25">
        <f t="shared" si="23"/>
        <v>0</v>
      </c>
      <c r="K177" s="22">
        <f t="shared" si="24"/>
        <v>10984</v>
      </c>
      <c r="L177" s="25">
        <f t="shared" si="24"/>
        <v>65904</v>
      </c>
      <c r="M177" s="19" t="s">
        <v>52</v>
      </c>
      <c r="N177" s="1" t="s">
        <v>198</v>
      </c>
      <c r="O177" s="1" t="s">
        <v>551</v>
      </c>
      <c r="P177" s="1" t="s">
        <v>64</v>
      </c>
      <c r="Q177" s="1" t="s">
        <v>64</v>
      </c>
      <c r="R177" s="1" t="s">
        <v>63</v>
      </c>
      <c r="AV177" s="1" t="s">
        <v>52</v>
      </c>
      <c r="AW177" s="1" t="s">
        <v>576</v>
      </c>
      <c r="AX177" s="1" t="s">
        <v>52</v>
      </c>
      <c r="AY177" s="1" t="s">
        <v>52</v>
      </c>
      <c r="AZ177" s="1" t="s">
        <v>52</v>
      </c>
    </row>
    <row r="178" spans="1:52" ht="30" customHeight="1">
      <c r="A178" s="19" t="s">
        <v>455</v>
      </c>
      <c r="B178" s="19" t="s">
        <v>146</v>
      </c>
      <c r="C178" s="19" t="s">
        <v>60</v>
      </c>
      <c r="D178" s="20">
        <v>6</v>
      </c>
      <c r="E178" s="22">
        <f>단가대비표!O9</f>
        <v>4232</v>
      </c>
      <c r="F178" s="25">
        <f t="shared" si="21"/>
        <v>25392</v>
      </c>
      <c r="G178" s="22">
        <f>단가대비표!P9</f>
        <v>0</v>
      </c>
      <c r="H178" s="25">
        <f t="shared" si="22"/>
        <v>0</v>
      </c>
      <c r="I178" s="22">
        <f>단가대비표!V9</f>
        <v>0</v>
      </c>
      <c r="J178" s="25">
        <f t="shared" si="23"/>
        <v>0</v>
      </c>
      <c r="K178" s="22">
        <f t="shared" si="24"/>
        <v>4232</v>
      </c>
      <c r="L178" s="25">
        <f t="shared" si="24"/>
        <v>25392</v>
      </c>
      <c r="M178" s="19" t="s">
        <v>52</v>
      </c>
      <c r="N178" s="1" t="s">
        <v>198</v>
      </c>
      <c r="O178" s="1" t="s">
        <v>456</v>
      </c>
      <c r="P178" s="1" t="s">
        <v>64</v>
      </c>
      <c r="Q178" s="1" t="s">
        <v>64</v>
      </c>
      <c r="R178" s="1" t="s">
        <v>63</v>
      </c>
      <c r="AV178" s="1" t="s">
        <v>52</v>
      </c>
      <c r="AW178" s="1" t="s">
        <v>577</v>
      </c>
      <c r="AX178" s="1" t="s">
        <v>52</v>
      </c>
      <c r="AY178" s="1" t="s">
        <v>52</v>
      </c>
      <c r="AZ178" s="1" t="s">
        <v>52</v>
      </c>
    </row>
    <row r="179" spans="1:52" ht="30" customHeight="1">
      <c r="A179" s="19" t="s">
        <v>150</v>
      </c>
      <c r="B179" s="19" t="s">
        <v>458</v>
      </c>
      <c r="C179" s="19" t="s">
        <v>60</v>
      </c>
      <c r="D179" s="20">
        <v>18</v>
      </c>
      <c r="E179" s="22">
        <f>일위대가목록!E50</f>
        <v>0</v>
      </c>
      <c r="F179" s="25">
        <f t="shared" si="21"/>
        <v>0</v>
      </c>
      <c r="G179" s="22">
        <f>일위대가목록!F50</f>
        <v>18183</v>
      </c>
      <c r="H179" s="25">
        <f t="shared" si="22"/>
        <v>327294</v>
      </c>
      <c r="I179" s="22">
        <f>일위대가목록!G50</f>
        <v>363</v>
      </c>
      <c r="J179" s="25">
        <f t="shared" si="23"/>
        <v>6534</v>
      </c>
      <c r="K179" s="22">
        <f t="shared" si="24"/>
        <v>18546</v>
      </c>
      <c r="L179" s="25">
        <f t="shared" si="24"/>
        <v>333828</v>
      </c>
      <c r="M179" s="19" t="s">
        <v>459</v>
      </c>
      <c r="N179" s="1" t="s">
        <v>198</v>
      </c>
      <c r="O179" s="1" t="s">
        <v>460</v>
      </c>
      <c r="P179" s="1" t="s">
        <v>63</v>
      </c>
      <c r="Q179" s="1" t="s">
        <v>64</v>
      </c>
      <c r="R179" s="1" t="s">
        <v>64</v>
      </c>
      <c r="AV179" s="1" t="s">
        <v>52</v>
      </c>
      <c r="AW179" s="1" t="s">
        <v>578</v>
      </c>
      <c r="AX179" s="1" t="s">
        <v>52</v>
      </c>
      <c r="AY179" s="1" t="s">
        <v>52</v>
      </c>
      <c r="AZ179" s="1" t="s">
        <v>52</v>
      </c>
    </row>
    <row r="180" spans="1:52" ht="30" customHeight="1">
      <c r="A180" s="19" t="s">
        <v>273</v>
      </c>
      <c r="B180" s="19" t="s">
        <v>274</v>
      </c>
      <c r="C180" s="19" t="s">
        <v>60</v>
      </c>
      <c r="D180" s="20">
        <v>6</v>
      </c>
      <c r="E180" s="22">
        <f>일위대가목록!E46</f>
        <v>17712</v>
      </c>
      <c r="F180" s="25">
        <f t="shared" si="21"/>
        <v>106272</v>
      </c>
      <c r="G180" s="22">
        <f>일위대가목록!F46</f>
        <v>22098</v>
      </c>
      <c r="H180" s="25">
        <f t="shared" si="22"/>
        <v>132588</v>
      </c>
      <c r="I180" s="22">
        <f>일위대가목록!G46</f>
        <v>0</v>
      </c>
      <c r="J180" s="25">
        <f t="shared" si="23"/>
        <v>0</v>
      </c>
      <c r="K180" s="22">
        <f t="shared" si="24"/>
        <v>39810</v>
      </c>
      <c r="L180" s="25">
        <f t="shared" si="24"/>
        <v>238860</v>
      </c>
      <c r="M180" s="19" t="s">
        <v>275</v>
      </c>
      <c r="N180" s="1" t="s">
        <v>198</v>
      </c>
      <c r="O180" s="1" t="s">
        <v>276</v>
      </c>
      <c r="P180" s="1" t="s">
        <v>63</v>
      </c>
      <c r="Q180" s="1" t="s">
        <v>64</v>
      </c>
      <c r="R180" s="1" t="s">
        <v>64</v>
      </c>
      <c r="AV180" s="1" t="s">
        <v>52</v>
      </c>
      <c r="AW180" s="1" t="s">
        <v>579</v>
      </c>
      <c r="AX180" s="1" t="s">
        <v>52</v>
      </c>
      <c r="AY180" s="1" t="s">
        <v>52</v>
      </c>
      <c r="AZ180" s="1" t="s">
        <v>52</v>
      </c>
    </row>
    <row r="181" spans="1:52" ht="30" customHeight="1">
      <c r="A181" s="19" t="s">
        <v>580</v>
      </c>
      <c r="B181" s="19" t="s">
        <v>581</v>
      </c>
      <c r="C181" s="19" t="s">
        <v>75</v>
      </c>
      <c r="D181" s="20">
        <v>2</v>
      </c>
      <c r="E181" s="22">
        <f>단가대비표!O51</f>
        <v>105000</v>
      </c>
      <c r="F181" s="25">
        <f t="shared" si="21"/>
        <v>210000</v>
      </c>
      <c r="G181" s="22">
        <f>단가대비표!P51</f>
        <v>0</v>
      </c>
      <c r="H181" s="25">
        <f t="shared" si="22"/>
        <v>0</v>
      </c>
      <c r="I181" s="22">
        <f>단가대비표!V51</f>
        <v>0</v>
      </c>
      <c r="J181" s="25">
        <f t="shared" si="23"/>
        <v>0</v>
      </c>
      <c r="K181" s="22">
        <f t="shared" si="24"/>
        <v>105000</v>
      </c>
      <c r="L181" s="25">
        <f t="shared" si="24"/>
        <v>210000</v>
      </c>
      <c r="M181" s="19" t="s">
        <v>52</v>
      </c>
      <c r="N181" s="1" t="s">
        <v>198</v>
      </c>
      <c r="O181" s="1" t="s">
        <v>582</v>
      </c>
      <c r="P181" s="1" t="s">
        <v>64</v>
      </c>
      <c r="Q181" s="1" t="s">
        <v>64</v>
      </c>
      <c r="R181" s="1" t="s">
        <v>63</v>
      </c>
      <c r="AV181" s="1" t="s">
        <v>52</v>
      </c>
      <c r="AW181" s="1" t="s">
        <v>583</v>
      </c>
      <c r="AX181" s="1" t="s">
        <v>52</v>
      </c>
      <c r="AY181" s="1" t="s">
        <v>52</v>
      </c>
      <c r="AZ181" s="1" t="s">
        <v>52</v>
      </c>
    </row>
    <row r="182" spans="1:52" ht="30" customHeight="1">
      <c r="A182" s="19" t="s">
        <v>353</v>
      </c>
      <c r="B182" s="19" t="s">
        <v>52</v>
      </c>
      <c r="C182" s="19" t="s">
        <v>52</v>
      </c>
      <c r="D182" s="20"/>
      <c r="E182" s="22"/>
      <c r="F182" s="25">
        <f>TRUNC(SUMIF(N175:N181, N174, F175:F181),0)</f>
        <v>441695</v>
      </c>
      <c r="G182" s="22"/>
      <c r="H182" s="25">
        <f>TRUNC(SUMIF(N175:N181, N174, H175:H181),0)</f>
        <v>459882</v>
      </c>
      <c r="I182" s="22"/>
      <c r="J182" s="25">
        <f>TRUNC(SUMIF(N175:N181, N174, J175:J181),0)</f>
        <v>6534</v>
      </c>
      <c r="K182" s="22"/>
      <c r="L182" s="25">
        <f>F182+H182+J182</f>
        <v>908111</v>
      </c>
      <c r="M182" s="19" t="s">
        <v>52</v>
      </c>
      <c r="N182" s="1" t="s">
        <v>71</v>
      </c>
      <c r="O182" s="1" t="s">
        <v>71</v>
      </c>
      <c r="P182" s="1" t="s">
        <v>52</v>
      </c>
      <c r="Q182" s="1" t="s">
        <v>52</v>
      </c>
      <c r="R182" s="1" t="s">
        <v>52</v>
      </c>
      <c r="AV182" s="1" t="s">
        <v>52</v>
      </c>
      <c r="AW182" s="1" t="s">
        <v>52</v>
      </c>
      <c r="AX182" s="1" t="s">
        <v>52</v>
      </c>
      <c r="AY182" s="1" t="s">
        <v>52</v>
      </c>
      <c r="AZ182" s="1" t="s">
        <v>52</v>
      </c>
    </row>
    <row r="183" spans="1:52" ht="30" customHeight="1">
      <c r="A183" s="20"/>
      <c r="B183" s="20"/>
      <c r="C183" s="20"/>
      <c r="D183" s="20"/>
      <c r="E183" s="22"/>
      <c r="F183" s="25"/>
      <c r="G183" s="22"/>
      <c r="H183" s="25"/>
      <c r="I183" s="22"/>
      <c r="J183" s="25"/>
      <c r="K183" s="22"/>
      <c r="L183" s="25"/>
      <c r="M183" s="20"/>
    </row>
    <row r="184" spans="1:52" ht="30" customHeight="1">
      <c r="A184" s="16" t="s">
        <v>584</v>
      </c>
      <c r="B184" s="17"/>
      <c r="C184" s="17"/>
      <c r="D184" s="17"/>
      <c r="E184" s="21"/>
      <c r="F184" s="24"/>
      <c r="G184" s="21"/>
      <c r="H184" s="24"/>
      <c r="I184" s="21"/>
      <c r="J184" s="24"/>
      <c r="K184" s="21"/>
      <c r="L184" s="24"/>
      <c r="M184" s="18"/>
      <c r="N184" s="1" t="s">
        <v>202</v>
      </c>
    </row>
    <row r="185" spans="1:52" ht="30" customHeight="1">
      <c r="A185" s="19" t="s">
        <v>585</v>
      </c>
      <c r="B185" s="19" t="s">
        <v>586</v>
      </c>
      <c r="C185" s="19" t="s">
        <v>75</v>
      </c>
      <c r="D185" s="20">
        <v>4</v>
      </c>
      <c r="E185" s="22">
        <f>단가대비표!O27</f>
        <v>78000</v>
      </c>
      <c r="F185" s="25">
        <f t="shared" ref="F185:F190" si="25">TRUNC(E185*D185,1)</f>
        <v>312000</v>
      </c>
      <c r="G185" s="22">
        <f>단가대비표!P27</f>
        <v>0</v>
      </c>
      <c r="H185" s="25">
        <f t="shared" ref="H185:H190" si="26">TRUNC(G185*D185,1)</f>
        <v>0</v>
      </c>
      <c r="I185" s="22">
        <f>단가대비표!V27</f>
        <v>0</v>
      </c>
      <c r="J185" s="25">
        <f t="shared" ref="J185:J190" si="27">TRUNC(I185*D185,1)</f>
        <v>0</v>
      </c>
      <c r="K185" s="22">
        <f t="shared" ref="K185:L190" si="28">TRUNC(E185+G185+I185,1)</f>
        <v>78000</v>
      </c>
      <c r="L185" s="25">
        <f t="shared" si="28"/>
        <v>312000</v>
      </c>
      <c r="M185" s="19" t="s">
        <v>52</v>
      </c>
      <c r="N185" s="1" t="s">
        <v>202</v>
      </c>
      <c r="O185" s="1" t="s">
        <v>587</v>
      </c>
      <c r="P185" s="1" t="s">
        <v>64</v>
      </c>
      <c r="Q185" s="1" t="s">
        <v>64</v>
      </c>
      <c r="R185" s="1" t="s">
        <v>63</v>
      </c>
      <c r="AV185" s="1" t="s">
        <v>52</v>
      </c>
      <c r="AW185" s="1" t="s">
        <v>588</v>
      </c>
      <c r="AX185" s="1" t="s">
        <v>52</v>
      </c>
      <c r="AY185" s="1" t="s">
        <v>52</v>
      </c>
      <c r="AZ185" s="1" t="s">
        <v>52</v>
      </c>
    </row>
    <row r="186" spans="1:52" ht="30" customHeight="1">
      <c r="A186" s="19" t="s">
        <v>541</v>
      </c>
      <c r="B186" s="19" t="s">
        <v>589</v>
      </c>
      <c r="C186" s="19" t="s">
        <v>75</v>
      </c>
      <c r="D186" s="20">
        <v>10.25</v>
      </c>
      <c r="E186" s="22">
        <f>단가대비표!O47</f>
        <v>1650</v>
      </c>
      <c r="F186" s="25">
        <f t="shared" si="25"/>
        <v>16912.5</v>
      </c>
      <c r="G186" s="22">
        <f>단가대비표!P47</f>
        <v>0</v>
      </c>
      <c r="H186" s="25">
        <f t="shared" si="26"/>
        <v>0</v>
      </c>
      <c r="I186" s="22">
        <f>단가대비표!V47</f>
        <v>0</v>
      </c>
      <c r="J186" s="25">
        <f t="shared" si="27"/>
        <v>0</v>
      </c>
      <c r="K186" s="22">
        <f t="shared" si="28"/>
        <v>1650</v>
      </c>
      <c r="L186" s="25">
        <f t="shared" si="28"/>
        <v>16912.5</v>
      </c>
      <c r="M186" s="19" t="s">
        <v>52</v>
      </c>
      <c r="N186" s="1" t="s">
        <v>202</v>
      </c>
      <c r="O186" s="1" t="s">
        <v>590</v>
      </c>
      <c r="P186" s="1" t="s">
        <v>64</v>
      </c>
      <c r="Q186" s="1" t="s">
        <v>64</v>
      </c>
      <c r="R186" s="1" t="s">
        <v>63</v>
      </c>
      <c r="AV186" s="1" t="s">
        <v>52</v>
      </c>
      <c r="AW186" s="1" t="s">
        <v>591</v>
      </c>
      <c r="AX186" s="1" t="s">
        <v>52</v>
      </c>
      <c r="AY186" s="1" t="s">
        <v>52</v>
      </c>
      <c r="AZ186" s="1" t="s">
        <v>52</v>
      </c>
    </row>
    <row r="187" spans="1:52" ht="30" customHeight="1">
      <c r="A187" s="19" t="s">
        <v>530</v>
      </c>
      <c r="B187" s="19" t="s">
        <v>531</v>
      </c>
      <c r="C187" s="19" t="s">
        <v>345</v>
      </c>
      <c r="D187" s="20">
        <v>51.25</v>
      </c>
      <c r="E187" s="22">
        <f>일위대가목록!E54</f>
        <v>37</v>
      </c>
      <c r="F187" s="25">
        <f t="shared" si="25"/>
        <v>1896.2</v>
      </c>
      <c r="G187" s="22">
        <f>일위대가목록!F54</f>
        <v>1242</v>
      </c>
      <c r="H187" s="25">
        <f t="shared" si="26"/>
        <v>63652.5</v>
      </c>
      <c r="I187" s="22">
        <f>일위대가목록!G54</f>
        <v>62</v>
      </c>
      <c r="J187" s="25">
        <f t="shared" si="27"/>
        <v>3177.5</v>
      </c>
      <c r="K187" s="22">
        <f t="shared" si="28"/>
        <v>1341</v>
      </c>
      <c r="L187" s="25">
        <f t="shared" si="28"/>
        <v>68726.2</v>
      </c>
      <c r="M187" s="19" t="s">
        <v>532</v>
      </c>
      <c r="N187" s="1" t="s">
        <v>202</v>
      </c>
      <c r="O187" s="1" t="s">
        <v>533</v>
      </c>
      <c r="P187" s="1" t="s">
        <v>63</v>
      </c>
      <c r="Q187" s="1" t="s">
        <v>64</v>
      </c>
      <c r="R187" s="1" t="s">
        <v>64</v>
      </c>
      <c r="AV187" s="1" t="s">
        <v>52</v>
      </c>
      <c r="AW187" s="1" t="s">
        <v>592</v>
      </c>
      <c r="AX187" s="1" t="s">
        <v>52</v>
      </c>
      <c r="AY187" s="1" t="s">
        <v>52</v>
      </c>
      <c r="AZ187" s="1" t="s">
        <v>52</v>
      </c>
    </row>
    <row r="188" spans="1:52" ht="30" customHeight="1">
      <c r="A188" s="19" t="s">
        <v>463</v>
      </c>
      <c r="B188" s="19" t="s">
        <v>593</v>
      </c>
      <c r="C188" s="19" t="s">
        <v>60</v>
      </c>
      <c r="D188" s="20">
        <v>5.4</v>
      </c>
      <c r="E188" s="22">
        <f>단가대비표!O6</f>
        <v>8431</v>
      </c>
      <c r="F188" s="25">
        <f t="shared" si="25"/>
        <v>45527.4</v>
      </c>
      <c r="G188" s="22">
        <f>단가대비표!P6</f>
        <v>0</v>
      </c>
      <c r="H188" s="25">
        <f t="shared" si="26"/>
        <v>0</v>
      </c>
      <c r="I188" s="22">
        <f>단가대비표!V6</f>
        <v>0</v>
      </c>
      <c r="J188" s="25">
        <f t="shared" si="27"/>
        <v>0</v>
      </c>
      <c r="K188" s="22">
        <f t="shared" si="28"/>
        <v>8431</v>
      </c>
      <c r="L188" s="25">
        <f t="shared" si="28"/>
        <v>45527.4</v>
      </c>
      <c r="M188" s="19" t="s">
        <v>52</v>
      </c>
      <c r="N188" s="1" t="s">
        <v>202</v>
      </c>
      <c r="O188" s="1" t="s">
        <v>594</v>
      </c>
      <c r="P188" s="1" t="s">
        <v>64</v>
      </c>
      <c r="Q188" s="1" t="s">
        <v>64</v>
      </c>
      <c r="R188" s="1" t="s">
        <v>63</v>
      </c>
      <c r="AV188" s="1" t="s">
        <v>52</v>
      </c>
      <c r="AW188" s="1" t="s">
        <v>595</v>
      </c>
      <c r="AX188" s="1" t="s">
        <v>52</v>
      </c>
      <c r="AY188" s="1" t="s">
        <v>52</v>
      </c>
      <c r="AZ188" s="1" t="s">
        <v>52</v>
      </c>
    </row>
    <row r="189" spans="1:52" ht="30" customHeight="1">
      <c r="A189" s="19" t="s">
        <v>150</v>
      </c>
      <c r="B189" s="19" t="s">
        <v>458</v>
      </c>
      <c r="C189" s="19" t="s">
        <v>60</v>
      </c>
      <c r="D189" s="20">
        <v>5.4</v>
      </c>
      <c r="E189" s="22">
        <f>일위대가목록!E50</f>
        <v>0</v>
      </c>
      <c r="F189" s="25">
        <f t="shared" si="25"/>
        <v>0</v>
      </c>
      <c r="G189" s="22">
        <f>일위대가목록!F50</f>
        <v>18183</v>
      </c>
      <c r="H189" s="25">
        <f t="shared" si="26"/>
        <v>98188.2</v>
      </c>
      <c r="I189" s="22">
        <f>일위대가목록!G50</f>
        <v>363</v>
      </c>
      <c r="J189" s="25">
        <f t="shared" si="27"/>
        <v>1960.2</v>
      </c>
      <c r="K189" s="22">
        <f t="shared" si="28"/>
        <v>18546</v>
      </c>
      <c r="L189" s="25">
        <f t="shared" si="28"/>
        <v>100148.4</v>
      </c>
      <c r="M189" s="19" t="s">
        <v>459</v>
      </c>
      <c r="N189" s="1" t="s">
        <v>202</v>
      </c>
      <c r="O189" s="1" t="s">
        <v>460</v>
      </c>
      <c r="P189" s="1" t="s">
        <v>63</v>
      </c>
      <c r="Q189" s="1" t="s">
        <v>64</v>
      </c>
      <c r="R189" s="1" t="s">
        <v>64</v>
      </c>
      <c r="AV189" s="1" t="s">
        <v>52</v>
      </c>
      <c r="AW189" s="1" t="s">
        <v>596</v>
      </c>
      <c r="AX189" s="1" t="s">
        <v>52</v>
      </c>
      <c r="AY189" s="1" t="s">
        <v>52</v>
      </c>
      <c r="AZ189" s="1" t="s">
        <v>52</v>
      </c>
    </row>
    <row r="190" spans="1:52" ht="30" customHeight="1">
      <c r="A190" s="19" t="s">
        <v>273</v>
      </c>
      <c r="B190" s="19" t="s">
        <v>274</v>
      </c>
      <c r="C190" s="19" t="s">
        <v>60</v>
      </c>
      <c r="D190" s="20">
        <v>3.6</v>
      </c>
      <c r="E190" s="22">
        <f>일위대가목록!E46</f>
        <v>17712</v>
      </c>
      <c r="F190" s="25">
        <f t="shared" si="25"/>
        <v>63763.199999999997</v>
      </c>
      <c r="G190" s="22">
        <f>일위대가목록!F46</f>
        <v>22098</v>
      </c>
      <c r="H190" s="25">
        <f t="shared" si="26"/>
        <v>79552.800000000003</v>
      </c>
      <c r="I190" s="22">
        <f>일위대가목록!G46</f>
        <v>0</v>
      </c>
      <c r="J190" s="25">
        <f t="shared" si="27"/>
        <v>0</v>
      </c>
      <c r="K190" s="22">
        <f t="shared" si="28"/>
        <v>39810</v>
      </c>
      <c r="L190" s="25">
        <f t="shared" si="28"/>
        <v>143316</v>
      </c>
      <c r="M190" s="19" t="s">
        <v>275</v>
      </c>
      <c r="N190" s="1" t="s">
        <v>202</v>
      </c>
      <c r="O190" s="1" t="s">
        <v>276</v>
      </c>
      <c r="P190" s="1" t="s">
        <v>63</v>
      </c>
      <c r="Q190" s="1" t="s">
        <v>64</v>
      </c>
      <c r="R190" s="1" t="s">
        <v>64</v>
      </c>
      <c r="AV190" s="1" t="s">
        <v>52</v>
      </c>
      <c r="AW190" s="1" t="s">
        <v>597</v>
      </c>
      <c r="AX190" s="1" t="s">
        <v>52</v>
      </c>
      <c r="AY190" s="1" t="s">
        <v>52</v>
      </c>
      <c r="AZ190" s="1" t="s">
        <v>52</v>
      </c>
    </row>
    <row r="191" spans="1:52" ht="30" customHeight="1">
      <c r="A191" s="19" t="s">
        <v>353</v>
      </c>
      <c r="B191" s="19" t="s">
        <v>52</v>
      </c>
      <c r="C191" s="19" t="s">
        <v>52</v>
      </c>
      <c r="D191" s="20"/>
      <c r="E191" s="22"/>
      <c r="F191" s="25">
        <f>TRUNC(SUMIF(N185:N190, N184, F185:F190),0)</f>
        <v>440099</v>
      </c>
      <c r="G191" s="22"/>
      <c r="H191" s="25">
        <f>TRUNC(SUMIF(N185:N190, N184, H185:H190),0)</f>
        <v>241393</v>
      </c>
      <c r="I191" s="22"/>
      <c r="J191" s="25">
        <f>TRUNC(SUMIF(N185:N190, N184, J185:J190),0)</f>
        <v>5137</v>
      </c>
      <c r="K191" s="22"/>
      <c r="L191" s="25">
        <f>F191+H191+J191</f>
        <v>686629</v>
      </c>
      <c r="M191" s="19" t="s">
        <v>52</v>
      </c>
      <c r="N191" s="1" t="s">
        <v>71</v>
      </c>
      <c r="O191" s="1" t="s">
        <v>71</v>
      </c>
      <c r="P191" s="1" t="s">
        <v>52</v>
      </c>
      <c r="Q191" s="1" t="s">
        <v>52</v>
      </c>
      <c r="R191" s="1" t="s">
        <v>52</v>
      </c>
      <c r="AV191" s="1" t="s">
        <v>52</v>
      </c>
      <c r="AW191" s="1" t="s">
        <v>52</v>
      </c>
      <c r="AX191" s="1" t="s">
        <v>52</v>
      </c>
      <c r="AY191" s="1" t="s">
        <v>52</v>
      </c>
      <c r="AZ191" s="1" t="s">
        <v>52</v>
      </c>
    </row>
    <row r="192" spans="1:52" ht="30" customHeight="1">
      <c r="A192" s="20"/>
      <c r="B192" s="20"/>
      <c r="C192" s="20"/>
      <c r="D192" s="20"/>
      <c r="E192" s="22"/>
      <c r="F192" s="25"/>
      <c r="G192" s="22"/>
      <c r="H192" s="25"/>
      <c r="I192" s="22"/>
      <c r="J192" s="25"/>
      <c r="K192" s="22"/>
      <c r="L192" s="25"/>
      <c r="M192" s="20"/>
    </row>
    <row r="193" spans="1:52" ht="30" customHeight="1">
      <c r="A193" s="16" t="s">
        <v>598</v>
      </c>
      <c r="B193" s="17"/>
      <c r="C193" s="17"/>
      <c r="D193" s="17"/>
      <c r="E193" s="21"/>
      <c r="F193" s="24"/>
      <c r="G193" s="21"/>
      <c r="H193" s="24"/>
      <c r="I193" s="21"/>
      <c r="J193" s="24"/>
      <c r="K193" s="21"/>
      <c r="L193" s="24"/>
      <c r="M193" s="18"/>
      <c r="N193" s="1" t="s">
        <v>206</v>
      </c>
    </row>
    <row r="194" spans="1:52" ht="30" customHeight="1">
      <c r="A194" s="19" t="s">
        <v>463</v>
      </c>
      <c r="B194" s="19" t="s">
        <v>550</v>
      </c>
      <c r="C194" s="19" t="s">
        <v>60</v>
      </c>
      <c r="D194" s="20">
        <v>1.38</v>
      </c>
      <c r="E194" s="22">
        <f>단가대비표!O7</f>
        <v>10984</v>
      </c>
      <c r="F194" s="25">
        <f>TRUNC(E194*D194,1)</f>
        <v>15157.9</v>
      </c>
      <c r="G194" s="22">
        <f>단가대비표!P7</f>
        <v>0</v>
      </c>
      <c r="H194" s="25">
        <f>TRUNC(G194*D194,1)</f>
        <v>0</v>
      </c>
      <c r="I194" s="22">
        <f>단가대비표!V7</f>
        <v>0</v>
      </c>
      <c r="J194" s="25">
        <f>TRUNC(I194*D194,1)</f>
        <v>0</v>
      </c>
      <c r="K194" s="22">
        <f t="shared" ref="K194:L197" si="29">TRUNC(E194+G194+I194,1)</f>
        <v>10984</v>
      </c>
      <c r="L194" s="25">
        <f t="shared" si="29"/>
        <v>15157.9</v>
      </c>
      <c r="M194" s="19" t="s">
        <v>52</v>
      </c>
      <c r="N194" s="1" t="s">
        <v>206</v>
      </c>
      <c r="O194" s="1" t="s">
        <v>551</v>
      </c>
      <c r="P194" s="1" t="s">
        <v>64</v>
      </c>
      <c r="Q194" s="1" t="s">
        <v>64</v>
      </c>
      <c r="R194" s="1" t="s">
        <v>63</v>
      </c>
      <c r="AV194" s="1" t="s">
        <v>52</v>
      </c>
      <c r="AW194" s="1" t="s">
        <v>599</v>
      </c>
      <c r="AX194" s="1" t="s">
        <v>52</v>
      </c>
      <c r="AY194" s="1" t="s">
        <v>52</v>
      </c>
      <c r="AZ194" s="1" t="s">
        <v>52</v>
      </c>
    </row>
    <row r="195" spans="1:52" ht="30" customHeight="1">
      <c r="A195" s="19" t="s">
        <v>455</v>
      </c>
      <c r="B195" s="19" t="s">
        <v>600</v>
      </c>
      <c r="C195" s="19" t="s">
        <v>60</v>
      </c>
      <c r="D195" s="20">
        <v>2.7</v>
      </c>
      <c r="E195" s="22">
        <f>단가대비표!O10</f>
        <v>8532</v>
      </c>
      <c r="F195" s="25">
        <f>TRUNC(E195*D195,1)</f>
        <v>23036.400000000001</v>
      </c>
      <c r="G195" s="22">
        <f>단가대비표!P10</f>
        <v>0</v>
      </c>
      <c r="H195" s="25">
        <f>TRUNC(G195*D195,1)</f>
        <v>0</v>
      </c>
      <c r="I195" s="22">
        <f>단가대비표!V10</f>
        <v>0</v>
      </c>
      <c r="J195" s="25">
        <f>TRUNC(I195*D195,1)</f>
        <v>0</v>
      </c>
      <c r="K195" s="22">
        <f t="shared" si="29"/>
        <v>8532</v>
      </c>
      <c r="L195" s="25">
        <f t="shared" si="29"/>
        <v>23036.400000000001</v>
      </c>
      <c r="M195" s="19" t="s">
        <v>52</v>
      </c>
      <c r="N195" s="1" t="s">
        <v>206</v>
      </c>
      <c r="O195" s="1" t="s">
        <v>601</v>
      </c>
      <c r="P195" s="1" t="s">
        <v>64</v>
      </c>
      <c r="Q195" s="1" t="s">
        <v>64</v>
      </c>
      <c r="R195" s="1" t="s">
        <v>63</v>
      </c>
      <c r="AV195" s="1" t="s">
        <v>52</v>
      </c>
      <c r="AW195" s="1" t="s">
        <v>602</v>
      </c>
      <c r="AX195" s="1" t="s">
        <v>52</v>
      </c>
      <c r="AY195" s="1" t="s">
        <v>52</v>
      </c>
      <c r="AZ195" s="1" t="s">
        <v>52</v>
      </c>
    </row>
    <row r="196" spans="1:52" ht="30" customHeight="1">
      <c r="A196" s="19" t="s">
        <v>150</v>
      </c>
      <c r="B196" s="19" t="s">
        <v>458</v>
      </c>
      <c r="C196" s="19" t="s">
        <v>60</v>
      </c>
      <c r="D196" s="20">
        <v>4.08</v>
      </c>
      <c r="E196" s="22">
        <f>일위대가목록!E50</f>
        <v>0</v>
      </c>
      <c r="F196" s="25">
        <f>TRUNC(E196*D196,1)</f>
        <v>0</v>
      </c>
      <c r="G196" s="22">
        <f>일위대가목록!F50</f>
        <v>18183</v>
      </c>
      <c r="H196" s="25">
        <f>TRUNC(G196*D196,1)</f>
        <v>74186.600000000006</v>
      </c>
      <c r="I196" s="22">
        <f>일위대가목록!G50</f>
        <v>363</v>
      </c>
      <c r="J196" s="25">
        <f>TRUNC(I196*D196,1)</f>
        <v>1481</v>
      </c>
      <c r="K196" s="22">
        <f t="shared" si="29"/>
        <v>18546</v>
      </c>
      <c r="L196" s="25">
        <f t="shared" si="29"/>
        <v>75667.600000000006</v>
      </c>
      <c r="M196" s="19" t="s">
        <v>459</v>
      </c>
      <c r="N196" s="1" t="s">
        <v>206</v>
      </c>
      <c r="O196" s="1" t="s">
        <v>460</v>
      </c>
      <c r="P196" s="1" t="s">
        <v>63</v>
      </c>
      <c r="Q196" s="1" t="s">
        <v>64</v>
      </c>
      <c r="R196" s="1" t="s">
        <v>64</v>
      </c>
      <c r="AV196" s="1" t="s">
        <v>52</v>
      </c>
      <c r="AW196" s="1" t="s">
        <v>603</v>
      </c>
      <c r="AX196" s="1" t="s">
        <v>52</v>
      </c>
      <c r="AY196" s="1" t="s">
        <v>52</v>
      </c>
      <c r="AZ196" s="1" t="s">
        <v>52</v>
      </c>
    </row>
    <row r="197" spans="1:52" ht="30" customHeight="1">
      <c r="A197" s="19" t="s">
        <v>273</v>
      </c>
      <c r="B197" s="19" t="s">
        <v>274</v>
      </c>
      <c r="C197" s="19" t="s">
        <v>60</v>
      </c>
      <c r="D197" s="20">
        <v>5.39</v>
      </c>
      <c r="E197" s="22">
        <f>일위대가목록!E46</f>
        <v>17712</v>
      </c>
      <c r="F197" s="25">
        <f>TRUNC(E197*D197,1)</f>
        <v>95467.6</v>
      </c>
      <c r="G197" s="22">
        <f>일위대가목록!F46</f>
        <v>22098</v>
      </c>
      <c r="H197" s="25">
        <f>TRUNC(G197*D197,1)</f>
        <v>119108.2</v>
      </c>
      <c r="I197" s="22">
        <f>일위대가목록!G46</f>
        <v>0</v>
      </c>
      <c r="J197" s="25">
        <f>TRUNC(I197*D197,1)</f>
        <v>0</v>
      </c>
      <c r="K197" s="22">
        <f t="shared" si="29"/>
        <v>39810</v>
      </c>
      <c r="L197" s="25">
        <f t="shared" si="29"/>
        <v>214575.8</v>
      </c>
      <c r="M197" s="19" t="s">
        <v>275</v>
      </c>
      <c r="N197" s="1" t="s">
        <v>206</v>
      </c>
      <c r="O197" s="1" t="s">
        <v>276</v>
      </c>
      <c r="P197" s="1" t="s">
        <v>63</v>
      </c>
      <c r="Q197" s="1" t="s">
        <v>64</v>
      </c>
      <c r="R197" s="1" t="s">
        <v>64</v>
      </c>
      <c r="AV197" s="1" t="s">
        <v>52</v>
      </c>
      <c r="AW197" s="1" t="s">
        <v>604</v>
      </c>
      <c r="AX197" s="1" t="s">
        <v>52</v>
      </c>
      <c r="AY197" s="1" t="s">
        <v>52</v>
      </c>
      <c r="AZ197" s="1" t="s">
        <v>52</v>
      </c>
    </row>
    <row r="198" spans="1:52" ht="30" customHeight="1">
      <c r="A198" s="19" t="s">
        <v>353</v>
      </c>
      <c r="B198" s="19" t="s">
        <v>52</v>
      </c>
      <c r="C198" s="19" t="s">
        <v>52</v>
      </c>
      <c r="D198" s="20"/>
      <c r="E198" s="22"/>
      <c r="F198" s="25">
        <f>TRUNC(SUMIF(N194:N197, N193, F194:F197),0)</f>
        <v>133661</v>
      </c>
      <c r="G198" s="22"/>
      <c r="H198" s="25">
        <f>TRUNC(SUMIF(N194:N197, N193, H194:H197),0)</f>
        <v>193294</v>
      </c>
      <c r="I198" s="22"/>
      <c r="J198" s="25">
        <f>TRUNC(SUMIF(N194:N197, N193, J194:J197),0)</f>
        <v>1481</v>
      </c>
      <c r="K198" s="22"/>
      <c r="L198" s="25">
        <f>F198+H198+J198</f>
        <v>328436</v>
      </c>
      <c r="M198" s="19" t="s">
        <v>52</v>
      </c>
      <c r="N198" s="1" t="s">
        <v>71</v>
      </c>
      <c r="O198" s="1" t="s">
        <v>71</v>
      </c>
      <c r="P198" s="1" t="s">
        <v>52</v>
      </c>
      <c r="Q198" s="1" t="s">
        <v>52</v>
      </c>
      <c r="R198" s="1" t="s">
        <v>52</v>
      </c>
      <c r="AV198" s="1" t="s">
        <v>52</v>
      </c>
      <c r="AW198" s="1" t="s">
        <v>52</v>
      </c>
      <c r="AX198" s="1" t="s">
        <v>52</v>
      </c>
      <c r="AY198" s="1" t="s">
        <v>52</v>
      </c>
      <c r="AZ198" s="1" t="s">
        <v>52</v>
      </c>
    </row>
    <row r="199" spans="1:52" ht="30" customHeight="1">
      <c r="A199" s="20"/>
      <c r="B199" s="20"/>
      <c r="C199" s="20"/>
      <c r="D199" s="20"/>
      <c r="E199" s="22"/>
      <c r="F199" s="25"/>
      <c r="G199" s="22"/>
      <c r="H199" s="25"/>
      <c r="I199" s="22"/>
      <c r="J199" s="25"/>
      <c r="K199" s="22"/>
      <c r="L199" s="25"/>
      <c r="M199" s="20"/>
    </row>
    <row r="200" spans="1:52" ht="30" customHeight="1">
      <c r="A200" s="16" t="s">
        <v>605</v>
      </c>
      <c r="B200" s="17"/>
      <c r="C200" s="17"/>
      <c r="D200" s="17"/>
      <c r="E200" s="21"/>
      <c r="F200" s="24"/>
      <c r="G200" s="21"/>
      <c r="H200" s="24"/>
      <c r="I200" s="21"/>
      <c r="J200" s="24"/>
      <c r="K200" s="21"/>
      <c r="L200" s="24"/>
      <c r="M200" s="18"/>
      <c r="N200" s="1" t="s">
        <v>214</v>
      </c>
    </row>
    <row r="201" spans="1:52" ht="30" customHeight="1">
      <c r="A201" s="19" t="s">
        <v>606</v>
      </c>
      <c r="B201" s="19" t="s">
        <v>607</v>
      </c>
      <c r="C201" s="19" t="s">
        <v>608</v>
      </c>
      <c r="D201" s="20">
        <v>1</v>
      </c>
      <c r="E201" s="22">
        <f>단가대비표!O32</f>
        <v>650000</v>
      </c>
      <c r="F201" s="25">
        <f>TRUNC(E201*D201,1)</f>
        <v>650000</v>
      </c>
      <c r="G201" s="22">
        <f>단가대비표!P32</f>
        <v>0</v>
      </c>
      <c r="H201" s="25">
        <f>TRUNC(G201*D201,1)</f>
        <v>0</v>
      </c>
      <c r="I201" s="22">
        <f>단가대비표!V32</f>
        <v>0</v>
      </c>
      <c r="J201" s="25">
        <f>TRUNC(I201*D201,1)</f>
        <v>0</v>
      </c>
      <c r="K201" s="22">
        <f>TRUNC(E201+G201+I201,1)</f>
        <v>650000</v>
      </c>
      <c r="L201" s="25">
        <f>TRUNC(F201+H201+J201,1)</f>
        <v>650000</v>
      </c>
      <c r="M201" s="19" t="s">
        <v>52</v>
      </c>
      <c r="N201" s="1" t="s">
        <v>214</v>
      </c>
      <c r="O201" s="1" t="s">
        <v>609</v>
      </c>
      <c r="P201" s="1" t="s">
        <v>64</v>
      </c>
      <c r="Q201" s="1" t="s">
        <v>64</v>
      </c>
      <c r="R201" s="1" t="s">
        <v>63</v>
      </c>
      <c r="AV201" s="1" t="s">
        <v>52</v>
      </c>
      <c r="AW201" s="1" t="s">
        <v>610</v>
      </c>
      <c r="AX201" s="1" t="s">
        <v>52</v>
      </c>
      <c r="AY201" s="1" t="s">
        <v>52</v>
      </c>
      <c r="AZ201" s="1" t="s">
        <v>52</v>
      </c>
    </row>
    <row r="202" spans="1:52" ht="30" customHeight="1">
      <c r="A202" s="19" t="s">
        <v>353</v>
      </c>
      <c r="B202" s="19" t="s">
        <v>52</v>
      </c>
      <c r="C202" s="19" t="s">
        <v>52</v>
      </c>
      <c r="D202" s="20"/>
      <c r="E202" s="22"/>
      <c r="F202" s="25">
        <f>TRUNC(SUMIF(N201:N201, N200, F201:F201),0)</f>
        <v>650000</v>
      </c>
      <c r="G202" s="22"/>
      <c r="H202" s="25">
        <f>TRUNC(SUMIF(N201:N201, N200, H201:H201),0)</f>
        <v>0</v>
      </c>
      <c r="I202" s="22"/>
      <c r="J202" s="25">
        <f>TRUNC(SUMIF(N201:N201, N200, J201:J201),0)</f>
        <v>0</v>
      </c>
      <c r="K202" s="22"/>
      <c r="L202" s="25">
        <f>F202+H202+J202</f>
        <v>650000</v>
      </c>
      <c r="M202" s="19" t="s">
        <v>52</v>
      </c>
      <c r="N202" s="1" t="s">
        <v>71</v>
      </c>
      <c r="O202" s="1" t="s">
        <v>71</v>
      </c>
      <c r="P202" s="1" t="s">
        <v>52</v>
      </c>
      <c r="Q202" s="1" t="s">
        <v>52</v>
      </c>
      <c r="R202" s="1" t="s">
        <v>52</v>
      </c>
      <c r="AV202" s="1" t="s">
        <v>52</v>
      </c>
      <c r="AW202" s="1" t="s">
        <v>52</v>
      </c>
      <c r="AX202" s="1" t="s">
        <v>52</v>
      </c>
      <c r="AY202" s="1" t="s">
        <v>52</v>
      </c>
      <c r="AZ202" s="1" t="s">
        <v>52</v>
      </c>
    </row>
    <row r="203" spans="1:52" ht="30" customHeight="1">
      <c r="A203" s="20"/>
      <c r="B203" s="20"/>
      <c r="C203" s="20"/>
      <c r="D203" s="20"/>
      <c r="E203" s="22"/>
      <c r="F203" s="25"/>
      <c r="G203" s="22"/>
      <c r="H203" s="25"/>
      <c r="I203" s="22"/>
      <c r="J203" s="25"/>
      <c r="K203" s="22"/>
      <c r="L203" s="25"/>
      <c r="M203" s="20"/>
    </row>
    <row r="204" spans="1:52" ht="30" customHeight="1">
      <c r="A204" s="16" t="s">
        <v>611</v>
      </c>
      <c r="B204" s="17"/>
      <c r="C204" s="17"/>
      <c r="D204" s="17"/>
      <c r="E204" s="21"/>
      <c r="F204" s="24"/>
      <c r="G204" s="21"/>
      <c r="H204" s="24"/>
      <c r="I204" s="21"/>
      <c r="J204" s="24"/>
      <c r="K204" s="21"/>
      <c r="L204" s="24"/>
      <c r="M204" s="18"/>
      <c r="N204" s="1" t="s">
        <v>218</v>
      </c>
    </row>
    <row r="205" spans="1:52" ht="30" customHeight="1">
      <c r="A205" s="19" t="s">
        <v>606</v>
      </c>
      <c r="B205" s="19" t="s">
        <v>612</v>
      </c>
      <c r="C205" s="19" t="s">
        <v>608</v>
      </c>
      <c r="D205" s="20">
        <v>1</v>
      </c>
      <c r="E205" s="22">
        <f>단가대비표!O31</f>
        <v>1050000</v>
      </c>
      <c r="F205" s="25">
        <f>TRUNC(E205*D205,1)</f>
        <v>1050000</v>
      </c>
      <c r="G205" s="22">
        <f>단가대비표!P31</f>
        <v>0</v>
      </c>
      <c r="H205" s="25">
        <f>TRUNC(G205*D205,1)</f>
        <v>0</v>
      </c>
      <c r="I205" s="22">
        <f>단가대비표!V31</f>
        <v>0</v>
      </c>
      <c r="J205" s="25">
        <f>TRUNC(I205*D205,1)</f>
        <v>0</v>
      </c>
      <c r="K205" s="22">
        <f>TRUNC(E205+G205+I205,1)</f>
        <v>1050000</v>
      </c>
      <c r="L205" s="25">
        <f>TRUNC(F205+H205+J205,1)</f>
        <v>1050000</v>
      </c>
      <c r="M205" s="19" t="s">
        <v>52</v>
      </c>
      <c r="N205" s="1" t="s">
        <v>218</v>
      </c>
      <c r="O205" s="1" t="s">
        <v>613</v>
      </c>
      <c r="P205" s="1" t="s">
        <v>64</v>
      </c>
      <c r="Q205" s="1" t="s">
        <v>64</v>
      </c>
      <c r="R205" s="1" t="s">
        <v>63</v>
      </c>
      <c r="AV205" s="1" t="s">
        <v>52</v>
      </c>
      <c r="AW205" s="1" t="s">
        <v>614</v>
      </c>
      <c r="AX205" s="1" t="s">
        <v>52</v>
      </c>
      <c r="AY205" s="1" t="s">
        <v>52</v>
      </c>
      <c r="AZ205" s="1" t="s">
        <v>52</v>
      </c>
    </row>
    <row r="206" spans="1:52" ht="30" customHeight="1">
      <c r="A206" s="19" t="s">
        <v>353</v>
      </c>
      <c r="B206" s="19" t="s">
        <v>52</v>
      </c>
      <c r="C206" s="19" t="s">
        <v>52</v>
      </c>
      <c r="D206" s="20"/>
      <c r="E206" s="22"/>
      <c r="F206" s="25">
        <f>TRUNC(SUMIF(N205:N205, N204, F205:F205),0)</f>
        <v>1050000</v>
      </c>
      <c r="G206" s="22"/>
      <c r="H206" s="25">
        <f>TRUNC(SUMIF(N205:N205, N204, H205:H205),0)</f>
        <v>0</v>
      </c>
      <c r="I206" s="22"/>
      <c r="J206" s="25">
        <f>TRUNC(SUMIF(N205:N205, N204, J205:J205),0)</f>
        <v>0</v>
      </c>
      <c r="K206" s="22"/>
      <c r="L206" s="25">
        <f>F206+H206+J206</f>
        <v>1050000</v>
      </c>
      <c r="M206" s="19" t="s">
        <v>52</v>
      </c>
      <c r="N206" s="1" t="s">
        <v>71</v>
      </c>
      <c r="O206" s="1" t="s">
        <v>71</v>
      </c>
      <c r="P206" s="1" t="s">
        <v>52</v>
      </c>
      <c r="Q206" s="1" t="s">
        <v>52</v>
      </c>
      <c r="R206" s="1" t="s">
        <v>52</v>
      </c>
      <c r="AV206" s="1" t="s">
        <v>52</v>
      </c>
      <c r="AW206" s="1" t="s">
        <v>52</v>
      </c>
      <c r="AX206" s="1" t="s">
        <v>52</v>
      </c>
      <c r="AY206" s="1" t="s">
        <v>52</v>
      </c>
      <c r="AZ206" s="1" t="s">
        <v>52</v>
      </c>
    </row>
    <row r="207" spans="1:52" ht="30" customHeight="1">
      <c r="A207" s="20"/>
      <c r="B207" s="20"/>
      <c r="C207" s="20"/>
      <c r="D207" s="20"/>
      <c r="E207" s="22"/>
      <c r="F207" s="25"/>
      <c r="G207" s="22"/>
      <c r="H207" s="25"/>
      <c r="I207" s="22"/>
      <c r="J207" s="25"/>
      <c r="K207" s="22"/>
      <c r="L207" s="25"/>
      <c r="M207" s="20"/>
    </row>
    <row r="208" spans="1:52" ht="30" customHeight="1">
      <c r="A208" s="16" t="s">
        <v>615</v>
      </c>
      <c r="B208" s="17"/>
      <c r="C208" s="17"/>
      <c r="D208" s="17"/>
      <c r="E208" s="21"/>
      <c r="F208" s="24"/>
      <c r="G208" s="21"/>
      <c r="H208" s="24"/>
      <c r="I208" s="21"/>
      <c r="J208" s="24"/>
      <c r="K208" s="21"/>
      <c r="L208" s="24"/>
      <c r="M208" s="18"/>
      <c r="N208" s="1" t="s">
        <v>227</v>
      </c>
    </row>
    <row r="209" spans="1:52" ht="30" customHeight="1">
      <c r="A209" s="19" t="s">
        <v>561</v>
      </c>
      <c r="B209" s="19" t="s">
        <v>617</v>
      </c>
      <c r="C209" s="19" t="s">
        <v>60</v>
      </c>
      <c r="D209" s="20">
        <v>1.05</v>
      </c>
      <c r="E209" s="22">
        <f>단가대비표!O34</f>
        <v>39250</v>
      </c>
      <c r="F209" s="25">
        <f>TRUNC(E209*D209,1)</f>
        <v>41212.5</v>
      </c>
      <c r="G209" s="22">
        <f>단가대비표!P34</f>
        <v>0</v>
      </c>
      <c r="H209" s="25">
        <f>TRUNC(G209*D209,1)</f>
        <v>0</v>
      </c>
      <c r="I209" s="22">
        <f>단가대비표!V34</f>
        <v>0</v>
      </c>
      <c r="J209" s="25">
        <f>TRUNC(I209*D209,1)</f>
        <v>0</v>
      </c>
      <c r="K209" s="22">
        <f t="shared" ref="K209:L211" si="30">TRUNC(E209+G209+I209,1)</f>
        <v>39250</v>
      </c>
      <c r="L209" s="25">
        <f t="shared" si="30"/>
        <v>41212.5</v>
      </c>
      <c r="M209" s="19" t="s">
        <v>52</v>
      </c>
      <c r="N209" s="1" t="s">
        <v>227</v>
      </c>
      <c r="O209" s="1" t="s">
        <v>618</v>
      </c>
      <c r="P209" s="1" t="s">
        <v>64</v>
      </c>
      <c r="Q209" s="1" t="s">
        <v>64</v>
      </c>
      <c r="R209" s="1" t="s">
        <v>63</v>
      </c>
      <c r="AV209" s="1" t="s">
        <v>52</v>
      </c>
      <c r="AW209" s="1" t="s">
        <v>619</v>
      </c>
      <c r="AX209" s="1" t="s">
        <v>52</v>
      </c>
      <c r="AY209" s="1" t="s">
        <v>52</v>
      </c>
      <c r="AZ209" s="1" t="s">
        <v>52</v>
      </c>
    </row>
    <row r="210" spans="1:52" ht="30" customHeight="1">
      <c r="A210" s="19" t="s">
        <v>620</v>
      </c>
      <c r="B210" s="19" t="s">
        <v>349</v>
      </c>
      <c r="C210" s="19" t="s">
        <v>350</v>
      </c>
      <c r="D210" s="20">
        <v>0.124</v>
      </c>
      <c r="E210" s="22">
        <f>단가대비표!O65</f>
        <v>0</v>
      </c>
      <c r="F210" s="25">
        <f>TRUNC(E210*D210,1)</f>
        <v>0</v>
      </c>
      <c r="G210" s="22">
        <f>단가대비표!P65</f>
        <v>253539</v>
      </c>
      <c r="H210" s="25">
        <f>TRUNC(G210*D210,1)</f>
        <v>31438.799999999999</v>
      </c>
      <c r="I210" s="22">
        <f>단가대비표!V65</f>
        <v>0</v>
      </c>
      <c r="J210" s="25">
        <f>TRUNC(I210*D210,1)</f>
        <v>0</v>
      </c>
      <c r="K210" s="22">
        <f t="shared" si="30"/>
        <v>253539</v>
      </c>
      <c r="L210" s="25">
        <f t="shared" si="30"/>
        <v>31438.799999999999</v>
      </c>
      <c r="M210" s="19" t="s">
        <v>52</v>
      </c>
      <c r="N210" s="1" t="s">
        <v>227</v>
      </c>
      <c r="O210" s="1" t="s">
        <v>621</v>
      </c>
      <c r="P210" s="1" t="s">
        <v>64</v>
      </c>
      <c r="Q210" s="1" t="s">
        <v>64</v>
      </c>
      <c r="R210" s="1" t="s">
        <v>63</v>
      </c>
      <c r="AV210" s="1" t="s">
        <v>52</v>
      </c>
      <c r="AW210" s="1" t="s">
        <v>622</v>
      </c>
      <c r="AX210" s="1" t="s">
        <v>52</v>
      </c>
      <c r="AY210" s="1" t="s">
        <v>52</v>
      </c>
      <c r="AZ210" s="1" t="s">
        <v>52</v>
      </c>
    </row>
    <row r="211" spans="1:52" ht="30" customHeight="1">
      <c r="A211" s="19" t="s">
        <v>348</v>
      </c>
      <c r="B211" s="19" t="s">
        <v>349</v>
      </c>
      <c r="C211" s="19" t="s">
        <v>350</v>
      </c>
      <c r="D211" s="20">
        <v>1.7000000000000001E-2</v>
      </c>
      <c r="E211" s="22">
        <f>단가대비표!O59</f>
        <v>0</v>
      </c>
      <c r="F211" s="25">
        <f>TRUNC(E211*D211,1)</f>
        <v>0</v>
      </c>
      <c r="G211" s="22">
        <f>단가대비표!P59</f>
        <v>172068</v>
      </c>
      <c r="H211" s="25">
        <f>TRUNC(G211*D211,1)</f>
        <v>2925.1</v>
      </c>
      <c r="I211" s="22">
        <f>단가대비표!V59</f>
        <v>0</v>
      </c>
      <c r="J211" s="25">
        <f>TRUNC(I211*D211,1)</f>
        <v>0</v>
      </c>
      <c r="K211" s="22">
        <f t="shared" si="30"/>
        <v>172068</v>
      </c>
      <c r="L211" s="25">
        <f t="shared" si="30"/>
        <v>2925.1</v>
      </c>
      <c r="M211" s="19" t="s">
        <v>52</v>
      </c>
      <c r="N211" s="1" t="s">
        <v>227</v>
      </c>
      <c r="O211" s="1" t="s">
        <v>351</v>
      </c>
      <c r="P211" s="1" t="s">
        <v>64</v>
      </c>
      <c r="Q211" s="1" t="s">
        <v>64</v>
      </c>
      <c r="R211" s="1" t="s">
        <v>63</v>
      </c>
      <c r="AV211" s="1" t="s">
        <v>52</v>
      </c>
      <c r="AW211" s="1" t="s">
        <v>623</v>
      </c>
      <c r="AX211" s="1" t="s">
        <v>52</v>
      </c>
      <c r="AY211" s="1" t="s">
        <v>52</v>
      </c>
      <c r="AZ211" s="1" t="s">
        <v>52</v>
      </c>
    </row>
    <row r="212" spans="1:52" ht="30" customHeight="1">
      <c r="A212" s="19" t="s">
        <v>353</v>
      </c>
      <c r="B212" s="19" t="s">
        <v>52</v>
      </c>
      <c r="C212" s="19" t="s">
        <v>52</v>
      </c>
      <c r="D212" s="20"/>
      <c r="E212" s="22"/>
      <c r="F212" s="25">
        <f>TRUNC(SUMIF(N209:N211, N208, F209:F211),0)</f>
        <v>41212</v>
      </c>
      <c r="G212" s="22"/>
      <c r="H212" s="25">
        <f>TRUNC(SUMIF(N209:N211, N208, H209:H211),0)</f>
        <v>34363</v>
      </c>
      <c r="I212" s="22"/>
      <c r="J212" s="25">
        <f>TRUNC(SUMIF(N209:N211, N208, J209:J211),0)</f>
        <v>0</v>
      </c>
      <c r="K212" s="22"/>
      <c r="L212" s="25">
        <f>F212+H212+J212</f>
        <v>75575</v>
      </c>
      <c r="M212" s="19" t="s">
        <v>52</v>
      </c>
      <c r="N212" s="1" t="s">
        <v>71</v>
      </c>
      <c r="O212" s="1" t="s">
        <v>71</v>
      </c>
      <c r="P212" s="1" t="s">
        <v>52</v>
      </c>
      <c r="Q212" s="1" t="s">
        <v>52</v>
      </c>
      <c r="R212" s="1" t="s">
        <v>52</v>
      </c>
      <c r="AV212" s="1" t="s">
        <v>52</v>
      </c>
      <c r="AW212" s="1" t="s">
        <v>52</v>
      </c>
      <c r="AX212" s="1" t="s">
        <v>52</v>
      </c>
      <c r="AY212" s="1" t="s">
        <v>52</v>
      </c>
      <c r="AZ212" s="1" t="s">
        <v>52</v>
      </c>
    </row>
    <row r="213" spans="1:52" ht="30" customHeight="1">
      <c r="A213" s="20"/>
      <c r="B213" s="20"/>
      <c r="C213" s="20"/>
      <c r="D213" s="20"/>
      <c r="E213" s="22"/>
      <c r="F213" s="25"/>
      <c r="G213" s="22"/>
      <c r="H213" s="25"/>
      <c r="I213" s="22"/>
      <c r="J213" s="25"/>
      <c r="K213" s="22"/>
      <c r="L213" s="25"/>
      <c r="M213" s="20"/>
    </row>
    <row r="214" spans="1:52" ht="30" customHeight="1">
      <c r="A214" s="16" t="s">
        <v>624</v>
      </c>
      <c r="B214" s="17"/>
      <c r="C214" s="17"/>
      <c r="D214" s="17"/>
      <c r="E214" s="21"/>
      <c r="F214" s="24"/>
      <c r="G214" s="21"/>
      <c r="H214" s="24"/>
      <c r="I214" s="21"/>
      <c r="J214" s="24"/>
      <c r="K214" s="21"/>
      <c r="L214" s="24"/>
      <c r="M214" s="18"/>
      <c r="N214" s="1" t="s">
        <v>232</v>
      </c>
    </row>
    <row r="215" spans="1:52" ht="30" customHeight="1">
      <c r="A215" s="19" t="s">
        <v>625</v>
      </c>
      <c r="B215" s="19" t="s">
        <v>626</v>
      </c>
      <c r="C215" s="19" t="s">
        <v>627</v>
      </c>
      <c r="D215" s="20">
        <v>22.22</v>
      </c>
      <c r="E215" s="22">
        <f>단가대비표!O20</f>
        <v>4600</v>
      </c>
      <c r="F215" s="25">
        <f>TRUNC(E215*D215,1)</f>
        <v>102212</v>
      </c>
      <c r="G215" s="22">
        <f>단가대비표!P20</f>
        <v>0</v>
      </c>
      <c r="H215" s="25">
        <f>TRUNC(G215*D215,1)</f>
        <v>0</v>
      </c>
      <c r="I215" s="22">
        <f>단가대비표!V20</f>
        <v>0</v>
      </c>
      <c r="J215" s="25">
        <f>TRUNC(I215*D215,1)</f>
        <v>0</v>
      </c>
      <c r="K215" s="22">
        <f t="shared" ref="K215:L217" si="31">TRUNC(E215+G215+I215,1)</f>
        <v>4600</v>
      </c>
      <c r="L215" s="25">
        <f t="shared" si="31"/>
        <v>102212</v>
      </c>
      <c r="M215" s="19" t="s">
        <v>52</v>
      </c>
      <c r="N215" s="1" t="s">
        <v>232</v>
      </c>
      <c r="O215" s="1" t="s">
        <v>628</v>
      </c>
      <c r="P215" s="1" t="s">
        <v>64</v>
      </c>
      <c r="Q215" s="1" t="s">
        <v>64</v>
      </c>
      <c r="R215" s="1" t="s">
        <v>63</v>
      </c>
      <c r="AV215" s="1" t="s">
        <v>52</v>
      </c>
      <c r="AW215" s="1" t="s">
        <v>629</v>
      </c>
      <c r="AX215" s="1" t="s">
        <v>52</v>
      </c>
      <c r="AY215" s="1" t="s">
        <v>52</v>
      </c>
      <c r="AZ215" s="1" t="s">
        <v>52</v>
      </c>
    </row>
    <row r="216" spans="1:52" ht="30" customHeight="1">
      <c r="A216" s="19" t="s">
        <v>620</v>
      </c>
      <c r="B216" s="19" t="s">
        <v>349</v>
      </c>
      <c r="C216" s="19" t="s">
        <v>350</v>
      </c>
      <c r="D216" s="20">
        <v>0.1</v>
      </c>
      <c r="E216" s="22">
        <f>단가대비표!O65</f>
        <v>0</v>
      </c>
      <c r="F216" s="25">
        <f>TRUNC(E216*D216,1)</f>
        <v>0</v>
      </c>
      <c r="G216" s="22">
        <f>단가대비표!P65</f>
        <v>253539</v>
      </c>
      <c r="H216" s="25">
        <f>TRUNC(G216*D216,1)</f>
        <v>25353.9</v>
      </c>
      <c r="I216" s="22">
        <f>단가대비표!V65</f>
        <v>0</v>
      </c>
      <c r="J216" s="25">
        <f>TRUNC(I216*D216,1)</f>
        <v>0</v>
      </c>
      <c r="K216" s="22">
        <f t="shared" si="31"/>
        <v>253539</v>
      </c>
      <c r="L216" s="25">
        <f t="shared" si="31"/>
        <v>25353.9</v>
      </c>
      <c r="M216" s="19" t="s">
        <v>52</v>
      </c>
      <c r="N216" s="1" t="s">
        <v>232</v>
      </c>
      <c r="O216" s="1" t="s">
        <v>621</v>
      </c>
      <c r="P216" s="1" t="s">
        <v>64</v>
      </c>
      <c r="Q216" s="1" t="s">
        <v>64</v>
      </c>
      <c r="R216" s="1" t="s">
        <v>63</v>
      </c>
      <c r="AV216" s="1" t="s">
        <v>52</v>
      </c>
      <c r="AW216" s="1" t="s">
        <v>630</v>
      </c>
      <c r="AX216" s="1" t="s">
        <v>52</v>
      </c>
      <c r="AY216" s="1" t="s">
        <v>52</v>
      </c>
      <c r="AZ216" s="1" t="s">
        <v>52</v>
      </c>
    </row>
    <row r="217" spans="1:52" ht="30" customHeight="1">
      <c r="A217" s="19" t="s">
        <v>348</v>
      </c>
      <c r="B217" s="19" t="s">
        <v>349</v>
      </c>
      <c r="C217" s="19" t="s">
        <v>350</v>
      </c>
      <c r="D217" s="20">
        <v>0.05</v>
      </c>
      <c r="E217" s="22">
        <f>단가대비표!O59</f>
        <v>0</v>
      </c>
      <c r="F217" s="25">
        <f>TRUNC(E217*D217,1)</f>
        <v>0</v>
      </c>
      <c r="G217" s="22">
        <f>단가대비표!P59</f>
        <v>172068</v>
      </c>
      <c r="H217" s="25">
        <f>TRUNC(G217*D217,1)</f>
        <v>8603.4</v>
      </c>
      <c r="I217" s="22">
        <f>단가대비표!V59</f>
        <v>0</v>
      </c>
      <c r="J217" s="25">
        <f>TRUNC(I217*D217,1)</f>
        <v>0</v>
      </c>
      <c r="K217" s="22">
        <f t="shared" si="31"/>
        <v>172068</v>
      </c>
      <c r="L217" s="25">
        <f t="shared" si="31"/>
        <v>8603.4</v>
      </c>
      <c r="M217" s="19" t="s">
        <v>52</v>
      </c>
      <c r="N217" s="1" t="s">
        <v>232</v>
      </c>
      <c r="O217" s="1" t="s">
        <v>351</v>
      </c>
      <c r="P217" s="1" t="s">
        <v>64</v>
      </c>
      <c r="Q217" s="1" t="s">
        <v>64</v>
      </c>
      <c r="R217" s="1" t="s">
        <v>63</v>
      </c>
      <c r="AV217" s="1" t="s">
        <v>52</v>
      </c>
      <c r="AW217" s="1" t="s">
        <v>631</v>
      </c>
      <c r="AX217" s="1" t="s">
        <v>52</v>
      </c>
      <c r="AY217" s="1" t="s">
        <v>52</v>
      </c>
      <c r="AZ217" s="1" t="s">
        <v>52</v>
      </c>
    </row>
    <row r="218" spans="1:52" ht="30" customHeight="1">
      <c r="A218" s="19" t="s">
        <v>353</v>
      </c>
      <c r="B218" s="19" t="s">
        <v>52</v>
      </c>
      <c r="C218" s="19" t="s">
        <v>52</v>
      </c>
      <c r="D218" s="20"/>
      <c r="E218" s="22"/>
      <c r="F218" s="25">
        <f>TRUNC(SUMIF(N215:N217, N214, F215:F217),0)</f>
        <v>102212</v>
      </c>
      <c r="G218" s="22"/>
      <c r="H218" s="25">
        <f>TRUNC(SUMIF(N215:N217, N214, H215:H217),0)</f>
        <v>33957</v>
      </c>
      <c r="I218" s="22"/>
      <c r="J218" s="25">
        <f>TRUNC(SUMIF(N215:N217, N214, J215:J217),0)</f>
        <v>0</v>
      </c>
      <c r="K218" s="22"/>
      <c r="L218" s="25">
        <f>F218+H218+J218</f>
        <v>136169</v>
      </c>
      <c r="M218" s="19" t="s">
        <v>52</v>
      </c>
      <c r="N218" s="1" t="s">
        <v>71</v>
      </c>
      <c r="O218" s="1" t="s">
        <v>71</v>
      </c>
      <c r="P218" s="1" t="s">
        <v>52</v>
      </c>
      <c r="Q218" s="1" t="s">
        <v>52</v>
      </c>
      <c r="R218" s="1" t="s">
        <v>52</v>
      </c>
      <c r="AV218" s="1" t="s">
        <v>52</v>
      </c>
      <c r="AW218" s="1" t="s">
        <v>52</v>
      </c>
      <c r="AX218" s="1" t="s">
        <v>52</v>
      </c>
      <c r="AY218" s="1" t="s">
        <v>52</v>
      </c>
      <c r="AZ218" s="1" t="s">
        <v>52</v>
      </c>
    </row>
    <row r="219" spans="1:52" ht="30" customHeight="1">
      <c r="A219" s="20"/>
      <c r="B219" s="20"/>
      <c r="C219" s="20"/>
      <c r="D219" s="20"/>
      <c r="E219" s="22"/>
      <c r="F219" s="25"/>
      <c r="G219" s="22"/>
      <c r="H219" s="25"/>
      <c r="I219" s="22"/>
      <c r="J219" s="25"/>
      <c r="K219" s="22"/>
      <c r="L219" s="25"/>
      <c r="M219" s="20"/>
    </row>
    <row r="220" spans="1:52" ht="30" customHeight="1">
      <c r="A220" s="16" t="s">
        <v>632</v>
      </c>
      <c r="B220" s="17"/>
      <c r="C220" s="17"/>
      <c r="D220" s="17"/>
      <c r="E220" s="21"/>
      <c r="F220" s="24"/>
      <c r="G220" s="21"/>
      <c r="H220" s="24"/>
      <c r="I220" s="21"/>
      <c r="J220" s="24"/>
      <c r="K220" s="21"/>
      <c r="L220" s="24"/>
      <c r="M220" s="18"/>
      <c r="N220" s="1" t="s">
        <v>237</v>
      </c>
    </row>
    <row r="221" spans="1:52" ht="30" customHeight="1">
      <c r="A221" s="19" t="s">
        <v>634</v>
      </c>
      <c r="B221" s="19" t="s">
        <v>635</v>
      </c>
      <c r="C221" s="19" t="s">
        <v>636</v>
      </c>
      <c r="D221" s="20">
        <v>0.06</v>
      </c>
      <c r="E221" s="22">
        <f>단가대비표!O44</f>
        <v>10371</v>
      </c>
      <c r="F221" s="25">
        <f>TRUNC(E221*D221,1)</f>
        <v>622.20000000000005</v>
      </c>
      <c r="G221" s="22">
        <f>단가대비표!P44</f>
        <v>0</v>
      </c>
      <c r="H221" s="25">
        <f>TRUNC(G221*D221,1)</f>
        <v>0</v>
      </c>
      <c r="I221" s="22">
        <f>단가대비표!V44</f>
        <v>0</v>
      </c>
      <c r="J221" s="25">
        <f>TRUNC(I221*D221,1)</f>
        <v>0</v>
      </c>
      <c r="K221" s="22">
        <f>TRUNC(E221+G221+I221,1)</f>
        <v>10371</v>
      </c>
      <c r="L221" s="25">
        <f>TRUNC(F221+H221+J221,1)</f>
        <v>622.20000000000005</v>
      </c>
      <c r="M221" s="19" t="s">
        <v>52</v>
      </c>
      <c r="N221" s="1" t="s">
        <v>237</v>
      </c>
      <c r="O221" s="1" t="s">
        <v>637</v>
      </c>
      <c r="P221" s="1" t="s">
        <v>64</v>
      </c>
      <c r="Q221" s="1" t="s">
        <v>64</v>
      </c>
      <c r="R221" s="1" t="s">
        <v>63</v>
      </c>
      <c r="AV221" s="1" t="s">
        <v>52</v>
      </c>
      <c r="AW221" s="1" t="s">
        <v>638</v>
      </c>
      <c r="AX221" s="1" t="s">
        <v>52</v>
      </c>
      <c r="AY221" s="1" t="s">
        <v>52</v>
      </c>
      <c r="AZ221" s="1" t="s">
        <v>52</v>
      </c>
    </row>
    <row r="222" spans="1:52" ht="30" customHeight="1">
      <c r="A222" s="19" t="s">
        <v>639</v>
      </c>
      <c r="B222" s="19" t="s">
        <v>640</v>
      </c>
      <c r="C222" s="19" t="s">
        <v>75</v>
      </c>
      <c r="D222" s="20">
        <v>1</v>
      </c>
      <c r="E222" s="22">
        <f>일위대가목록!E68</f>
        <v>0</v>
      </c>
      <c r="F222" s="25">
        <f>TRUNC(E222*D222,1)</f>
        <v>0</v>
      </c>
      <c r="G222" s="22">
        <f>일위대가목록!F68</f>
        <v>5228</v>
      </c>
      <c r="H222" s="25">
        <f>TRUNC(G222*D222,1)</f>
        <v>5228</v>
      </c>
      <c r="I222" s="22">
        <f>일위대가목록!G68</f>
        <v>0</v>
      </c>
      <c r="J222" s="25">
        <f>TRUNC(I222*D222,1)</f>
        <v>0</v>
      </c>
      <c r="K222" s="22">
        <f>TRUNC(E222+G222+I222,1)</f>
        <v>5228</v>
      </c>
      <c r="L222" s="25">
        <f>TRUNC(F222+H222+J222,1)</f>
        <v>5228</v>
      </c>
      <c r="M222" s="19" t="s">
        <v>641</v>
      </c>
      <c r="N222" s="1" t="s">
        <v>237</v>
      </c>
      <c r="O222" s="1" t="s">
        <v>642</v>
      </c>
      <c r="P222" s="1" t="s">
        <v>63</v>
      </c>
      <c r="Q222" s="1" t="s">
        <v>64</v>
      </c>
      <c r="R222" s="1" t="s">
        <v>64</v>
      </c>
      <c r="AV222" s="1" t="s">
        <v>52</v>
      </c>
      <c r="AW222" s="1" t="s">
        <v>643</v>
      </c>
      <c r="AX222" s="1" t="s">
        <v>52</v>
      </c>
      <c r="AY222" s="1" t="s">
        <v>52</v>
      </c>
      <c r="AZ222" s="1" t="s">
        <v>52</v>
      </c>
    </row>
    <row r="223" spans="1:52" ht="30" customHeight="1">
      <c r="A223" s="19" t="s">
        <v>353</v>
      </c>
      <c r="B223" s="19" t="s">
        <v>52</v>
      </c>
      <c r="C223" s="19" t="s">
        <v>52</v>
      </c>
      <c r="D223" s="20"/>
      <c r="E223" s="22"/>
      <c r="F223" s="25">
        <f>TRUNC(SUMIF(N221:N222, N220, F221:F222),0)</f>
        <v>622</v>
      </c>
      <c r="G223" s="22"/>
      <c r="H223" s="25">
        <f>TRUNC(SUMIF(N221:N222, N220, H221:H222),0)</f>
        <v>5228</v>
      </c>
      <c r="I223" s="22"/>
      <c r="J223" s="25">
        <f>TRUNC(SUMIF(N221:N222, N220, J221:J222),0)</f>
        <v>0</v>
      </c>
      <c r="K223" s="22"/>
      <c r="L223" s="25">
        <f>F223+H223+J223</f>
        <v>5850</v>
      </c>
      <c r="M223" s="19" t="s">
        <v>52</v>
      </c>
      <c r="N223" s="1" t="s">
        <v>71</v>
      </c>
      <c r="O223" s="1" t="s">
        <v>71</v>
      </c>
      <c r="P223" s="1" t="s">
        <v>52</v>
      </c>
      <c r="Q223" s="1" t="s">
        <v>52</v>
      </c>
      <c r="R223" s="1" t="s">
        <v>52</v>
      </c>
      <c r="AV223" s="1" t="s">
        <v>52</v>
      </c>
      <c r="AW223" s="1" t="s">
        <v>52</v>
      </c>
      <c r="AX223" s="1" t="s">
        <v>52</v>
      </c>
      <c r="AY223" s="1" t="s">
        <v>52</v>
      </c>
      <c r="AZ223" s="1" t="s">
        <v>52</v>
      </c>
    </row>
    <row r="224" spans="1:52" ht="30" customHeight="1">
      <c r="A224" s="20"/>
      <c r="B224" s="20"/>
      <c r="C224" s="20"/>
      <c r="D224" s="20"/>
      <c r="E224" s="22"/>
      <c r="F224" s="25"/>
      <c r="G224" s="22"/>
      <c r="H224" s="25"/>
      <c r="I224" s="22"/>
      <c r="J224" s="25"/>
      <c r="K224" s="22"/>
      <c r="L224" s="25"/>
      <c r="M224" s="20"/>
    </row>
    <row r="225" spans="1:52" ht="30" customHeight="1">
      <c r="A225" s="16" t="s">
        <v>644</v>
      </c>
      <c r="B225" s="17"/>
      <c r="C225" s="17"/>
      <c r="D225" s="17"/>
      <c r="E225" s="21"/>
      <c r="F225" s="24"/>
      <c r="G225" s="21"/>
      <c r="H225" s="24"/>
      <c r="I225" s="21"/>
      <c r="J225" s="24"/>
      <c r="K225" s="21"/>
      <c r="L225" s="24"/>
      <c r="M225" s="18"/>
      <c r="N225" s="1" t="s">
        <v>244</v>
      </c>
    </row>
    <row r="226" spans="1:52" ht="30" customHeight="1">
      <c r="A226" s="19" t="s">
        <v>646</v>
      </c>
      <c r="B226" s="19" t="s">
        <v>647</v>
      </c>
      <c r="C226" s="19" t="s">
        <v>60</v>
      </c>
      <c r="D226" s="20">
        <v>1.05</v>
      </c>
      <c r="E226" s="22">
        <f>단가대비표!O21</f>
        <v>10500</v>
      </c>
      <c r="F226" s="25">
        <f>TRUNC(E226*D226,1)</f>
        <v>11025</v>
      </c>
      <c r="G226" s="22">
        <f>단가대비표!P21</f>
        <v>0</v>
      </c>
      <c r="H226" s="25">
        <f>TRUNC(G226*D226,1)</f>
        <v>0</v>
      </c>
      <c r="I226" s="22">
        <f>단가대비표!V21</f>
        <v>0</v>
      </c>
      <c r="J226" s="25">
        <f>TRUNC(I226*D226,1)</f>
        <v>0</v>
      </c>
      <c r="K226" s="22">
        <f t="shared" ref="K226:L229" si="32">TRUNC(E226+G226+I226,1)</f>
        <v>10500</v>
      </c>
      <c r="L226" s="25">
        <f t="shared" si="32"/>
        <v>11025</v>
      </c>
      <c r="M226" s="19" t="s">
        <v>52</v>
      </c>
      <c r="N226" s="1" t="s">
        <v>244</v>
      </c>
      <c r="O226" s="1" t="s">
        <v>648</v>
      </c>
      <c r="P226" s="1" t="s">
        <v>64</v>
      </c>
      <c r="Q226" s="1" t="s">
        <v>64</v>
      </c>
      <c r="R226" s="1" t="s">
        <v>63</v>
      </c>
      <c r="V226">
        <v>1</v>
      </c>
      <c r="AV226" s="1" t="s">
        <v>52</v>
      </c>
      <c r="AW226" s="1" t="s">
        <v>649</v>
      </c>
      <c r="AX226" s="1" t="s">
        <v>52</v>
      </c>
      <c r="AY226" s="1" t="s">
        <v>52</v>
      </c>
      <c r="AZ226" s="1" t="s">
        <v>52</v>
      </c>
    </row>
    <row r="227" spans="1:52" ht="30" customHeight="1">
      <c r="A227" s="19" t="s">
        <v>650</v>
      </c>
      <c r="B227" s="19" t="s">
        <v>349</v>
      </c>
      <c r="C227" s="19" t="s">
        <v>350</v>
      </c>
      <c r="D227" s="20">
        <v>0.13300000000000001</v>
      </c>
      <c r="E227" s="22">
        <f>단가대비표!O66</f>
        <v>0</v>
      </c>
      <c r="F227" s="25">
        <f>TRUNC(E227*D227,1)</f>
        <v>0</v>
      </c>
      <c r="G227" s="22">
        <f>단가대비표!P66</f>
        <v>290939</v>
      </c>
      <c r="H227" s="25">
        <f>TRUNC(G227*D227,1)</f>
        <v>38694.800000000003</v>
      </c>
      <c r="I227" s="22">
        <f>단가대비표!V66</f>
        <v>0</v>
      </c>
      <c r="J227" s="25">
        <f>TRUNC(I227*D227,1)</f>
        <v>0</v>
      </c>
      <c r="K227" s="22">
        <f t="shared" si="32"/>
        <v>290939</v>
      </c>
      <c r="L227" s="25">
        <f t="shared" si="32"/>
        <v>38694.800000000003</v>
      </c>
      <c r="M227" s="19" t="s">
        <v>52</v>
      </c>
      <c r="N227" s="1" t="s">
        <v>244</v>
      </c>
      <c r="O227" s="1" t="s">
        <v>651</v>
      </c>
      <c r="P227" s="1" t="s">
        <v>64</v>
      </c>
      <c r="Q227" s="1" t="s">
        <v>64</v>
      </c>
      <c r="R227" s="1" t="s">
        <v>63</v>
      </c>
      <c r="V227">
        <v>1</v>
      </c>
      <c r="AV227" s="1" t="s">
        <v>52</v>
      </c>
      <c r="AW227" s="1" t="s">
        <v>652</v>
      </c>
      <c r="AX227" s="1" t="s">
        <v>52</v>
      </c>
      <c r="AY227" s="1" t="s">
        <v>52</v>
      </c>
      <c r="AZ227" s="1" t="s">
        <v>52</v>
      </c>
    </row>
    <row r="228" spans="1:52" ht="30" customHeight="1">
      <c r="A228" s="19" t="s">
        <v>348</v>
      </c>
      <c r="B228" s="19" t="s">
        <v>349</v>
      </c>
      <c r="C228" s="19" t="s">
        <v>350</v>
      </c>
      <c r="D228" s="20">
        <v>6.7000000000000004E-2</v>
      </c>
      <c r="E228" s="22">
        <f>단가대비표!O59</f>
        <v>0</v>
      </c>
      <c r="F228" s="25">
        <f>TRUNC(E228*D228,1)</f>
        <v>0</v>
      </c>
      <c r="G228" s="22">
        <f>단가대비표!P59</f>
        <v>172068</v>
      </c>
      <c r="H228" s="25">
        <f>TRUNC(G228*D228,1)</f>
        <v>11528.5</v>
      </c>
      <c r="I228" s="22">
        <f>단가대비표!V59</f>
        <v>0</v>
      </c>
      <c r="J228" s="25">
        <f>TRUNC(I228*D228,1)</f>
        <v>0</v>
      </c>
      <c r="K228" s="22">
        <f t="shared" si="32"/>
        <v>172068</v>
      </c>
      <c r="L228" s="25">
        <f t="shared" si="32"/>
        <v>11528.5</v>
      </c>
      <c r="M228" s="19" t="s">
        <v>52</v>
      </c>
      <c r="N228" s="1" t="s">
        <v>244</v>
      </c>
      <c r="O228" s="1" t="s">
        <v>351</v>
      </c>
      <c r="P228" s="1" t="s">
        <v>64</v>
      </c>
      <c r="Q228" s="1" t="s">
        <v>64</v>
      </c>
      <c r="R228" s="1" t="s">
        <v>63</v>
      </c>
      <c r="V228">
        <v>1</v>
      </c>
      <c r="AV228" s="1" t="s">
        <v>52</v>
      </c>
      <c r="AW228" s="1" t="s">
        <v>653</v>
      </c>
      <c r="AX228" s="1" t="s">
        <v>52</v>
      </c>
      <c r="AY228" s="1" t="s">
        <v>52</v>
      </c>
      <c r="AZ228" s="1" t="s">
        <v>52</v>
      </c>
    </row>
    <row r="229" spans="1:52" ht="30" customHeight="1">
      <c r="A229" s="19" t="s">
        <v>362</v>
      </c>
      <c r="B229" s="19" t="s">
        <v>410</v>
      </c>
      <c r="C229" s="19" t="s">
        <v>97</v>
      </c>
      <c r="D229" s="20">
        <v>1</v>
      </c>
      <c r="E229" s="22">
        <v>0</v>
      </c>
      <c r="F229" s="25">
        <f>TRUNC(E229*D229,1)</f>
        <v>0</v>
      </c>
      <c r="G229" s="22">
        <v>0</v>
      </c>
      <c r="H229" s="25">
        <f>TRUNC(G229*D229,1)</f>
        <v>0</v>
      </c>
      <c r="I229" s="22">
        <f>TRUNC(SUMIF(V226:V229, RIGHTB(O229, 1), H226:H229)*U229, 2)</f>
        <v>1506.69</v>
      </c>
      <c r="J229" s="25">
        <f>TRUNC(I229*D229,1)</f>
        <v>1506.6</v>
      </c>
      <c r="K229" s="22">
        <f t="shared" si="32"/>
        <v>1506.6</v>
      </c>
      <c r="L229" s="25">
        <f t="shared" si="32"/>
        <v>1506.6</v>
      </c>
      <c r="M229" s="19" t="s">
        <v>52</v>
      </c>
      <c r="N229" s="1" t="s">
        <v>244</v>
      </c>
      <c r="O229" s="1" t="s">
        <v>364</v>
      </c>
      <c r="P229" s="1" t="s">
        <v>64</v>
      </c>
      <c r="Q229" s="1" t="s">
        <v>64</v>
      </c>
      <c r="R229" s="1" t="s">
        <v>64</v>
      </c>
      <c r="S229">
        <v>1</v>
      </c>
      <c r="T229">
        <v>2</v>
      </c>
      <c r="U229">
        <v>0.03</v>
      </c>
      <c r="AV229" s="1" t="s">
        <v>52</v>
      </c>
      <c r="AW229" s="1" t="s">
        <v>654</v>
      </c>
      <c r="AX229" s="1" t="s">
        <v>52</v>
      </c>
      <c r="AY229" s="1" t="s">
        <v>52</v>
      </c>
      <c r="AZ229" s="1" t="s">
        <v>52</v>
      </c>
    </row>
    <row r="230" spans="1:52" ht="30" customHeight="1">
      <c r="A230" s="19" t="s">
        <v>353</v>
      </c>
      <c r="B230" s="19" t="s">
        <v>52</v>
      </c>
      <c r="C230" s="19" t="s">
        <v>52</v>
      </c>
      <c r="D230" s="20"/>
      <c r="E230" s="22"/>
      <c r="F230" s="25">
        <f>TRUNC(SUMIF(N226:N229, N225, F226:F229),0)</f>
        <v>11025</v>
      </c>
      <c r="G230" s="22"/>
      <c r="H230" s="25">
        <f>TRUNC(SUMIF(N226:N229, N225, H226:H229),0)</f>
        <v>50223</v>
      </c>
      <c r="I230" s="22"/>
      <c r="J230" s="25">
        <f>TRUNC(SUMIF(N226:N229, N225, J226:J229),0)</f>
        <v>1506</v>
      </c>
      <c r="K230" s="22"/>
      <c r="L230" s="25">
        <f>F230+H230+J230</f>
        <v>62754</v>
      </c>
      <c r="M230" s="19" t="s">
        <v>52</v>
      </c>
      <c r="N230" s="1" t="s">
        <v>71</v>
      </c>
      <c r="O230" s="1" t="s">
        <v>71</v>
      </c>
      <c r="P230" s="1" t="s">
        <v>52</v>
      </c>
      <c r="Q230" s="1" t="s">
        <v>52</v>
      </c>
      <c r="R230" s="1" t="s">
        <v>52</v>
      </c>
      <c r="AV230" s="1" t="s">
        <v>52</v>
      </c>
      <c r="AW230" s="1" t="s">
        <v>52</v>
      </c>
      <c r="AX230" s="1" t="s">
        <v>52</v>
      </c>
      <c r="AY230" s="1" t="s">
        <v>52</v>
      </c>
      <c r="AZ230" s="1" t="s">
        <v>52</v>
      </c>
    </row>
    <row r="231" spans="1:52" ht="30" customHeight="1">
      <c r="A231" s="20"/>
      <c r="B231" s="20"/>
      <c r="C231" s="20"/>
      <c r="D231" s="20"/>
      <c r="E231" s="22"/>
      <c r="F231" s="25"/>
      <c r="G231" s="22"/>
      <c r="H231" s="25"/>
      <c r="I231" s="22"/>
      <c r="J231" s="25"/>
      <c r="K231" s="22"/>
      <c r="L231" s="25"/>
      <c r="M231" s="20"/>
    </row>
    <row r="232" spans="1:52" ht="30" customHeight="1">
      <c r="A232" s="16" t="s">
        <v>655</v>
      </c>
      <c r="B232" s="17"/>
      <c r="C232" s="17"/>
      <c r="D232" s="17"/>
      <c r="E232" s="21"/>
      <c r="F232" s="24"/>
      <c r="G232" s="21"/>
      <c r="H232" s="24"/>
      <c r="I232" s="21"/>
      <c r="J232" s="24"/>
      <c r="K232" s="21"/>
      <c r="L232" s="24"/>
      <c r="M232" s="18"/>
      <c r="N232" s="1" t="s">
        <v>251</v>
      </c>
    </row>
    <row r="233" spans="1:52" ht="30" customHeight="1">
      <c r="A233" s="19" t="s">
        <v>657</v>
      </c>
      <c r="B233" s="19" t="s">
        <v>349</v>
      </c>
      <c r="C233" s="19" t="s">
        <v>350</v>
      </c>
      <c r="D233" s="20">
        <v>3.5000000000000003E-2</v>
      </c>
      <c r="E233" s="22">
        <f>단가대비표!O67</f>
        <v>0</v>
      </c>
      <c r="F233" s="25">
        <f>TRUNC(E233*D233,1)</f>
        <v>0</v>
      </c>
      <c r="G233" s="22">
        <f>단가대비표!P67</f>
        <v>263017</v>
      </c>
      <c r="H233" s="25">
        <f>TRUNC(G233*D233,1)</f>
        <v>9205.5</v>
      </c>
      <c r="I233" s="22">
        <f>단가대비표!V67</f>
        <v>0</v>
      </c>
      <c r="J233" s="25">
        <f>TRUNC(I233*D233,1)</f>
        <v>0</v>
      </c>
      <c r="K233" s="22">
        <f t="shared" ref="K233:L235" si="33">TRUNC(E233+G233+I233,1)</f>
        <v>263017</v>
      </c>
      <c r="L233" s="25">
        <f t="shared" si="33"/>
        <v>9205.5</v>
      </c>
      <c r="M233" s="19" t="s">
        <v>52</v>
      </c>
      <c r="N233" s="1" t="s">
        <v>251</v>
      </c>
      <c r="O233" s="1" t="s">
        <v>658</v>
      </c>
      <c r="P233" s="1" t="s">
        <v>64</v>
      </c>
      <c r="Q233" s="1" t="s">
        <v>64</v>
      </c>
      <c r="R233" s="1" t="s">
        <v>63</v>
      </c>
      <c r="V233">
        <v>1</v>
      </c>
      <c r="AV233" s="1" t="s">
        <v>52</v>
      </c>
      <c r="AW233" s="1" t="s">
        <v>659</v>
      </c>
      <c r="AX233" s="1" t="s">
        <v>52</v>
      </c>
      <c r="AY233" s="1" t="s">
        <v>52</v>
      </c>
      <c r="AZ233" s="1" t="s">
        <v>52</v>
      </c>
    </row>
    <row r="234" spans="1:52" ht="30" customHeight="1">
      <c r="A234" s="19" t="s">
        <v>348</v>
      </c>
      <c r="B234" s="19" t="s">
        <v>349</v>
      </c>
      <c r="C234" s="19" t="s">
        <v>350</v>
      </c>
      <c r="D234" s="20">
        <v>0.01</v>
      </c>
      <c r="E234" s="22">
        <f>단가대비표!O59</f>
        <v>0</v>
      </c>
      <c r="F234" s="25">
        <f>TRUNC(E234*D234,1)</f>
        <v>0</v>
      </c>
      <c r="G234" s="22">
        <f>단가대비표!P59</f>
        <v>172068</v>
      </c>
      <c r="H234" s="25">
        <f>TRUNC(G234*D234,1)</f>
        <v>1720.6</v>
      </c>
      <c r="I234" s="22">
        <f>단가대비표!V59</f>
        <v>0</v>
      </c>
      <c r="J234" s="25">
        <f>TRUNC(I234*D234,1)</f>
        <v>0</v>
      </c>
      <c r="K234" s="22">
        <f t="shared" si="33"/>
        <v>172068</v>
      </c>
      <c r="L234" s="25">
        <f t="shared" si="33"/>
        <v>1720.6</v>
      </c>
      <c r="M234" s="19" t="s">
        <v>52</v>
      </c>
      <c r="N234" s="1" t="s">
        <v>251</v>
      </c>
      <c r="O234" s="1" t="s">
        <v>351</v>
      </c>
      <c r="P234" s="1" t="s">
        <v>64</v>
      </c>
      <c r="Q234" s="1" t="s">
        <v>64</v>
      </c>
      <c r="R234" s="1" t="s">
        <v>63</v>
      </c>
      <c r="V234">
        <v>1</v>
      </c>
      <c r="AV234" s="1" t="s">
        <v>52</v>
      </c>
      <c r="AW234" s="1" t="s">
        <v>660</v>
      </c>
      <c r="AX234" s="1" t="s">
        <v>52</v>
      </c>
      <c r="AY234" s="1" t="s">
        <v>52</v>
      </c>
      <c r="AZ234" s="1" t="s">
        <v>52</v>
      </c>
    </row>
    <row r="235" spans="1:52" ht="30" customHeight="1">
      <c r="A235" s="19" t="s">
        <v>661</v>
      </c>
      <c r="B235" s="19" t="s">
        <v>440</v>
      </c>
      <c r="C235" s="19" t="s">
        <v>97</v>
      </c>
      <c r="D235" s="20">
        <v>1</v>
      </c>
      <c r="E235" s="22">
        <f>TRUNC(SUMIF(V233:V235, RIGHTB(O235, 1), H233:H235)*U235, 2)</f>
        <v>437.04</v>
      </c>
      <c r="F235" s="25">
        <f>TRUNC(E235*D235,1)</f>
        <v>437</v>
      </c>
      <c r="G235" s="22">
        <v>0</v>
      </c>
      <c r="H235" s="25">
        <f>TRUNC(G235*D235,1)</f>
        <v>0</v>
      </c>
      <c r="I235" s="22">
        <v>0</v>
      </c>
      <c r="J235" s="25">
        <f>TRUNC(I235*D235,1)</f>
        <v>0</v>
      </c>
      <c r="K235" s="22">
        <f t="shared" si="33"/>
        <v>437</v>
      </c>
      <c r="L235" s="25">
        <f t="shared" si="33"/>
        <v>437</v>
      </c>
      <c r="M235" s="19" t="s">
        <v>52</v>
      </c>
      <c r="N235" s="1" t="s">
        <v>251</v>
      </c>
      <c r="O235" s="1" t="s">
        <v>364</v>
      </c>
      <c r="P235" s="1" t="s">
        <v>64</v>
      </c>
      <c r="Q235" s="1" t="s">
        <v>64</v>
      </c>
      <c r="R235" s="1" t="s">
        <v>64</v>
      </c>
      <c r="S235">
        <v>1</v>
      </c>
      <c r="T235">
        <v>0</v>
      </c>
      <c r="U235">
        <v>0.04</v>
      </c>
      <c r="AV235" s="1" t="s">
        <v>52</v>
      </c>
      <c r="AW235" s="1" t="s">
        <v>662</v>
      </c>
      <c r="AX235" s="1" t="s">
        <v>52</v>
      </c>
      <c r="AY235" s="1" t="s">
        <v>52</v>
      </c>
      <c r="AZ235" s="1" t="s">
        <v>52</v>
      </c>
    </row>
    <row r="236" spans="1:52" ht="30" customHeight="1">
      <c r="A236" s="19" t="s">
        <v>353</v>
      </c>
      <c r="B236" s="19" t="s">
        <v>52</v>
      </c>
      <c r="C236" s="19" t="s">
        <v>52</v>
      </c>
      <c r="D236" s="20"/>
      <c r="E236" s="22"/>
      <c r="F236" s="25">
        <f>TRUNC(SUMIF(N233:N235, N232, F233:F235),0)</f>
        <v>437</v>
      </c>
      <c r="G236" s="22"/>
      <c r="H236" s="25">
        <f>TRUNC(SUMIF(N233:N235, N232, H233:H235),0)</f>
        <v>10926</v>
      </c>
      <c r="I236" s="22"/>
      <c r="J236" s="25">
        <f>TRUNC(SUMIF(N233:N235, N232, J233:J235),0)</f>
        <v>0</v>
      </c>
      <c r="K236" s="22"/>
      <c r="L236" s="25">
        <f>F236+H236+J236</f>
        <v>11363</v>
      </c>
      <c r="M236" s="19" t="s">
        <v>52</v>
      </c>
      <c r="N236" s="1" t="s">
        <v>71</v>
      </c>
      <c r="O236" s="1" t="s">
        <v>71</v>
      </c>
      <c r="P236" s="1" t="s">
        <v>52</v>
      </c>
      <c r="Q236" s="1" t="s">
        <v>52</v>
      </c>
      <c r="R236" s="1" t="s">
        <v>52</v>
      </c>
      <c r="AV236" s="1" t="s">
        <v>52</v>
      </c>
      <c r="AW236" s="1" t="s">
        <v>52</v>
      </c>
      <c r="AX236" s="1" t="s">
        <v>52</v>
      </c>
      <c r="AY236" s="1" t="s">
        <v>52</v>
      </c>
      <c r="AZ236" s="1" t="s">
        <v>52</v>
      </c>
    </row>
    <row r="237" spans="1:52" ht="30" customHeight="1">
      <c r="A237" s="20"/>
      <c r="B237" s="20"/>
      <c r="C237" s="20"/>
      <c r="D237" s="20"/>
      <c r="E237" s="22"/>
      <c r="F237" s="25"/>
      <c r="G237" s="22"/>
      <c r="H237" s="25"/>
      <c r="I237" s="22"/>
      <c r="J237" s="25"/>
      <c r="K237" s="22"/>
      <c r="L237" s="25"/>
      <c r="M237" s="20"/>
    </row>
    <row r="238" spans="1:52" ht="30" customHeight="1">
      <c r="A238" s="16" t="s">
        <v>663</v>
      </c>
      <c r="B238" s="17"/>
      <c r="C238" s="17"/>
      <c r="D238" s="17"/>
      <c r="E238" s="21"/>
      <c r="F238" s="24"/>
      <c r="G238" s="21"/>
      <c r="H238" s="24"/>
      <c r="I238" s="21"/>
      <c r="J238" s="24"/>
      <c r="K238" s="21"/>
      <c r="L238" s="24"/>
      <c r="M238" s="18"/>
      <c r="N238" s="1" t="s">
        <v>256</v>
      </c>
    </row>
    <row r="239" spans="1:52" ht="30" customHeight="1">
      <c r="A239" s="19" t="s">
        <v>664</v>
      </c>
      <c r="B239" s="19" t="s">
        <v>665</v>
      </c>
      <c r="C239" s="19" t="s">
        <v>636</v>
      </c>
      <c r="D239" s="20">
        <v>0.19700000000000001</v>
      </c>
      <c r="E239" s="22">
        <f>단가대비표!O41</f>
        <v>6277.77</v>
      </c>
      <c r="F239" s="25">
        <f>TRUNC(E239*D239,1)</f>
        <v>1236.7</v>
      </c>
      <c r="G239" s="22">
        <f>단가대비표!P41</f>
        <v>0</v>
      </c>
      <c r="H239" s="25">
        <f>TRUNC(G239*D239,1)</f>
        <v>0</v>
      </c>
      <c r="I239" s="22">
        <f>단가대비표!V41</f>
        <v>0</v>
      </c>
      <c r="J239" s="25">
        <f>TRUNC(I239*D239,1)</f>
        <v>0</v>
      </c>
      <c r="K239" s="22">
        <f>TRUNC(E239+G239+I239,1)</f>
        <v>6277.7</v>
      </c>
      <c r="L239" s="25">
        <f>TRUNC(F239+H239+J239,1)</f>
        <v>1236.7</v>
      </c>
      <c r="M239" s="19" t="s">
        <v>52</v>
      </c>
      <c r="N239" s="1" t="s">
        <v>256</v>
      </c>
      <c r="O239" s="1" t="s">
        <v>666</v>
      </c>
      <c r="P239" s="1" t="s">
        <v>64</v>
      </c>
      <c r="Q239" s="1" t="s">
        <v>64</v>
      </c>
      <c r="R239" s="1" t="s">
        <v>63</v>
      </c>
      <c r="AV239" s="1" t="s">
        <v>52</v>
      </c>
      <c r="AW239" s="1" t="s">
        <v>667</v>
      </c>
      <c r="AX239" s="1" t="s">
        <v>52</v>
      </c>
      <c r="AY239" s="1" t="s">
        <v>52</v>
      </c>
      <c r="AZ239" s="1" t="s">
        <v>52</v>
      </c>
    </row>
    <row r="240" spans="1:52" ht="30" customHeight="1">
      <c r="A240" s="19" t="s">
        <v>668</v>
      </c>
      <c r="B240" s="19" t="s">
        <v>669</v>
      </c>
      <c r="C240" s="19" t="s">
        <v>60</v>
      </c>
      <c r="D240" s="20">
        <v>1</v>
      </c>
      <c r="E240" s="22">
        <f>일위대가목록!E69</f>
        <v>140</v>
      </c>
      <c r="F240" s="25">
        <f>TRUNC(E240*D240,1)</f>
        <v>140</v>
      </c>
      <c r="G240" s="22">
        <f>일위대가목록!F69</f>
        <v>7000</v>
      </c>
      <c r="H240" s="25">
        <f>TRUNC(G240*D240,1)</f>
        <v>7000</v>
      </c>
      <c r="I240" s="22">
        <f>일위대가목록!G69</f>
        <v>0</v>
      </c>
      <c r="J240" s="25">
        <f>TRUNC(I240*D240,1)</f>
        <v>0</v>
      </c>
      <c r="K240" s="22">
        <f>TRUNC(E240+G240+I240,1)</f>
        <v>7140</v>
      </c>
      <c r="L240" s="25">
        <f>TRUNC(F240+H240+J240,1)</f>
        <v>7140</v>
      </c>
      <c r="M240" s="19" t="s">
        <v>670</v>
      </c>
      <c r="N240" s="1" t="s">
        <v>256</v>
      </c>
      <c r="O240" s="1" t="s">
        <v>671</v>
      </c>
      <c r="P240" s="1" t="s">
        <v>63</v>
      </c>
      <c r="Q240" s="1" t="s">
        <v>64</v>
      </c>
      <c r="R240" s="1" t="s">
        <v>64</v>
      </c>
      <c r="AV240" s="1" t="s">
        <v>52</v>
      </c>
      <c r="AW240" s="1" t="s">
        <v>672</v>
      </c>
      <c r="AX240" s="1" t="s">
        <v>52</v>
      </c>
      <c r="AY240" s="1" t="s">
        <v>52</v>
      </c>
      <c r="AZ240" s="1" t="s">
        <v>52</v>
      </c>
    </row>
    <row r="241" spans="1:52" ht="30" customHeight="1">
      <c r="A241" s="19" t="s">
        <v>353</v>
      </c>
      <c r="B241" s="19" t="s">
        <v>52</v>
      </c>
      <c r="C241" s="19" t="s">
        <v>52</v>
      </c>
      <c r="D241" s="20"/>
      <c r="E241" s="22"/>
      <c r="F241" s="25">
        <f>TRUNC(SUMIF(N239:N240, N238, F239:F240),0)</f>
        <v>1376</v>
      </c>
      <c r="G241" s="22"/>
      <c r="H241" s="25">
        <f>TRUNC(SUMIF(N239:N240, N238, H239:H240),0)</f>
        <v>7000</v>
      </c>
      <c r="I241" s="22"/>
      <c r="J241" s="25">
        <f>TRUNC(SUMIF(N239:N240, N238, J239:J240),0)</f>
        <v>0</v>
      </c>
      <c r="K241" s="22"/>
      <c r="L241" s="25">
        <f>F241+H241+J241</f>
        <v>8376</v>
      </c>
      <c r="M241" s="19" t="s">
        <v>52</v>
      </c>
      <c r="N241" s="1" t="s">
        <v>71</v>
      </c>
      <c r="O241" s="1" t="s">
        <v>71</v>
      </c>
      <c r="P241" s="1" t="s">
        <v>52</v>
      </c>
      <c r="Q241" s="1" t="s">
        <v>52</v>
      </c>
      <c r="R241" s="1" t="s">
        <v>52</v>
      </c>
      <c r="AV241" s="1" t="s">
        <v>52</v>
      </c>
      <c r="AW241" s="1" t="s">
        <v>52</v>
      </c>
      <c r="AX241" s="1" t="s">
        <v>52</v>
      </c>
      <c r="AY241" s="1" t="s">
        <v>52</v>
      </c>
      <c r="AZ241" s="1" t="s">
        <v>52</v>
      </c>
    </row>
    <row r="242" spans="1:52" ht="30" customHeight="1">
      <c r="A242" s="20"/>
      <c r="B242" s="20"/>
      <c r="C242" s="20"/>
      <c r="D242" s="20"/>
      <c r="E242" s="22"/>
      <c r="F242" s="25"/>
      <c r="G242" s="22"/>
      <c r="H242" s="25"/>
      <c r="I242" s="22"/>
      <c r="J242" s="25"/>
      <c r="K242" s="22"/>
      <c r="L242" s="25"/>
      <c r="M242" s="20"/>
    </row>
    <row r="243" spans="1:52" ht="30" customHeight="1">
      <c r="A243" s="16" t="s">
        <v>673</v>
      </c>
      <c r="B243" s="17"/>
      <c r="C243" s="17"/>
      <c r="D243" s="17"/>
      <c r="E243" s="21"/>
      <c r="F243" s="24"/>
      <c r="G243" s="21"/>
      <c r="H243" s="24"/>
      <c r="I243" s="21"/>
      <c r="J243" s="24"/>
      <c r="K243" s="21"/>
      <c r="L243" s="24"/>
      <c r="M243" s="18"/>
      <c r="N243" s="1" t="s">
        <v>260</v>
      </c>
    </row>
    <row r="244" spans="1:52" ht="30" customHeight="1">
      <c r="A244" s="19" t="s">
        <v>674</v>
      </c>
      <c r="B244" s="19" t="s">
        <v>675</v>
      </c>
      <c r="C244" s="19" t="s">
        <v>60</v>
      </c>
      <c r="D244" s="20">
        <v>1</v>
      </c>
      <c r="E244" s="22">
        <f>일위대가목록!E71</f>
        <v>1789</v>
      </c>
      <c r="F244" s="25">
        <f>TRUNC(E244*D244,1)</f>
        <v>1789</v>
      </c>
      <c r="G244" s="22">
        <f>일위대가목록!F71</f>
        <v>0</v>
      </c>
      <c r="H244" s="25">
        <f>TRUNC(G244*D244,1)</f>
        <v>0</v>
      </c>
      <c r="I244" s="22">
        <f>일위대가목록!G71</f>
        <v>0</v>
      </c>
      <c r="J244" s="25">
        <f>TRUNC(I244*D244,1)</f>
        <v>0</v>
      </c>
      <c r="K244" s="22">
        <f>TRUNC(E244+G244+I244,1)</f>
        <v>1789</v>
      </c>
      <c r="L244" s="25">
        <f>TRUNC(F244+H244+J244,1)</f>
        <v>1789</v>
      </c>
      <c r="M244" s="19" t="s">
        <v>676</v>
      </c>
      <c r="N244" s="1" t="s">
        <v>260</v>
      </c>
      <c r="O244" s="1" t="s">
        <v>677</v>
      </c>
      <c r="P244" s="1" t="s">
        <v>63</v>
      </c>
      <c r="Q244" s="1" t="s">
        <v>64</v>
      </c>
      <c r="R244" s="1" t="s">
        <v>64</v>
      </c>
      <c r="AV244" s="1" t="s">
        <v>52</v>
      </c>
      <c r="AW244" s="1" t="s">
        <v>678</v>
      </c>
      <c r="AX244" s="1" t="s">
        <v>52</v>
      </c>
      <c r="AY244" s="1" t="s">
        <v>52</v>
      </c>
      <c r="AZ244" s="1" t="s">
        <v>52</v>
      </c>
    </row>
    <row r="245" spans="1:52" ht="30" customHeight="1">
      <c r="A245" s="19" t="s">
        <v>248</v>
      </c>
      <c r="B245" s="19" t="s">
        <v>679</v>
      </c>
      <c r="C245" s="19" t="s">
        <v>60</v>
      </c>
      <c r="D245" s="20">
        <v>1</v>
      </c>
      <c r="E245" s="22">
        <f>일위대가목록!E72</f>
        <v>437</v>
      </c>
      <c r="F245" s="25">
        <f>TRUNC(E245*D245,1)</f>
        <v>437</v>
      </c>
      <c r="G245" s="22">
        <f>일위대가목록!F72</f>
        <v>13111</v>
      </c>
      <c r="H245" s="25">
        <f>TRUNC(G245*D245,1)</f>
        <v>13111</v>
      </c>
      <c r="I245" s="22">
        <f>일위대가목록!G72</f>
        <v>0</v>
      </c>
      <c r="J245" s="25">
        <f>TRUNC(I245*D245,1)</f>
        <v>0</v>
      </c>
      <c r="K245" s="22">
        <f>TRUNC(E245+G245+I245,1)</f>
        <v>13548</v>
      </c>
      <c r="L245" s="25">
        <f>TRUNC(F245+H245+J245,1)</f>
        <v>13548</v>
      </c>
      <c r="M245" s="19" t="s">
        <v>680</v>
      </c>
      <c r="N245" s="1" t="s">
        <v>260</v>
      </c>
      <c r="O245" s="1" t="s">
        <v>681</v>
      </c>
      <c r="P245" s="1" t="s">
        <v>63</v>
      </c>
      <c r="Q245" s="1" t="s">
        <v>64</v>
      </c>
      <c r="R245" s="1" t="s">
        <v>64</v>
      </c>
      <c r="AV245" s="1" t="s">
        <v>52</v>
      </c>
      <c r="AW245" s="1" t="s">
        <v>682</v>
      </c>
      <c r="AX245" s="1" t="s">
        <v>52</v>
      </c>
      <c r="AY245" s="1" t="s">
        <v>52</v>
      </c>
      <c r="AZ245" s="1" t="s">
        <v>52</v>
      </c>
    </row>
    <row r="246" spans="1:52" ht="30" customHeight="1">
      <c r="A246" s="19" t="s">
        <v>353</v>
      </c>
      <c r="B246" s="19" t="s">
        <v>52</v>
      </c>
      <c r="C246" s="19" t="s">
        <v>52</v>
      </c>
      <c r="D246" s="20"/>
      <c r="E246" s="22"/>
      <c r="F246" s="25">
        <f>TRUNC(SUMIF(N244:N245, N243, F244:F245),0)</f>
        <v>2226</v>
      </c>
      <c r="G246" s="22"/>
      <c r="H246" s="25">
        <f>TRUNC(SUMIF(N244:N245, N243, H244:H245),0)</f>
        <v>13111</v>
      </c>
      <c r="I246" s="22"/>
      <c r="J246" s="25">
        <f>TRUNC(SUMIF(N244:N245, N243, J244:J245),0)</f>
        <v>0</v>
      </c>
      <c r="K246" s="22"/>
      <c r="L246" s="25">
        <f>F246+H246+J246</f>
        <v>15337</v>
      </c>
      <c r="M246" s="19" t="s">
        <v>52</v>
      </c>
      <c r="N246" s="1" t="s">
        <v>71</v>
      </c>
      <c r="O246" s="1" t="s">
        <v>71</v>
      </c>
      <c r="P246" s="1" t="s">
        <v>52</v>
      </c>
      <c r="Q246" s="1" t="s">
        <v>52</v>
      </c>
      <c r="R246" s="1" t="s">
        <v>52</v>
      </c>
      <c r="AV246" s="1" t="s">
        <v>52</v>
      </c>
      <c r="AW246" s="1" t="s">
        <v>52</v>
      </c>
      <c r="AX246" s="1" t="s">
        <v>52</v>
      </c>
      <c r="AY246" s="1" t="s">
        <v>52</v>
      </c>
      <c r="AZ246" s="1" t="s">
        <v>52</v>
      </c>
    </row>
    <row r="247" spans="1:52" ht="30" customHeight="1">
      <c r="A247" s="20"/>
      <c r="B247" s="20"/>
      <c r="C247" s="20"/>
      <c r="D247" s="20"/>
      <c r="E247" s="22"/>
      <c r="F247" s="25"/>
      <c r="G247" s="22"/>
      <c r="H247" s="25"/>
      <c r="I247" s="22"/>
      <c r="J247" s="25"/>
      <c r="K247" s="22"/>
      <c r="L247" s="25"/>
      <c r="M247" s="20"/>
    </row>
    <row r="248" spans="1:52" ht="30" customHeight="1">
      <c r="A248" s="16" t="s">
        <v>683</v>
      </c>
      <c r="B248" s="17"/>
      <c r="C248" s="17"/>
      <c r="D248" s="17"/>
      <c r="E248" s="21"/>
      <c r="F248" s="24"/>
      <c r="G248" s="21"/>
      <c r="H248" s="24"/>
      <c r="I248" s="21"/>
      <c r="J248" s="24"/>
      <c r="K248" s="21"/>
      <c r="L248" s="24"/>
      <c r="M248" s="18"/>
      <c r="N248" s="1" t="s">
        <v>264</v>
      </c>
    </row>
    <row r="249" spans="1:52" ht="30" customHeight="1">
      <c r="A249" s="19" t="s">
        <v>664</v>
      </c>
      <c r="B249" s="19" t="s">
        <v>665</v>
      </c>
      <c r="C249" s="19" t="s">
        <v>636</v>
      </c>
      <c r="D249" s="20">
        <v>0.19700000000000001</v>
      </c>
      <c r="E249" s="22">
        <f>단가대비표!O41</f>
        <v>6277.77</v>
      </c>
      <c r="F249" s="25">
        <f>TRUNC(E249*D249,1)</f>
        <v>1236.7</v>
      </c>
      <c r="G249" s="22">
        <f>단가대비표!P41</f>
        <v>0</v>
      </c>
      <c r="H249" s="25">
        <f>TRUNC(G249*D249,1)</f>
        <v>0</v>
      </c>
      <c r="I249" s="22">
        <f>단가대비표!V41</f>
        <v>0</v>
      </c>
      <c r="J249" s="25">
        <f>TRUNC(I249*D249,1)</f>
        <v>0</v>
      </c>
      <c r="K249" s="22">
        <f>TRUNC(E249+G249+I249,1)</f>
        <v>6277.7</v>
      </c>
      <c r="L249" s="25">
        <f>TRUNC(F249+H249+J249,1)</f>
        <v>1236.7</v>
      </c>
      <c r="M249" s="19" t="s">
        <v>52</v>
      </c>
      <c r="N249" s="1" t="s">
        <v>264</v>
      </c>
      <c r="O249" s="1" t="s">
        <v>666</v>
      </c>
      <c r="P249" s="1" t="s">
        <v>64</v>
      </c>
      <c r="Q249" s="1" t="s">
        <v>64</v>
      </c>
      <c r="R249" s="1" t="s">
        <v>63</v>
      </c>
      <c r="AV249" s="1" t="s">
        <v>52</v>
      </c>
      <c r="AW249" s="1" t="s">
        <v>684</v>
      </c>
      <c r="AX249" s="1" t="s">
        <v>52</v>
      </c>
      <c r="AY249" s="1" t="s">
        <v>52</v>
      </c>
      <c r="AZ249" s="1" t="s">
        <v>52</v>
      </c>
    </row>
    <row r="250" spans="1:52" ht="30" customHeight="1">
      <c r="A250" s="19" t="s">
        <v>668</v>
      </c>
      <c r="B250" s="19" t="s">
        <v>685</v>
      </c>
      <c r="C250" s="19" t="s">
        <v>60</v>
      </c>
      <c r="D250" s="20">
        <v>1</v>
      </c>
      <c r="E250" s="22">
        <f>일위대가목록!E73</f>
        <v>140</v>
      </c>
      <c r="F250" s="25">
        <f>TRUNC(E250*D250,1)</f>
        <v>140</v>
      </c>
      <c r="G250" s="22">
        <f>일위대가목록!F73</f>
        <v>8400</v>
      </c>
      <c r="H250" s="25">
        <f>TRUNC(G250*D250,1)</f>
        <v>8400</v>
      </c>
      <c r="I250" s="22">
        <f>일위대가목록!G73</f>
        <v>0</v>
      </c>
      <c r="J250" s="25">
        <f>TRUNC(I250*D250,1)</f>
        <v>0</v>
      </c>
      <c r="K250" s="22">
        <f>TRUNC(E250+G250+I250,1)</f>
        <v>8540</v>
      </c>
      <c r="L250" s="25">
        <f>TRUNC(F250+H250+J250,1)</f>
        <v>8540</v>
      </c>
      <c r="M250" s="19" t="s">
        <v>686</v>
      </c>
      <c r="N250" s="1" t="s">
        <v>264</v>
      </c>
      <c r="O250" s="1" t="s">
        <v>687</v>
      </c>
      <c r="P250" s="1" t="s">
        <v>63</v>
      </c>
      <c r="Q250" s="1" t="s">
        <v>64</v>
      </c>
      <c r="R250" s="1" t="s">
        <v>64</v>
      </c>
      <c r="AV250" s="1" t="s">
        <v>52</v>
      </c>
      <c r="AW250" s="1" t="s">
        <v>688</v>
      </c>
      <c r="AX250" s="1" t="s">
        <v>52</v>
      </c>
      <c r="AY250" s="1" t="s">
        <v>52</v>
      </c>
      <c r="AZ250" s="1" t="s">
        <v>52</v>
      </c>
    </row>
    <row r="251" spans="1:52" ht="30" customHeight="1">
      <c r="A251" s="19" t="s">
        <v>353</v>
      </c>
      <c r="B251" s="19" t="s">
        <v>52</v>
      </c>
      <c r="C251" s="19" t="s">
        <v>52</v>
      </c>
      <c r="D251" s="20"/>
      <c r="E251" s="22"/>
      <c r="F251" s="25">
        <f>TRUNC(SUMIF(N249:N250, N248, F249:F250),0)</f>
        <v>1376</v>
      </c>
      <c r="G251" s="22"/>
      <c r="H251" s="25">
        <f>TRUNC(SUMIF(N249:N250, N248, H249:H250),0)</f>
        <v>8400</v>
      </c>
      <c r="I251" s="22"/>
      <c r="J251" s="25">
        <f>TRUNC(SUMIF(N249:N250, N248, J249:J250),0)</f>
        <v>0</v>
      </c>
      <c r="K251" s="22"/>
      <c r="L251" s="25">
        <f>F251+H251+J251</f>
        <v>9776</v>
      </c>
      <c r="M251" s="19" t="s">
        <v>52</v>
      </c>
      <c r="N251" s="1" t="s">
        <v>71</v>
      </c>
      <c r="O251" s="1" t="s">
        <v>71</v>
      </c>
      <c r="P251" s="1" t="s">
        <v>52</v>
      </c>
      <c r="Q251" s="1" t="s">
        <v>52</v>
      </c>
      <c r="R251" s="1" t="s">
        <v>52</v>
      </c>
      <c r="AV251" s="1" t="s">
        <v>52</v>
      </c>
      <c r="AW251" s="1" t="s">
        <v>52</v>
      </c>
      <c r="AX251" s="1" t="s">
        <v>52</v>
      </c>
      <c r="AY251" s="1" t="s">
        <v>52</v>
      </c>
      <c r="AZ251" s="1" t="s">
        <v>52</v>
      </c>
    </row>
    <row r="252" spans="1:52" ht="30" customHeight="1">
      <c r="A252" s="20"/>
      <c r="B252" s="20"/>
      <c r="C252" s="20"/>
      <c r="D252" s="20"/>
      <c r="E252" s="22"/>
      <c r="F252" s="25"/>
      <c r="G252" s="22"/>
      <c r="H252" s="25"/>
      <c r="I252" s="22"/>
      <c r="J252" s="25"/>
      <c r="K252" s="22"/>
      <c r="L252" s="25"/>
      <c r="M252" s="20"/>
    </row>
    <row r="253" spans="1:52" ht="30" customHeight="1">
      <c r="A253" s="16" t="s">
        <v>689</v>
      </c>
      <c r="B253" s="17"/>
      <c r="C253" s="17"/>
      <c r="D253" s="17"/>
      <c r="E253" s="21"/>
      <c r="F253" s="24"/>
      <c r="G253" s="21"/>
      <c r="H253" s="24"/>
      <c r="I253" s="21"/>
      <c r="J253" s="24"/>
      <c r="K253" s="21"/>
      <c r="L253" s="24"/>
      <c r="M253" s="18"/>
      <c r="N253" s="1" t="s">
        <v>271</v>
      </c>
    </row>
    <row r="254" spans="1:52" ht="30" customHeight="1">
      <c r="A254" s="19" t="s">
        <v>691</v>
      </c>
      <c r="B254" s="19" t="s">
        <v>52</v>
      </c>
      <c r="C254" s="19" t="s">
        <v>60</v>
      </c>
      <c r="D254" s="20">
        <v>1</v>
      </c>
      <c r="E254" s="22">
        <f>단가대비표!O12</f>
        <v>25000</v>
      </c>
      <c r="F254" s="25">
        <f>TRUNC(E254*D254,1)</f>
        <v>25000</v>
      </c>
      <c r="G254" s="22">
        <f>단가대비표!P12</f>
        <v>0</v>
      </c>
      <c r="H254" s="25">
        <f>TRUNC(G254*D254,1)</f>
        <v>0</v>
      </c>
      <c r="I254" s="22">
        <f>단가대비표!V12</f>
        <v>0</v>
      </c>
      <c r="J254" s="25">
        <f>TRUNC(I254*D254,1)</f>
        <v>0</v>
      </c>
      <c r="K254" s="22">
        <f>TRUNC(E254+G254+I254,1)</f>
        <v>25000</v>
      </c>
      <c r="L254" s="25">
        <f>TRUNC(F254+H254+J254,1)</f>
        <v>25000</v>
      </c>
      <c r="M254" s="19" t="s">
        <v>52</v>
      </c>
      <c r="N254" s="1" t="s">
        <v>271</v>
      </c>
      <c r="O254" s="1" t="s">
        <v>692</v>
      </c>
      <c r="P254" s="1" t="s">
        <v>64</v>
      </c>
      <c r="Q254" s="1" t="s">
        <v>64</v>
      </c>
      <c r="R254" s="1" t="s">
        <v>63</v>
      </c>
      <c r="AV254" s="1" t="s">
        <v>52</v>
      </c>
      <c r="AW254" s="1" t="s">
        <v>693</v>
      </c>
      <c r="AX254" s="1" t="s">
        <v>52</v>
      </c>
      <c r="AY254" s="1" t="s">
        <v>52</v>
      </c>
      <c r="AZ254" s="1" t="s">
        <v>52</v>
      </c>
    </row>
    <row r="255" spans="1:52" ht="30" customHeight="1">
      <c r="A255" s="19" t="s">
        <v>353</v>
      </c>
      <c r="B255" s="19" t="s">
        <v>52</v>
      </c>
      <c r="C255" s="19" t="s">
        <v>52</v>
      </c>
      <c r="D255" s="20"/>
      <c r="E255" s="22"/>
      <c r="F255" s="25">
        <f>TRUNC(SUMIF(N254:N254, N253, F254:F254),0)</f>
        <v>25000</v>
      </c>
      <c r="G255" s="22"/>
      <c r="H255" s="25">
        <f>TRUNC(SUMIF(N254:N254, N253, H254:H254),0)</f>
        <v>0</v>
      </c>
      <c r="I255" s="22"/>
      <c r="J255" s="25">
        <f>TRUNC(SUMIF(N254:N254, N253, J254:J254),0)</f>
        <v>0</v>
      </c>
      <c r="K255" s="22"/>
      <c r="L255" s="25">
        <f>F255+H255+J255</f>
        <v>25000</v>
      </c>
      <c r="M255" s="19" t="s">
        <v>52</v>
      </c>
      <c r="N255" s="1" t="s">
        <v>71</v>
      </c>
      <c r="O255" s="1" t="s">
        <v>71</v>
      </c>
      <c r="P255" s="1" t="s">
        <v>52</v>
      </c>
      <c r="Q255" s="1" t="s">
        <v>52</v>
      </c>
      <c r="R255" s="1" t="s">
        <v>52</v>
      </c>
      <c r="AV255" s="1" t="s">
        <v>52</v>
      </c>
      <c r="AW255" s="1" t="s">
        <v>52</v>
      </c>
      <c r="AX255" s="1" t="s">
        <v>52</v>
      </c>
      <c r="AY255" s="1" t="s">
        <v>52</v>
      </c>
      <c r="AZ255" s="1" t="s">
        <v>52</v>
      </c>
    </row>
    <row r="256" spans="1:52" ht="30" customHeight="1">
      <c r="A256" s="20"/>
      <c r="B256" s="20"/>
      <c r="C256" s="20"/>
      <c r="D256" s="20"/>
      <c r="E256" s="22"/>
      <c r="F256" s="25"/>
      <c r="G256" s="22"/>
      <c r="H256" s="25"/>
      <c r="I256" s="22"/>
      <c r="J256" s="25"/>
      <c r="K256" s="22"/>
      <c r="L256" s="25"/>
      <c r="M256" s="20"/>
    </row>
    <row r="257" spans="1:52" ht="30" customHeight="1">
      <c r="A257" s="16" t="s">
        <v>694</v>
      </c>
      <c r="B257" s="17"/>
      <c r="C257" s="17"/>
      <c r="D257" s="17"/>
      <c r="E257" s="21"/>
      <c r="F257" s="24"/>
      <c r="G257" s="21"/>
      <c r="H257" s="24"/>
      <c r="I257" s="21"/>
      <c r="J257" s="24"/>
      <c r="K257" s="21"/>
      <c r="L257" s="24"/>
      <c r="M257" s="18"/>
      <c r="N257" s="1" t="s">
        <v>276</v>
      </c>
    </row>
    <row r="258" spans="1:52" ht="30" customHeight="1">
      <c r="A258" s="19" t="s">
        <v>695</v>
      </c>
      <c r="B258" s="19" t="s">
        <v>696</v>
      </c>
      <c r="C258" s="19" t="s">
        <v>60</v>
      </c>
      <c r="D258" s="20">
        <v>1.1000000000000001</v>
      </c>
      <c r="E258" s="22">
        <f>단가대비표!O22</f>
        <v>15500</v>
      </c>
      <c r="F258" s="25">
        <f>TRUNC(E258*D258,1)</f>
        <v>17050</v>
      </c>
      <c r="G258" s="22">
        <f>단가대비표!P22</f>
        <v>0</v>
      </c>
      <c r="H258" s="25">
        <f>TRUNC(G258*D258,1)</f>
        <v>0</v>
      </c>
      <c r="I258" s="22">
        <f>단가대비표!V22</f>
        <v>0</v>
      </c>
      <c r="J258" s="25">
        <f>TRUNC(I258*D258,1)</f>
        <v>0</v>
      </c>
      <c r="K258" s="22">
        <f>TRUNC(E258+G258+I258,1)</f>
        <v>15500</v>
      </c>
      <c r="L258" s="25">
        <f>TRUNC(F258+H258+J258,1)</f>
        <v>17050</v>
      </c>
      <c r="M258" s="19" t="s">
        <v>52</v>
      </c>
      <c r="N258" s="1" t="s">
        <v>276</v>
      </c>
      <c r="O258" s="1" t="s">
        <v>697</v>
      </c>
      <c r="P258" s="1" t="s">
        <v>64</v>
      </c>
      <c r="Q258" s="1" t="s">
        <v>64</v>
      </c>
      <c r="R258" s="1" t="s">
        <v>63</v>
      </c>
      <c r="AV258" s="1" t="s">
        <v>52</v>
      </c>
      <c r="AW258" s="1" t="s">
        <v>698</v>
      </c>
      <c r="AX258" s="1" t="s">
        <v>52</v>
      </c>
      <c r="AY258" s="1" t="s">
        <v>52</v>
      </c>
      <c r="AZ258" s="1" t="s">
        <v>52</v>
      </c>
    </row>
    <row r="259" spans="1:52" ht="30" customHeight="1">
      <c r="A259" s="19" t="s">
        <v>699</v>
      </c>
      <c r="B259" s="19" t="s">
        <v>700</v>
      </c>
      <c r="C259" s="19" t="s">
        <v>386</v>
      </c>
      <c r="D259" s="20">
        <v>1</v>
      </c>
      <c r="E259" s="22">
        <f>단가대비표!O56</f>
        <v>662</v>
      </c>
      <c r="F259" s="25">
        <f>TRUNC(E259*D259,1)</f>
        <v>662</v>
      </c>
      <c r="G259" s="22">
        <f>단가대비표!P56</f>
        <v>22098</v>
      </c>
      <c r="H259" s="25">
        <f>TRUNC(G259*D259,1)</f>
        <v>22098</v>
      </c>
      <c r="I259" s="22">
        <f>단가대비표!V56</f>
        <v>0</v>
      </c>
      <c r="J259" s="25">
        <f>TRUNC(I259*D259,1)</f>
        <v>0</v>
      </c>
      <c r="K259" s="22">
        <f>TRUNC(E259+G259+I259,1)</f>
        <v>22760</v>
      </c>
      <c r="L259" s="25">
        <f>TRUNC(F259+H259+J259,1)</f>
        <v>22760</v>
      </c>
      <c r="M259" s="19" t="s">
        <v>52</v>
      </c>
      <c r="N259" s="1" t="s">
        <v>276</v>
      </c>
      <c r="O259" s="1" t="s">
        <v>701</v>
      </c>
      <c r="P259" s="1" t="s">
        <v>64</v>
      </c>
      <c r="Q259" s="1" t="s">
        <v>64</v>
      </c>
      <c r="R259" s="1" t="s">
        <v>63</v>
      </c>
      <c r="AV259" s="1" t="s">
        <v>52</v>
      </c>
      <c r="AW259" s="1" t="s">
        <v>702</v>
      </c>
      <c r="AX259" s="1" t="s">
        <v>52</v>
      </c>
      <c r="AY259" s="1" t="s">
        <v>52</v>
      </c>
      <c r="AZ259" s="1" t="s">
        <v>52</v>
      </c>
    </row>
    <row r="260" spans="1:52" ht="30" customHeight="1">
      <c r="A260" s="19" t="s">
        <v>353</v>
      </c>
      <c r="B260" s="19" t="s">
        <v>52</v>
      </c>
      <c r="C260" s="19" t="s">
        <v>52</v>
      </c>
      <c r="D260" s="20"/>
      <c r="E260" s="22"/>
      <c r="F260" s="25">
        <f>TRUNC(SUMIF(N258:N259, N257, F258:F259),0)</f>
        <v>17712</v>
      </c>
      <c r="G260" s="22"/>
      <c r="H260" s="25">
        <f>TRUNC(SUMIF(N258:N259, N257, H258:H259),0)</f>
        <v>22098</v>
      </c>
      <c r="I260" s="22"/>
      <c r="J260" s="25">
        <f>TRUNC(SUMIF(N258:N259, N257, J258:J259),0)</f>
        <v>0</v>
      </c>
      <c r="K260" s="22"/>
      <c r="L260" s="25">
        <f>F260+H260+J260</f>
        <v>39810</v>
      </c>
      <c r="M260" s="19" t="s">
        <v>52</v>
      </c>
      <c r="N260" s="1" t="s">
        <v>71</v>
      </c>
      <c r="O260" s="1" t="s">
        <v>71</v>
      </c>
      <c r="P260" s="1" t="s">
        <v>52</v>
      </c>
      <c r="Q260" s="1" t="s">
        <v>52</v>
      </c>
      <c r="R260" s="1" t="s">
        <v>52</v>
      </c>
      <c r="AV260" s="1" t="s">
        <v>52</v>
      </c>
      <c r="AW260" s="1" t="s">
        <v>52</v>
      </c>
      <c r="AX260" s="1" t="s">
        <v>52</v>
      </c>
      <c r="AY260" s="1" t="s">
        <v>52</v>
      </c>
      <c r="AZ260" s="1" t="s">
        <v>52</v>
      </c>
    </row>
    <row r="261" spans="1:52" ht="30" customHeight="1">
      <c r="A261" s="20"/>
      <c r="B261" s="20"/>
      <c r="C261" s="20"/>
      <c r="D261" s="20"/>
      <c r="E261" s="22"/>
      <c r="F261" s="25"/>
      <c r="G261" s="22"/>
      <c r="H261" s="25"/>
      <c r="I261" s="22"/>
      <c r="J261" s="25"/>
      <c r="K261" s="22"/>
      <c r="L261" s="25"/>
      <c r="M261" s="20"/>
    </row>
    <row r="262" spans="1:52" ht="30" customHeight="1">
      <c r="A262" s="16" t="s">
        <v>703</v>
      </c>
      <c r="B262" s="17"/>
      <c r="C262" s="17"/>
      <c r="D262" s="17"/>
      <c r="E262" s="21"/>
      <c r="F262" s="24"/>
      <c r="G262" s="21"/>
      <c r="H262" s="24"/>
      <c r="I262" s="21"/>
      <c r="J262" s="24"/>
      <c r="K262" s="21"/>
      <c r="L262" s="24"/>
      <c r="M262" s="18"/>
      <c r="N262" s="1" t="s">
        <v>281</v>
      </c>
    </row>
    <row r="263" spans="1:52" ht="30" customHeight="1">
      <c r="A263" s="19" t="s">
        <v>705</v>
      </c>
      <c r="B263" s="19" t="s">
        <v>279</v>
      </c>
      <c r="C263" s="19" t="s">
        <v>60</v>
      </c>
      <c r="D263" s="20">
        <v>1.05</v>
      </c>
      <c r="E263" s="22">
        <f>단가대비표!O28</f>
        <v>9200</v>
      </c>
      <c r="F263" s="25">
        <f>TRUNC(E263*D263,1)</f>
        <v>9660</v>
      </c>
      <c r="G263" s="22">
        <f>단가대비표!P28</f>
        <v>0</v>
      </c>
      <c r="H263" s="25">
        <f>TRUNC(G263*D263,1)</f>
        <v>0</v>
      </c>
      <c r="I263" s="22">
        <f>단가대비표!V28</f>
        <v>0</v>
      </c>
      <c r="J263" s="25">
        <f>TRUNC(I263*D263,1)</f>
        <v>0</v>
      </c>
      <c r="K263" s="22">
        <f>TRUNC(E263+G263+I263,1)</f>
        <v>9200</v>
      </c>
      <c r="L263" s="25">
        <f>TRUNC(F263+H263+J263,1)</f>
        <v>9660</v>
      </c>
      <c r="M263" s="19" t="s">
        <v>52</v>
      </c>
      <c r="N263" s="1" t="s">
        <v>281</v>
      </c>
      <c r="O263" s="1" t="s">
        <v>706</v>
      </c>
      <c r="P263" s="1" t="s">
        <v>64</v>
      </c>
      <c r="Q263" s="1" t="s">
        <v>64</v>
      </c>
      <c r="R263" s="1" t="s">
        <v>63</v>
      </c>
      <c r="AV263" s="1" t="s">
        <v>52</v>
      </c>
      <c r="AW263" s="1" t="s">
        <v>707</v>
      </c>
      <c r="AX263" s="1" t="s">
        <v>52</v>
      </c>
      <c r="AY263" s="1" t="s">
        <v>52</v>
      </c>
      <c r="AZ263" s="1" t="s">
        <v>52</v>
      </c>
    </row>
    <row r="264" spans="1:52" ht="30" customHeight="1">
      <c r="A264" s="19" t="s">
        <v>708</v>
      </c>
      <c r="B264" s="19" t="s">
        <v>709</v>
      </c>
      <c r="C264" s="19" t="s">
        <v>60</v>
      </c>
      <c r="D264" s="20">
        <v>1</v>
      </c>
      <c r="E264" s="22">
        <f>일위대가목록!E64</f>
        <v>861</v>
      </c>
      <c r="F264" s="25">
        <f>TRUNC(E264*D264,1)</f>
        <v>861</v>
      </c>
      <c r="G264" s="22">
        <f>일위대가목록!F64</f>
        <v>17145</v>
      </c>
      <c r="H264" s="25">
        <f>TRUNC(G264*D264,1)</f>
        <v>17145</v>
      </c>
      <c r="I264" s="22">
        <f>일위대가목록!G64</f>
        <v>0</v>
      </c>
      <c r="J264" s="25">
        <f>TRUNC(I264*D264,1)</f>
        <v>0</v>
      </c>
      <c r="K264" s="22">
        <f>TRUNC(E264+G264+I264,1)</f>
        <v>18006</v>
      </c>
      <c r="L264" s="25">
        <f>TRUNC(F264+H264+J264,1)</f>
        <v>18006</v>
      </c>
      <c r="M264" s="19" t="s">
        <v>710</v>
      </c>
      <c r="N264" s="1" t="s">
        <v>281</v>
      </c>
      <c r="O264" s="1" t="s">
        <v>711</v>
      </c>
      <c r="P264" s="1" t="s">
        <v>63</v>
      </c>
      <c r="Q264" s="1" t="s">
        <v>64</v>
      </c>
      <c r="R264" s="1" t="s">
        <v>64</v>
      </c>
      <c r="AV264" s="1" t="s">
        <v>52</v>
      </c>
      <c r="AW264" s="1" t="s">
        <v>712</v>
      </c>
      <c r="AX264" s="1" t="s">
        <v>52</v>
      </c>
      <c r="AY264" s="1" t="s">
        <v>52</v>
      </c>
      <c r="AZ264" s="1" t="s">
        <v>52</v>
      </c>
    </row>
    <row r="265" spans="1:52" ht="30" customHeight="1">
      <c r="A265" s="19" t="s">
        <v>353</v>
      </c>
      <c r="B265" s="19" t="s">
        <v>52</v>
      </c>
      <c r="C265" s="19" t="s">
        <v>52</v>
      </c>
      <c r="D265" s="20"/>
      <c r="E265" s="22"/>
      <c r="F265" s="25">
        <f>TRUNC(SUMIF(N263:N264, N262, F263:F264),0)</f>
        <v>10521</v>
      </c>
      <c r="G265" s="22"/>
      <c r="H265" s="25">
        <f>TRUNC(SUMIF(N263:N264, N262, H263:H264),0)</f>
        <v>17145</v>
      </c>
      <c r="I265" s="22"/>
      <c r="J265" s="25">
        <f>TRUNC(SUMIF(N263:N264, N262, J263:J264),0)</f>
        <v>0</v>
      </c>
      <c r="K265" s="22"/>
      <c r="L265" s="25">
        <f>F265+H265+J265</f>
        <v>27666</v>
      </c>
      <c r="M265" s="19" t="s">
        <v>52</v>
      </c>
      <c r="N265" s="1" t="s">
        <v>71</v>
      </c>
      <c r="O265" s="1" t="s">
        <v>71</v>
      </c>
      <c r="P265" s="1" t="s">
        <v>52</v>
      </c>
      <c r="Q265" s="1" t="s">
        <v>52</v>
      </c>
      <c r="R265" s="1" t="s">
        <v>52</v>
      </c>
      <c r="AV265" s="1" t="s">
        <v>52</v>
      </c>
      <c r="AW265" s="1" t="s">
        <v>52</v>
      </c>
      <c r="AX265" s="1" t="s">
        <v>52</v>
      </c>
      <c r="AY265" s="1" t="s">
        <v>52</v>
      </c>
      <c r="AZ265" s="1" t="s">
        <v>52</v>
      </c>
    </row>
    <row r="266" spans="1:52" ht="30" customHeight="1">
      <c r="A266" s="20"/>
      <c r="B266" s="20"/>
      <c r="C266" s="20"/>
      <c r="D266" s="20"/>
      <c r="E266" s="22"/>
      <c r="F266" s="25"/>
      <c r="G266" s="22"/>
      <c r="H266" s="25"/>
      <c r="I266" s="22"/>
      <c r="J266" s="25"/>
      <c r="K266" s="22"/>
      <c r="L266" s="25"/>
      <c r="M266" s="20"/>
    </row>
    <row r="267" spans="1:52" ht="30" customHeight="1">
      <c r="A267" s="16" t="s">
        <v>713</v>
      </c>
      <c r="B267" s="17"/>
      <c r="C267" s="17"/>
      <c r="D267" s="17"/>
      <c r="E267" s="21"/>
      <c r="F267" s="24"/>
      <c r="G267" s="21"/>
      <c r="H267" s="24"/>
      <c r="I267" s="21"/>
      <c r="J267" s="24"/>
      <c r="K267" s="21"/>
      <c r="L267" s="24"/>
      <c r="M267" s="18"/>
      <c r="N267" s="1" t="s">
        <v>285</v>
      </c>
    </row>
    <row r="268" spans="1:52" ht="30" customHeight="1">
      <c r="A268" s="19" t="s">
        <v>714</v>
      </c>
      <c r="B268" s="19" t="s">
        <v>52</v>
      </c>
      <c r="C268" s="19" t="s">
        <v>60</v>
      </c>
      <c r="D268" s="20">
        <v>1.05</v>
      </c>
      <c r="E268" s="22">
        <f>단가대비표!O24</f>
        <v>12000</v>
      </c>
      <c r="F268" s="25">
        <f>TRUNC(E268*D268,1)</f>
        <v>12600</v>
      </c>
      <c r="G268" s="22">
        <f>단가대비표!P24</f>
        <v>0</v>
      </c>
      <c r="H268" s="25">
        <f>TRUNC(G268*D268,1)</f>
        <v>0</v>
      </c>
      <c r="I268" s="22">
        <f>단가대비표!V24</f>
        <v>0</v>
      </c>
      <c r="J268" s="25">
        <f>TRUNC(I268*D268,1)</f>
        <v>0</v>
      </c>
      <c r="K268" s="22">
        <f>TRUNC(E268+G268+I268,1)</f>
        <v>12000</v>
      </c>
      <c r="L268" s="25">
        <f>TRUNC(F268+H268+J268,1)</f>
        <v>12600</v>
      </c>
      <c r="M268" s="19" t="s">
        <v>52</v>
      </c>
      <c r="N268" s="1" t="s">
        <v>285</v>
      </c>
      <c r="O268" s="1" t="s">
        <v>715</v>
      </c>
      <c r="P268" s="1" t="s">
        <v>64</v>
      </c>
      <c r="Q268" s="1" t="s">
        <v>64</v>
      </c>
      <c r="R268" s="1" t="s">
        <v>63</v>
      </c>
      <c r="AV268" s="1" t="s">
        <v>52</v>
      </c>
      <c r="AW268" s="1" t="s">
        <v>716</v>
      </c>
      <c r="AX268" s="1" t="s">
        <v>52</v>
      </c>
      <c r="AY268" s="1" t="s">
        <v>52</v>
      </c>
      <c r="AZ268" s="1" t="s">
        <v>52</v>
      </c>
    </row>
    <row r="269" spans="1:52" ht="30" customHeight="1">
      <c r="A269" s="19" t="s">
        <v>384</v>
      </c>
      <c r="B269" s="19" t="s">
        <v>385</v>
      </c>
      <c r="C269" s="19" t="s">
        <v>386</v>
      </c>
      <c r="D269" s="20">
        <v>1</v>
      </c>
      <c r="E269" s="22">
        <f>단가대비표!O55</f>
        <v>239</v>
      </c>
      <c r="F269" s="25">
        <f>TRUNC(E269*D269,1)</f>
        <v>239</v>
      </c>
      <c r="G269" s="22">
        <f>단가대비표!P55</f>
        <v>7967</v>
      </c>
      <c r="H269" s="25">
        <f>TRUNC(G269*D269,1)</f>
        <v>7967</v>
      </c>
      <c r="I269" s="22">
        <f>단가대비표!V55</f>
        <v>0</v>
      </c>
      <c r="J269" s="25">
        <f>TRUNC(I269*D269,1)</f>
        <v>0</v>
      </c>
      <c r="K269" s="22">
        <f>TRUNC(E269+G269+I269,1)</f>
        <v>8206</v>
      </c>
      <c r="L269" s="25">
        <f>TRUNC(F269+H269+J269,1)</f>
        <v>8206</v>
      </c>
      <c r="M269" s="19" t="s">
        <v>52</v>
      </c>
      <c r="N269" s="1" t="s">
        <v>285</v>
      </c>
      <c r="O269" s="1" t="s">
        <v>388</v>
      </c>
      <c r="P269" s="1" t="s">
        <v>64</v>
      </c>
      <c r="Q269" s="1" t="s">
        <v>64</v>
      </c>
      <c r="R269" s="1" t="s">
        <v>63</v>
      </c>
      <c r="AV269" s="1" t="s">
        <v>52</v>
      </c>
      <c r="AW269" s="1" t="s">
        <v>717</v>
      </c>
      <c r="AX269" s="1" t="s">
        <v>52</v>
      </c>
      <c r="AY269" s="1" t="s">
        <v>52</v>
      </c>
      <c r="AZ269" s="1" t="s">
        <v>52</v>
      </c>
    </row>
    <row r="270" spans="1:52" ht="30" customHeight="1">
      <c r="A270" s="19" t="s">
        <v>353</v>
      </c>
      <c r="B270" s="19" t="s">
        <v>52</v>
      </c>
      <c r="C270" s="19" t="s">
        <v>52</v>
      </c>
      <c r="D270" s="20"/>
      <c r="E270" s="22"/>
      <c r="F270" s="25">
        <f>TRUNC(SUMIF(N268:N269, N267, F268:F269),0)</f>
        <v>12839</v>
      </c>
      <c r="G270" s="22"/>
      <c r="H270" s="25">
        <f>TRUNC(SUMIF(N268:N269, N267, H268:H269),0)</f>
        <v>7967</v>
      </c>
      <c r="I270" s="22"/>
      <c r="J270" s="25">
        <f>TRUNC(SUMIF(N268:N269, N267, J268:J269),0)</f>
        <v>0</v>
      </c>
      <c r="K270" s="22"/>
      <c r="L270" s="25">
        <f>F270+H270+J270</f>
        <v>20806</v>
      </c>
      <c r="M270" s="19" t="s">
        <v>52</v>
      </c>
      <c r="N270" s="1" t="s">
        <v>71</v>
      </c>
      <c r="O270" s="1" t="s">
        <v>71</v>
      </c>
      <c r="P270" s="1" t="s">
        <v>52</v>
      </c>
      <c r="Q270" s="1" t="s">
        <v>52</v>
      </c>
      <c r="R270" s="1" t="s">
        <v>52</v>
      </c>
      <c r="AV270" s="1" t="s">
        <v>52</v>
      </c>
      <c r="AW270" s="1" t="s">
        <v>52</v>
      </c>
      <c r="AX270" s="1" t="s">
        <v>52</v>
      </c>
      <c r="AY270" s="1" t="s">
        <v>52</v>
      </c>
      <c r="AZ270" s="1" t="s">
        <v>52</v>
      </c>
    </row>
    <row r="271" spans="1:52" ht="30" customHeight="1">
      <c r="A271" s="20"/>
      <c r="B271" s="20"/>
      <c r="C271" s="20"/>
      <c r="D271" s="20"/>
      <c r="E271" s="22"/>
      <c r="F271" s="25"/>
      <c r="G271" s="22"/>
      <c r="H271" s="25"/>
      <c r="I271" s="22"/>
      <c r="J271" s="25"/>
      <c r="K271" s="22"/>
      <c r="L271" s="25"/>
      <c r="M271" s="20"/>
    </row>
    <row r="272" spans="1:52" ht="30" customHeight="1">
      <c r="A272" s="16" t="s">
        <v>718</v>
      </c>
      <c r="B272" s="17"/>
      <c r="C272" s="17"/>
      <c r="D272" s="17"/>
      <c r="E272" s="21"/>
      <c r="F272" s="24"/>
      <c r="G272" s="21"/>
      <c r="H272" s="24"/>
      <c r="I272" s="21"/>
      <c r="J272" s="24"/>
      <c r="K272" s="21"/>
      <c r="L272" s="24"/>
      <c r="M272" s="18"/>
      <c r="N272" s="1" t="s">
        <v>451</v>
      </c>
    </row>
    <row r="273" spans="1:52" ht="30" customHeight="1">
      <c r="A273" s="19" t="s">
        <v>358</v>
      </c>
      <c r="B273" s="19" t="s">
        <v>349</v>
      </c>
      <c r="C273" s="19" t="s">
        <v>350</v>
      </c>
      <c r="D273" s="20">
        <v>2.7E-2</v>
      </c>
      <c r="E273" s="22">
        <f>단가대비표!O63</f>
        <v>0</v>
      </c>
      <c r="F273" s="25">
        <f>TRUNC(E273*D273,1)</f>
        <v>0</v>
      </c>
      <c r="G273" s="22">
        <f>단가대비표!P63</f>
        <v>277642</v>
      </c>
      <c r="H273" s="25">
        <f>TRUNC(G273*D273,1)</f>
        <v>7496.3</v>
      </c>
      <c r="I273" s="22">
        <f>단가대비표!V63</f>
        <v>0</v>
      </c>
      <c r="J273" s="25">
        <f>TRUNC(I273*D273,1)</f>
        <v>0</v>
      </c>
      <c r="K273" s="22">
        <f t="shared" ref="K273:L275" si="34">TRUNC(E273+G273+I273,1)</f>
        <v>277642</v>
      </c>
      <c r="L273" s="25">
        <f t="shared" si="34"/>
        <v>7496.3</v>
      </c>
      <c r="M273" s="19" t="s">
        <v>52</v>
      </c>
      <c r="N273" s="1" t="s">
        <v>451</v>
      </c>
      <c r="O273" s="1" t="s">
        <v>359</v>
      </c>
      <c r="P273" s="1" t="s">
        <v>64</v>
      </c>
      <c r="Q273" s="1" t="s">
        <v>64</v>
      </c>
      <c r="R273" s="1" t="s">
        <v>63</v>
      </c>
      <c r="V273">
        <v>1</v>
      </c>
      <c r="AV273" s="1" t="s">
        <v>52</v>
      </c>
      <c r="AW273" s="1" t="s">
        <v>719</v>
      </c>
      <c r="AX273" s="1" t="s">
        <v>52</v>
      </c>
      <c r="AY273" s="1" t="s">
        <v>52</v>
      </c>
      <c r="AZ273" s="1" t="s">
        <v>52</v>
      </c>
    </row>
    <row r="274" spans="1:52" ht="30" customHeight="1">
      <c r="A274" s="19" t="s">
        <v>348</v>
      </c>
      <c r="B274" s="19" t="s">
        <v>349</v>
      </c>
      <c r="C274" s="19" t="s">
        <v>350</v>
      </c>
      <c r="D274" s="20">
        <v>1.2999999999999999E-2</v>
      </c>
      <c r="E274" s="22">
        <f>단가대비표!O59</f>
        <v>0</v>
      </c>
      <c r="F274" s="25">
        <f>TRUNC(E274*D274,1)</f>
        <v>0</v>
      </c>
      <c r="G274" s="22">
        <f>단가대비표!P59</f>
        <v>172068</v>
      </c>
      <c r="H274" s="25">
        <f>TRUNC(G274*D274,1)</f>
        <v>2236.8000000000002</v>
      </c>
      <c r="I274" s="22">
        <f>단가대비표!V59</f>
        <v>0</v>
      </c>
      <c r="J274" s="25">
        <f>TRUNC(I274*D274,1)</f>
        <v>0</v>
      </c>
      <c r="K274" s="22">
        <f t="shared" si="34"/>
        <v>172068</v>
      </c>
      <c r="L274" s="25">
        <f t="shared" si="34"/>
        <v>2236.8000000000002</v>
      </c>
      <c r="M274" s="19" t="s">
        <v>52</v>
      </c>
      <c r="N274" s="1" t="s">
        <v>451</v>
      </c>
      <c r="O274" s="1" t="s">
        <v>351</v>
      </c>
      <c r="P274" s="1" t="s">
        <v>64</v>
      </c>
      <c r="Q274" s="1" t="s">
        <v>64</v>
      </c>
      <c r="R274" s="1" t="s">
        <v>63</v>
      </c>
      <c r="V274">
        <v>1</v>
      </c>
      <c r="AV274" s="1" t="s">
        <v>52</v>
      </c>
      <c r="AW274" s="1" t="s">
        <v>720</v>
      </c>
      <c r="AX274" s="1" t="s">
        <v>52</v>
      </c>
      <c r="AY274" s="1" t="s">
        <v>52</v>
      </c>
      <c r="AZ274" s="1" t="s">
        <v>52</v>
      </c>
    </row>
    <row r="275" spans="1:52" ht="30" customHeight="1">
      <c r="A275" s="19" t="s">
        <v>362</v>
      </c>
      <c r="B275" s="19" t="s">
        <v>376</v>
      </c>
      <c r="C275" s="19" t="s">
        <v>97</v>
      </c>
      <c r="D275" s="20">
        <v>1</v>
      </c>
      <c r="E275" s="22">
        <v>0</v>
      </c>
      <c r="F275" s="25">
        <f>TRUNC(E275*D275,1)</f>
        <v>0</v>
      </c>
      <c r="G275" s="22">
        <v>0</v>
      </c>
      <c r="H275" s="25">
        <f>TRUNC(G275*D275,1)</f>
        <v>0</v>
      </c>
      <c r="I275" s="22">
        <f>TRUNC(SUMIF(V273:V275, RIGHTB(O275, 1), H273:H275)*U275, 2)</f>
        <v>194.66</v>
      </c>
      <c r="J275" s="25">
        <f>TRUNC(I275*D275,1)</f>
        <v>194.6</v>
      </c>
      <c r="K275" s="22">
        <f t="shared" si="34"/>
        <v>194.6</v>
      </c>
      <c r="L275" s="25">
        <f t="shared" si="34"/>
        <v>194.6</v>
      </c>
      <c r="M275" s="19" t="s">
        <v>52</v>
      </c>
      <c r="N275" s="1" t="s">
        <v>451</v>
      </c>
      <c r="O275" s="1" t="s">
        <v>364</v>
      </c>
      <c r="P275" s="1" t="s">
        <v>64</v>
      </c>
      <c r="Q275" s="1" t="s">
        <v>64</v>
      </c>
      <c r="R275" s="1" t="s">
        <v>64</v>
      </c>
      <c r="S275">
        <v>1</v>
      </c>
      <c r="T275">
        <v>2</v>
      </c>
      <c r="U275">
        <v>0.02</v>
      </c>
      <c r="AV275" s="1" t="s">
        <v>52</v>
      </c>
      <c r="AW275" s="1" t="s">
        <v>721</v>
      </c>
      <c r="AX275" s="1" t="s">
        <v>52</v>
      </c>
      <c r="AY275" s="1" t="s">
        <v>52</v>
      </c>
      <c r="AZ275" s="1" t="s">
        <v>52</v>
      </c>
    </row>
    <row r="276" spans="1:52" ht="30" customHeight="1">
      <c r="A276" s="19" t="s">
        <v>353</v>
      </c>
      <c r="B276" s="19" t="s">
        <v>52</v>
      </c>
      <c r="C276" s="19" t="s">
        <v>52</v>
      </c>
      <c r="D276" s="20"/>
      <c r="E276" s="22"/>
      <c r="F276" s="25">
        <f>TRUNC(SUMIF(N273:N275, N272, F273:F275),0)</f>
        <v>0</v>
      </c>
      <c r="G276" s="22"/>
      <c r="H276" s="25">
        <f>TRUNC(SUMIF(N273:N275, N272, H273:H275),0)</f>
        <v>9733</v>
      </c>
      <c r="I276" s="22"/>
      <c r="J276" s="25">
        <f>TRUNC(SUMIF(N273:N275, N272, J273:J275),0)</f>
        <v>194</v>
      </c>
      <c r="K276" s="22"/>
      <c r="L276" s="25">
        <f>F276+H276+J276</f>
        <v>9927</v>
      </c>
      <c r="M276" s="19" t="s">
        <v>52</v>
      </c>
      <c r="N276" s="1" t="s">
        <v>71</v>
      </c>
      <c r="O276" s="1" t="s">
        <v>71</v>
      </c>
      <c r="P276" s="1" t="s">
        <v>52</v>
      </c>
      <c r="Q276" s="1" t="s">
        <v>52</v>
      </c>
      <c r="R276" s="1" t="s">
        <v>52</v>
      </c>
      <c r="AV276" s="1" t="s">
        <v>52</v>
      </c>
      <c r="AW276" s="1" t="s">
        <v>52</v>
      </c>
      <c r="AX276" s="1" t="s">
        <v>52</v>
      </c>
      <c r="AY276" s="1" t="s">
        <v>52</v>
      </c>
      <c r="AZ276" s="1" t="s">
        <v>52</v>
      </c>
    </row>
    <row r="277" spans="1:52" ht="30" customHeight="1">
      <c r="A277" s="20"/>
      <c r="B277" s="20"/>
      <c r="C277" s="20"/>
      <c r="D277" s="20"/>
      <c r="E277" s="22"/>
      <c r="F277" s="25"/>
      <c r="G277" s="22"/>
      <c r="H277" s="25"/>
      <c r="I277" s="22"/>
      <c r="J277" s="25"/>
      <c r="K277" s="22"/>
      <c r="L277" s="25"/>
      <c r="M277" s="20"/>
    </row>
    <row r="278" spans="1:52" ht="30" customHeight="1">
      <c r="A278" s="16" t="s">
        <v>722</v>
      </c>
      <c r="B278" s="17"/>
      <c r="C278" s="17"/>
      <c r="D278" s="17"/>
      <c r="E278" s="21"/>
      <c r="F278" s="24"/>
      <c r="G278" s="21"/>
      <c r="H278" s="24"/>
      <c r="I278" s="21"/>
      <c r="J278" s="24"/>
      <c r="K278" s="21"/>
      <c r="L278" s="24"/>
      <c r="M278" s="18"/>
      <c r="N278" s="1" t="s">
        <v>460</v>
      </c>
    </row>
    <row r="279" spans="1:52" ht="30" customHeight="1">
      <c r="A279" s="19" t="s">
        <v>358</v>
      </c>
      <c r="B279" s="19" t="s">
        <v>349</v>
      </c>
      <c r="C279" s="19" t="s">
        <v>350</v>
      </c>
      <c r="D279" s="20">
        <v>0.05</v>
      </c>
      <c r="E279" s="22">
        <f>단가대비표!O63</f>
        <v>0</v>
      </c>
      <c r="F279" s="25">
        <f>TRUNC(E279*D279,1)</f>
        <v>0</v>
      </c>
      <c r="G279" s="22">
        <f>단가대비표!P63</f>
        <v>277642</v>
      </c>
      <c r="H279" s="25">
        <f>TRUNC(G279*D279,1)</f>
        <v>13882.1</v>
      </c>
      <c r="I279" s="22">
        <f>단가대비표!V63</f>
        <v>0</v>
      </c>
      <c r="J279" s="25">
        <f>TRUNC(I279*D279,1)</f>
        <v>0</v>
      </c>
      <c r="K279" s="22">
        <f t="shared" ref="K279:L281" si="35">TRUNC(E279+G279+I279,1)</f>
        <v>277642</v>
      </c>
      <c r="L279" s="25">
        <f t="shared" si="35"/>
        <v>13882.1</v>
      </c>
      <c r="M279" s="19" t="s">
        <v>52</v>
      </c>
      <c r="N279" s="1" t="s">
        <v>460</v>
      </c>
      <c r="O279" s="1" t="s">
        <v>359</v>
      </c>
      <c r="P279" s="1" t="s">
        <v>64</v>
      </c>
      <c r="Q279" s="1" t="s">
        <v>64</v>
      </c>
      <c r="R279" s="1" t="s">
        <v>63</v>
      </c>
      <c r="V279">
        <v>1</v>
      </c>
      <c r="AV279" s="1" t="s">
        <v>52</v>
      </c>
      <c r="AW279" s="1" t="s">
        <v>723</v>
      </c>
      <c r="AX279" s="1" t="s">
        <v>52</v>
      </c>
      <c r="AY279" s="1" t="s">
        <v>52</v>
      </c>
      <c r="AZ279" s="1" t="s">
        <v>52</v>
      </c>
    </row>
    <row r="280" spans="1:52" ht="30" customHeight="1">
      <c r="A280" s="19" t="s">
        <v>348</v>
      </c>
      <c r="B280" s="19" t="s">
        <v>349</v>
      </c>
      <c r="C280" s="19" t="s">
        <v>350</v>
      </c>
      <c r="D280" s="20">
        <v>2.5000000000000001E-2</v>
      </c>
      <c r="E280" s="22">
        <f>단가대비표!O59</f>
        <v>0</v>
      </c>
      <c r="F280" s="25">
        <f>TRUNC(E280*D280,1)</f>
        <v>0</v>
      </c>
      <c r="G280" s="22">
        <f>단가대비표!P59</f>
        <v>172068</v>
      </c>
      <c r="H280" s="25">
        <f>TRUNC(G280*D280,1)</f>
        <v>4301.7</v>
      </c>
      <c r="I280" s="22">
        <f>단가대비표!V59</f>
        <v>0</v>
      </c>
      <c r="J280" s="25">
        <f>TRUNC(I280*D280,1)</f>
        <v>0</v>
      </c>
      <c r="K280" s="22">
        <f t="shared" si="35"/>
        <v>172068</v>
      </c>
      <c r="L280" s="25">
        <f t="shared" si="35"/>
        <v>4301.7</v>
      </c>
      <c r="M280" s="19" t="s">
        <v>52</v>
      </c>
      <c r="N280" s="1" t="s">
        <v>460</v>
      </c>
      <c r="O280" s="1" t="s">
        <v>351</v>
      </c>
      <c r="P280" s="1" t="s">
        <v>64</v>
      </c>
      <c r="Q280" s="1" t="s">
        <v>64</v>
      </c>
      <c r="R280" s="1" t="s">
        <v>63</v>
      </c>
      <c r="V280">
        <v>1</v>
      </c>
      <c r="AV280" s="1" t="s">
        <v>52</v>
      </c>
      <c r="AW280" s="1" t="s">
        <v>724</v>
      </c>
      <c r="AX280" s="1" t="s">
        <v>52</v>
      </c>
      <c r="AY280" s="1" t="s">
        <v>52</v>
      </c>
      <c r="AZ280" s="1" t="s">
        <v>52</v>
      </c>
    </row>
    <row r="281" spans="1:52" ht="30" customHeight="1">
      <c r="A281" s="19" t="s">
        <v>362</v>
      </c>
      <c r="B281" s="19" t="s">
        <v>376</v>
      </c>
      <c r="C281" s="19" t="s">
        <v>97</v>
      </c>
      <c r="D281" s="20">
        <v>1</v>
      </c>
      <c r="E281" s="22">
        <v>0</v>
      </c>
      <c r="F281" s="25">
        <f>TRUNC(E281*D281,1)</f>
        <v>0</v>
      </c>
      <c r="G281" s="22">
        <v>0</v>
      </c>
      <c r="H281" s="25">
        <f>TRUNC(G281*D281,1)</f>
        <v>0</v>
      </c>
      <c r="I281" s="22">
        <f>TRUNC(SUMIF(V279:V281, RIGHTB(O281, 1), H279:H281)*U281, 2)</f>
        <v>363.67</v>
      </c>
      <c r="J281" s="25">
        <f>TRUNC(I281*D281,1)</f>
        <v>363.6</v>
      </c>
      <c r="K281" s="22">
        <f t="shared" si="35"/>
        <v>363.6</v>
      </c>
      <c r="L281" s="25">
        <f t="shared" si="35"/>
        <v>363.6</v>
      </c>
      <c r="M281" s="19" t="s">
        <v>52</v>
      </c>
      <c r="N281" s="1" t="s">
        <v>460</v>
      </c>
      <c r="O281" s="1" t="s">
        <v>364</v>
      </c>
      <c r="P281" s="1" t="s">
        <v>64</v>
      </c>
      <c r="Q281" s="1" t="s">
        <v>64</v>
      </c>
      <c r="R281" s="1" t="s">
        <v>64</v>
      </c>
      <c r="S281">
        <v>1</v>
      </c>
      <c r="T281">
        <v>2</v>
      </c>
      <c r="U281">
        <v>0.02</v>
      </c>
      <c r="AV281" s="1" t="s">
        <v>52</v>
      </c>
      <c r="AW281" s="1" t="s">
        <v>725</v>
      </c>
      <c r="AX281" s="1" t="s">
        <v>52</v>
      </c>
      <c r="AY281" s="1" t="s">
        <v>52</v>
      </c>
      <c r="AZ281" s="1" t="s">
        <v>52</v>
      </c>
    </row>
    <row r="282" spans="1:52" ht="30" customHeight="1">
      <c r="A282" s="19" t="s">
        <v>353</v>
      </c>
      <c r="B282" s="19" t="s">
        <v>52</v>
      </c>
      <c r="C282" s="19" t="s">
        <v>52</v>
      </c>
      <c r="D282" s="20"/>
      <c r="E282" s="22"/>
      <c r="F282" s="25">
        <f>TRUNC(SUMIF(N279:N281, N278, F279:F281),0)</f>
        <v>0</v>
      </c>
      <c r="G282" s="22"/>
      <c r="H282" s="25">
        <f>TRUNC(SUMIF(N279:N281, N278, H279:H281),0)</f>
        <v>18183</v>
      </c>
      <c r="I282" s="22"/>
      <c r="J282" s="25">
        <f>TRUNC(SUMIF(N279:N281, N278, J279:J281),0)</f>
        <v>363</v>
      </c>
      <c r="K282" s="22"/>
      <c r="L282" s="25">
        <f>F282+H282+J282</f>
        <v>18546</v>
      </c>
      <c r="M282" s="19" t="s">
        <v>52</v>
      </c>
      <c r="N282" s="1" t="s">
        <v>71</v>
      </c>
      <c r="O282" s="1" t="s">
        <v>71</v>
      </c>
      <c r="P282" s="1" t="s">
        <v>52</v>
      </c>
      <c r="Q282" s="1" t="s">
        <v>52</v>
      </c>
      <c r="R282" s="1" t="s">
        <v>52</v>
      </c>
      <c r="AV282" s="1" t="s">
        <v>52</v>
      </c>
      <c r="AW282" s="1" t="s">
        <v>52</v>
      </c>
      <c r="AX282" s="1" t="s">
        <v>52</v>
      </c>
      <c r="AY282" s="1" t="s">
        <v>52</v>
      </c>
      <c r="AZ282" s="1" t="s">
        <v>52</v>
      </c>
    </row>
    <row r="283" spans="1:52" ht="30" customHeight="1">
      <c r="A283" s="20"/>
      <c r="B283" s="20"/>
      <c r="C283" s="20"/>
      <c r="D283" s="20"/>
      <c r="E283" s="22"/>
      <c r="F283" s="25"/>
      <c r="G283" s="22"/>
      <c r="H283" s="25"/>
      <c r="I283" s="22"/>
      <c r="J283" s="25"/>
      <c r="K283" s="22"/>
      <c r="L283" s="25"/>
      <c r="M283" s="20"/>
    </row>
    <row r="284" spans="1:52" ht="30" customHeight="1">
      <c r="A284" s="16" t="s">
        <v>726</v>
      </c>
      <c r="B284" s="17"/>
      <c r="C284" s="17"/>
      <c r="D284" s="17"/>
      <c r="E284" s="21"/>
      <c r="F284" s="24"/>
      <c r="G284" s="21"/>
      <c r="H284" s="24"/>
      <c r="I284" s="21"/>
      <c r="J284" s="24"/>
      <c r="K284" s="21"/>
      <c r="L284" s="24"/>
      <c r="M284" s="18"/>
      <c r="N284" s="1" t="s">
        <v>497</v>
      </c>
    </row>
    <row r="285" spans="1:52" ht="30" customHeight="1">
      <c r="A285" s="19" t="s">
        <v>358</v>
      </c>
      <c r="B285" s="19" t="s">
        <v>349</v>
      </c>
      <c r="C285" s="19" t="s">
        <v>350</v>
      </c>
      <c r="D285" s="20">
        <v>5.2999999999999999E-2</v>
      </c>
      <c r="E285" s="22">
        <f>단가대비표!O63</f>
        <v>0</v>
      </c>
      <c r="F285" s="25">
        <f>TRUNC(E285*D285,1)</f>
        <v>0</v>
      </c>
      <c r="G285" s="22">
        <f>단가대비표!P63</f>
        <v>277642</v>
      </c>
      <c r="H285" s="25">
        <f>TRUNC(G285*D285,1)</f>
        <v>14715</v>
      </c>
      <c r="I285" s="22">
        <f>단가대비표!V63</f>
        <v>0</v>
      </c>
      <c r="J285" s="25">
        <f>TRUNC(I285*D285,1)</f>
        <v>0</v>
      </c>
      <c r="K285" s="22">
        <f t="shared" ref="K285:L287" si="36">TRUNC(E285+G285+I285,1)</f>
        <v>277642</v>
      </c>
      <c r="L285" s="25">
        <f t="shared" si="36"/>
        <v>14715</v>
      </c>
      <c r="M285" s="19" t="s">
        <v>52</v>
      </c>
      <c r="N285" s="1" t="s">
        <v>497</v>
      </c>
      <c r="O285" s="1" t="s">
        <v>359</v>
      </c>
      <c r="P285" s="1" t="s">
        <v>64</v>
      </c>
      <c r="Q285" s="1" t="s">
        <v>64</v>
      </c>
      <c r="R285" s="1" t="s">
        <v>63</v>
      </c>
      <c r="V285">
        <v>1</v>
      </c>
      <c r="AV285" s="1" t="s">
        <v>52</v>
      </c>
      <c r="AW285" s="1" t="s">
        <v>727</v>
      </c>
      <c r="AX285" s="1" t="s">
        <v>52</v>
      </c>
      <c r="AY285" s="1" t="s">
        <v>52</v>
      </c>
      <c r="AZ285" s="1" t="s">
        <v>52</v>
      </c>
    </row>
    <row r="286" spans="1:52" ht="30" customHeight="1">
      <c r="A286" s="19" t="s">
        <v>348</v>
      </c>
      <c r="B286" s="19" t="s">
        <v>349</v>
      </c>
      <c r="C286" s="19" t="s">
        <v>350</v>
      </c>
      <c r="D286" s="20">
        <v>1.2999999999999999E-2</v>
      </c>
      <c r="E286" s="22">
        <f>단가대비표!O59</f>
        <v>0</v>
      </c>
      <c r="F286" s="25">
        <f>TRUNC(E286*D286,1)</f>
        <v>0</v>
      </c>
      <c r="G286" s="22">
        <f>단가대비표!P59</f>
        <v>172068</v>
      </c>
      <c r="H286" s="25">
        <f>TRUNC(G286*D286,1)</f>
        <v>2236.8000000000002</v>
      </c>
      <c r="I286" s="22">
        <f>단가대비표!V59</f>
        <v>0</v>
      </c>
      <c r="J286" s="25">
        <f>TRUNC(I286*D286,1)</f>
        <v>0</v>
      </c>
      <c r="K286" s="22">
        <f t="shared" si="36"/>
        <v>172068</v>
      </c>
      <c r="L286" s="25">
        <f t="shared" si="36"/>
        <v>2236.8000000000002</v>
      </c>
      <c r="M286" s="19" t="s">
        <v>52</v>
      </c>
      <c r="N286" s="1" t="s">
        <v>497</v>
      </c>
      <c r="O286" s="1" t="s">
        <v>351</v>
      </c>
      <c r="P286" s="1" t="s">
        <v>64</v>
      </c>
      <c r="Q286" s="1" t="s">
        <v>64</v>
      </c>
      <c r="R286" s="1" t="s">
        <v>63</v>
      </c>
      <c r="V286">
        <v>1</v>
      </c>
      <c r="AV286" s="1" t="s">
        <v>52</v>
      </c>
      <c r="AW286" s="1" t="s">
        <v>728</v>
      </c>
      <c r="AX286" s="1" t="s">
        <v>52</v>
      </c>
      <c r="AY286" s="1" t="s">
        <v>52</v>
      </c>
      <c r="AZ286" s="1" t="s">
        <v>52</v>
      </c>
    </row>
    <row r="287" spans="1:52" ht="30" customHeight="1">
      <c r="A287" s="19" t="s">
        <v>362</v>
      </c>
      <c r="B287" s="19" t="s">
        <v>440</v>
      </c>
      <c r="C287" s="19" t="s">
        <v>97</v>
      </c>
      <c r="D287" s="20">
        <v>1</v>
      </c>
      <c r="E287" s="22">
        <v>0</v>
      </c>
      <c r="F287" s="25">
        <f>TRUNC(E287*D287,1)</f>
        <v>0</v>
      </c>
      <c r="G287" s="22">
        <v>0</v>
      </c>
      <c r="H287" s="25">
        <f>TRUNC(G287*D287,1)</f>
        <v>0</v>
      </c>
      <c r="I287" s="22">
        <f>TRUNC(SUMIF(V285:V287, RIGHTB(O287, 1), H285:H287)*U287, 2)</f>
        <v>678.07</v>
      </c>
      <c r="J287" s="25">
        <f>TRUNC(I287*D287,1)</f>
        <v>678</v>
      </c>
      <c r="K287" s="22">
        <f t="shared" si="36"/>
        <v>678</v>
      </c>
      <c r="L287" s="25">
        <f t="shared" si="36"/>
        <v>678</v>
      </c>
      <c r="M287" s="19" t="s">
        <v>52</v>
      </c>
      <c r="N287" s="1" t="s">
        <v>497</v>
      </c>
      <c r="O287" s="1" t="s">
        <v>364</v>
      </c>
      <c r="P287" s="1" t="s">
        <v>64</v>
      </c>
      <c r="Q287" s="1" t="s">
        <v>64</v>
      </c>
      <c r="R287" s="1" t="s">
        <v>64</v>
      </c>
      <c r="S287">
        <v>1</v>
      </c>
      <c r="T287">
        <v>2</v>
      </c>
      <c r="U287">
        <v>0.04</v>
      </c>
      <c r="AV287" s="1" t="s">
        <v>52</v>
      </c>
      <c r="AW287" s="1" t="s">
        <v>729</v>
      </c>
      <c r="AX287" s="1" t="s">
        <v>52</v>
      </c>
      <c r="AY287" s="1" t="s">
        <v>52</v>
      </c>
      <c r="AZ287" s="1" t="s">
        <v>52</v>
      </c>
    </row>
    <row r="288" spans="1:52" ht="30" customHeight="1">
      <c r="A288" s="19" t="s">
        <v>353</v>
      </c>
      <c r="B288" s="19" t="s">
        <v>52</v>
      </c>
      <c r="C288" s="19" t="s">
        <v>52</v>
      </c>
      <c r="D288" s="20"/>
      <c r="E288" s="22"/>
      <c r="F288" s="25">
        <f>TRUNC(SUMIF(N285:N287, N284, F285:F287),0)</f>
        <v>0</v>
      </c>
      <c r="G288" s="22"/>
      <c r="H288" s="25">
        <f>TRUNC(SUMIF(N285:N287, N284, H285:H287),0)</f>
        <v>16951</v>
      </c>
      <c r="I288" s="22"/>
      <c r="J288" s="25">
        <f>TRUNC(SUMIF(N285:N287, N284, J285:J287),0)</f>
        <v>678</v>
      </c>
      <c r="K288" s="22"/>
      <c r="L288" s="25">
        <f>F288+H288+J288</f>
        <v>17629</v>
      </c>
      <c r="M288" s="19" t="s">
        <v>52</v>
      </c>
      <c r="N288" s="1" t="s">
        <v>71</v>
      </c>
      <c r="O288" s="1" t="s">
        <v>71</v>
      </c>
      <c r="P288" s="1" t="s">
        <v>52</v>
      </c>
      <c r="Q288" s="1" t="s">
        <v>52</v>
      </c>
      <c r="R288" s="1" t="s">
        <v>52</v>
      </c>
      <c r="AV288" s="1" t="s">
        <v>52</v>
      </c>
      <c r="AW288" s="1" t="s">
        <v>52</v>
      </c>
      <c r="AX288" s="1" t="s">
        <v>52</v>
      </c>
      <c r="AY288" s="1" t="s">
        <v>52</v>
      </c>
      <c r="AZ288" s="1" t="s">
        <v>52</v>
      </c>
    </row>
    <row r="289" spans="1:52" ht="30" customHeight="1">
      <c r="A289" s="20"/>
      <c r="B289" s="20"/>
      <c r="C289" s="20"/>
      <c r="D289" s="20"/>
      <c r="E289" s="22"/>
      <c r="F289" s="25"/>
      <c r="G289" s="22"/>
      <c r="H289" s="25"/>
      <c r="I289" s="22"/>
      <c r="J289" s="25"/>
      <c r="K289" s="22"/>
      <c r="L289" s="25"/>
      <c r="M289" s="20"/>
    </row>
    <row r="290" spans="1:52" ht="30" customHeight="1">
      <c r="A290" s="16" t="s">
        <v>730</v>
      </c>
      <c r="B290" s="17"/>
      <c r="C290" s="17"/>
      <c r="D290" s="17"/>
      <c r="E290" s="21"/>
      <c r="F290" s="24"/>
      <c r="G290" s="21"/>
      <c r="H290" s="24"/>
      <c r="I290" s="21"/>
      <c r="J290" s="24"/>
      <c r="K290" s="21"/>
      <c r="L290" s="24"/>
      <c r="M290" s="18"/>
      <c r="N290" s="1" t="s">
        <v>515</v>
      </c>
    </row>
    <row r="291" spans="1:52" ht="30" customHeight="1">
      <c r="A291" s="19" t="s">
        <v>368</v>
      </c>
      <c r="B291" s="19" t="s">
        <v>349</v>
      </c>
      <c r="C291" s="19" t="s">
        <v>350</v>
      </c>
      <c r="D291" s="20">
        <v>0.04</v>
      </c>
      <c r="E291" s="22">
        <f>단가대비표!O68</f>
        <v>0</v>
      </c>
      <c r="F291" s="25">
        <f>TRUNC(E291*D291,1)</f>
        <v>0</v>
      </c>
      <c r="G291" s="22">
        <f>단가대비표!P68</f>
        <v>256883</v>
      </c>
      <c r="H291" s="25">
        <f>TRUNC(G291*D291,1)</f>
        <v>10275.299999999999</v>
      </c>
      <c r="I291" s="22">
        <f>단가대비표!V68</f>
        <v>0</v>
      </c>
      <c r="J291" s="25">
        <f>TRUNC(I291*D291,1)</f>
        <v>0</v>
      </c>
      <c r="K291" s="22">
        <f t="shared" ref="K291:L293" si="37">TRUNC(E291+G291+I291,1)</f>
        <v>256883</v>
      </c>
      <c r="L291" s="25">
        <f t="shared" si="37"/>
        <v>10275.299999999999</v>
      </c>
      <c r="M291" s="19" t="s">
        <v>52</v>
      </c>
      <c r="N291" s="1" t="s">
        <v>515</v>
      </c>
      <c r="O291" s="1" t="s">
        <v>369</v>
      </c>
      <c r="P291" s="1" t="s">
        <v>64</v>
      </c>
      <c r="Q291" s="1" t="s">
        <v>64</v>
      </c>
      <c r="R291" s="1" t="s">
        <v>63</v>
      </c>
      <c r="V291">
        <v>1</v>
      </c>
      <c r="AV291" s="1" t="s">
        <v>52</v>
      </c>
      <c r="AW291" s="1" t="s">
        <v>731</v>
      </c>
      <c r="AX291" s="1" t="s">
        <v>52</v>
      </c>
      <c r="AY291" s="1" t="s">
        <v>52</v>
      </c>
      <c r="AZ291" s="1" t="s">
        <v>52</v>
      </c>
    </row>
    <row r="292" spans="1:52" ht="30" customHeight="1">
      <c r="A292" s="19" t="s">
        <v>348</v>
      </c>
      <c r="B292" s="19" t="s">
        <v>349</v>
      </c>
      <c r="C292" s="19" t="s">
        <v>350</v>
      </c>
      <c r="D292" s="20">
        <v>0.02</v>
      </c>
      <c r="E292" s="22">
        <f>단가대비표!O59</f>
        <v>0</v>
      </c>
      <c r="F292" s="25">
        <f>TRUNC(E292*D292,1)</f>
        <v>0</v>
      </c>
      <c r="G292" s="22">
        <f>단가대비표!P59</f>
        <v>172068</v>
      </c>
      <c r="H292" s="25">
        <f>TRUNC(G292*D292,1)</f>
        <v>3441.3</v>
      </c>
      <c r="I292" s="22">
        <f>단가대비표!V59</f>
        <v>0</v>
      </c>
      <c r="J292" s="25">
        <f>TRUNC(I292*D292,1)</f>
        <v>0</v>
      </c>
      <c r="K292" s="22">
        <f t="shared" si="37"/>
        <v>172068</v>
      </c>
      <c r="L292" s="25">
        <f t="shared" si="37"/>
        <v>3441.3</v>
      </c>
      <c r="M292" s="19" t="s">
        <v>52</v>
      </c>
      <c r="N292" s="1" t="s">
        <v>515</v>
      </c>
      <c r="O292" s="1" t="s">
        <v>351</v>
      </c>
      <c r="P292" s="1" t="s">
        <v>64</v>
      </c>
      <c r="Q292" s="1" t="s">
        <v>64</v>
      </c>
      <c r="R292" s="1" t="s">
        <v>63</v>
      </c>
      <c r="V292">
        <v>1</v>
      </c>
      <c r="AV292" s="1" t="s">
        <v>52</v>
      </c>
      <c r="AW292" s="1" t="s">
        <v>732</v>
      </c>
      <c r="AX292" s="1" t="s">
        <v>52</v>
      </c>
      <c r="AY292" s="1" t="s">
        <v>52</v>
      </c>
      <c r="AZ292" s="1" t="s">
        <v>52</v>
      </c>
    </row>
    <row r="293" spans="1:52" ht="30" customHeight="1">
      <c r="A293" s="19" t="s">
        <v>362</v>
      </c>
      <c r="B293" s="19" t="s">
        <v>376</v>
      </c>
      <c r="C293" s="19" t="s">
        <v>97</v>
      </c>
      <c r="D293" s="20">
        <v>1</v>
      </c>
      <c r="E293" s="22">
        <v>0</v>
      </c>
      <c r="F293" s="25">
        <f>TRUNC(E293*D293,1)</f>
        <v>0</v>
      </c>
      <c r="G293" s="22">
        <v>0</v>
      </c>
      <c r="H293" s="25">
        <f>TRUNC(G293*D293,1)</f>
        <v>0</v>
      </c>
      <c r="I293" s="22">
        <f>TRUNC(SUMIF(V291:V293, RIGHTB(O293, 1), H291:H293)*U293, 2)</f>
        <v>274.33</v>
      </c>
      <c r="J293" s="25">
        <f>TRUNC(I293*D293,1)</f>
        <v>274.3</v>
      </c>
      <c r="K293" s="22">
        <f t="shared" si="37"/>
        <v>274.3</v>
      </c>
      <c r="L293" s="25">
        <f t="shared" si="37"/>
        <v>274.3</v>
      </c>
      <c r="M293" s="19" t="s">
        <v>52</v>
      </c>
      <c r="N293" s="1" t="s">
        <v>515</v>
      </c>
      <c r="O293" s="1" t="s">
        <v>364</v>
      </c>
      <c r="P293" s="1" t="s">
        <v>64</v>
      </c>
      <c r="Q293" s="1" t="s">
        <v>64</v>
      </c>
      <c r="R293" s="1" t="s">
        <v>64</v>
      </c>
      <c r="S293">
        <v>1</v>
      </c>
      <c r="T293">
        <v>2</v>
      </c>
      <c r="U293">
        <v>0.02</v>
      </c>
      <c r="AV293" s="1" t="s">
        <v>52</v>
      </c>
      <c r="AW293" s="1" t="s">
        <v>733</v>
      </c>
      <c r="AX293" s="1" t="s">
        <v>52</v>
      </c>
      <c r="AY293" s="1" t="s">
        <v>52</v>
      </c>
      <c r="AZ293" s="1" t="s">
        <v>52</v>
      </c>
    </row>
    <row r="294" spans="1:52" ht="30" customHeight="1">
      <c r="A294" s="19" t="s">
        <v>353</v>
      </c>
      <c r="B294" s="19" t="s">
        <v>52</v>
      </c>
      <c r="C294" s="19" t="s">
        <v>52</v>
      </c>
      <c r="D294" s="20"/>
      <c r="E294" s="22"/>
      <c r="F294" s="25">
        <f>TRUNC(SUMIF(N291:N293, N290, F291:F293),0)</f>
        <v>0</v>
      </c>
      <c r="G294" s="22"/>
      <c r="H294" s="25">
        <f>TRUNC(SUMIF(N291:N293, N290, H291:H293),0)</f>
        <v>13716</v>
      </c>
      <c r="I294" s="22"/>
      <c r="J294" s="25">
        <f>TRUNC(SUMIF(N291:N293, N290, J291:J293),0)</f>
        <v>274</v>
      </c>
      <c r="K294" s="22"/>
      <c r="L294" s="25">
        <f>F294+H294+J294</f>
        <v>13990</v>
      </c>
      <c r="M294" s="19" t="s">
        <v>52</v>
      </c>
      <c r="N294" s="1" t="s">
        <v>71</v>
      </c>
      <c r="O294" s="1" t="s">
        <v>71</v>
      </c>
      <c r="P294" s="1" t="s">
        <v>52</v>
      </c>
      <c r="Q294" s="1" t="s">
        <v>52</v>
      </c>
      <c r="R294" s="1" t="s">
        <v>52</v>
      </c>
      <c r="AV294" s="1" t="s">
        <v>52</v>
      </c>
      <c r="AW294" s="1" t="s">
        <v>52</v>
      </c>
      <c r="AX294" s="1" t="s">
        <v>52</v>
      </c>
      <c r="AY294" s="1" t="s">
        <v>52</v>
      </c>
      <c r="AZ294" s="1" t="s">
        <v>52</v>
      </c>
    </row>
    <row r="295" spans="1:52" ht="30" customHeight="1">
      <c r="A295" s="20"/>
      <c r="B295" s="20"/>
      <c r="C295" s="20"/>
      <c r="D295" s="20"/>
      <c r="E295" s="22"/>
      <c r="F295" s="25"/>
      <c r="G295" s="22"/>
      <c r="H295" s="25"/>
      <c r="I295" s="22"/>
      <c r="J295" s="25"/>
      <c r="K295" s="22"/>
      <c r="L295" s="25"/>
      <c r="M295" s="20"/>
    </row>
    <row r="296" spans="1:52" ht="30" customHeight="1">
      <c r="A296" s="16" t="s">
        <v>734</v>
      </c>
      <c r="B296" s="17"/>
      <c r="C296" s="17"/>
      <c r="D296" s="17"/>
      <c r="E296" s="21"/>
      <c r="F296" s="24"/>
      <c r="G296" s="21"/>
      <c r="H296" s="24"/>
      <c r="I296" s="21"/>
      <c r="J296" s="24"/>
      <c r="K296" s="21"/>
      <c r="L296" s="24"/>
      <c r="M296" s="18"/>
      <c r="N296" s="1" t="s">
        <v>527</v>
      </c>
    </row>
    <row r="297" spans="1:52" ht="30" customHeight="1">
      <c r="A297" s="19" t="s">
        <v>368</v>
      </c>
      <c r="B297" s="19" t="s">
        <v>349</v>
      </c>
      <c r="C297" s="19" t="s">
        <v>350</v>
      </c>
      <c r="D297" s="20">
        <v>1.21E-2</v>
      </c>
      <c r="E297" s="22">
        <f>단가대비표!O68</f>
        <v>0</v>
      </c>
      <c r="F297" s="25">
        <f>TRUNC(E297*D297,1)</f>
        <v>0</v>
      </c>
      <c r="G297" s="22">
        <f>단가대비표!P68</f>
        <v>256883</v>
      </c>
      <c r="H297" s="25">
        <f>TRUNC(G297*D297,1)</f>
        <v>3108.2</v>
      </c>
      <c r="I297" s="22">
        <f>단가대비표!V68</f>
        <v>0</v>
      </c>
      <c r="J297" s="25">
        <f>TRUNC(I297*D297,1)</f>
        <v>0</v>
      </c>
      <c r="K297" s="22">
        <f t="shared" ref="K297:L299" si="38">TRUNC(E297+G297+I297,1)</f>
        <v>256883</v>
      </c>
      <c r="L297" s="25">
        <f t="shared" si="38"/>
        <v>3108.2</v>
      </c>
      <c r="M297" s="19" t="s">
        <v>52</v>
      </c>
      <c r="N297" s="1" t="s">
        <v>527</v>
      </c>
      <c r="O297" s="1" t="s">
        <v>369</v>
      </c>
      <c r="P297" s="1" t="s">
        <v>64</v>
      </c>
      <c r="Q297" s="1" t="s">
        <v>64</v>
      </c>
      <c r="R297" s="1" t="s">
        <v>63</v>
      </c>
      <c r="V297">
        <v>1</v>
      </c>
      <c r="AV297" s="1" t="s">
        <v>52</v>
      </c>
      <c r="AW297" s="1" t="s">
        <v>735</v>
      </c>
      <c r="AX297" s="1" t="s">
        <v>52</v>
      </c>
      <c r="AY297" s="1" t="s">
        <v>52</v>
      </c>
      <c r="AZ297" s="1" t="s">
        <v>52</v>
      </c>
    </row>
    <row r="298" spans="1:52" ht="30" customHeight="1">
      <c r="A298" s="19" t="s">
        <v>348</v>
      </c>
      <c r="B298" s="19" t="s">
        <v>349</v>
      </c>
      <c r="C298" s="19" t="s">
        <v>350</v>
      </c>
      <c r="D298" s="20">
        <v>6.1000000000000004E-3</v>
      </c>
      <c r="E298" s="22">
        <f>단가대비표!O59</f>
        <v>0</v>
      </c>
      <c r="F298" s="25">
        <f>TRUNC(E298*D298,1)</f>
        <v>0</v>
      </c>
      <c r="G298" s="22">
        <f>단가대비표!P59</f>
        <v>172068</v>
      </c>
      <c r="H298" s="25">
        <f>TRUNC(G298*D298,1)</f>
        <v>1049.5999999999999</v>
      </c>
      <c r="I298" s="22">
        <f>단가대비표!V59</f>
        <v>0</v>
      </c>
      <c r="J298" s="25">
        <f>TRUNC(I298*D298,1)</f>
        <v>0</v>
      </c>
      <c r="K298" s="22">
        <f t="shared" si="38"/>
        <v>172068</v>
      </c>
      <c r="L298" s="25">
        <f t="shared" si="38"/>
        <v>1049.5999999999999</v>
      </c>
      <c r="M298" s="19" t="s">
        <v>52</v>
      </c>
      <c r="N298" s="1" t="s">
        <v>527</v>
      </c>
      <c r="O298" s="1" t="s">
        <v>351</v>
      </c>
      <c r="P298" s="1" t="s">
        <v>64</v>
      </c>
      <c r="Q298" s="1" t="s">
        <v>64</v>
      </c>
      <c r="R298" s="1" t="s">
        <v>63</v>
      </c>
      <c r="V298">
        <v>1</v>
      </c>
      <c r="AV298" s="1" t="s">
        <v>52</v>
      </c>
      <c r="AW298" s="1" t="s">
        <v>736</v>
      </c>
      <c r="AX298" s="1" t="s">
        <v>52</v>
      </c>
      <c r="AY298" s="1" t="s">
        <v>52</v>
      </c>
      <c r="AZ298" s="1" t="s">
        <v>52</v>
      </c>
    </row>
    <row r="299" spans="1:52" ht="30" customHeight="1">
      <c r="A299" s="19" t="s">
        <v>362</v>
      </c>
      <c r="B299" s="19" t="s">
        <v>376</v>
      </c>
      <c r="C299" s="19" t="s">
        <v>97</v>
      </c>
      <c r="D299" s="20">
        <v>1</v>
      </c>
      <c r="E299" s="22">
        <v>0</v>
      </c>
      <c r="F299" s="25">
        <f>TRUNC(E299*D299,1)</f>
        <v>0</v>
      </c>
      <c r="G299" s="22">
        <v>0</v>
      </c>
      <c r="H299" s="25">
        <f>TRUNC(G299*D299,1)</f>
        <v>0</v>
      </c>
      <c r="I299" s="22">
        <f>TRUNC(SUMIF(V297:V299, RIGHTB(O299, 1), H297:H299)*U299, 2)</f>
        <v>83.15</v>
      </c>
      <c r="J299" s="25">
        <f>TRUNC(I299*D299,1)</f>
        <v>83.1</v>
      </c>
      <c r="K299" s="22">
        <f t="shared" si="38"/>
        <v>83.1</v>
      </c>
      <c r="L299" s="25">
        <f t="shared" si="38"/>
        <v>83.1</v>
      </c>
      <c r="M299" s="19" t="s">
        <v>52</v>
      </c>
      <c r="N299" s="1" t="s">
        <v>527</v>
      </c>
      <c r="O299" s="1" t="s">
        <v>364</v>
      </c>
      <c r="P299" s="1" t="s">
        <v>64</v>
      </c>
      <c r="Q299" s="1" t="s">
        <v>64</v>
      </c>
      <c r="R299" s="1" t="s">
        <v>64</v>
      </c>
      <c r="S299">
        <v>1</v>
      </c>
      <c r="T299">
        <v>2</v>
      </c>
      <c r="U299">
        <v>0.02</v>
      </c>
      <c r="AV299" s="1" t="s">
        <v>52</v>
      </c>
      <c r="AW299" s="1" t="s">
        <v>737</v>
      </c>
      <c r="AX299" s="1" t="s">
        <v>52</v>
      </c>
      <c r="AY299" s="1" t="s">
        <v>52</v>
      </c>
      <c r="AZ299" s="1" t="s">
        <v>52</v>
      </c>
    </row>
    <row r="300" spans="1:52" ht="30" customHeight="1">
      <c r="A300" s="19" t="s">
        <v>353</v>
      </c>
      <c r="B300" s="19" t="s">
        <v>52</v>
      </c>
      <c r="C300" s="19" t="s">
        <v>52</v>
      </c>
      <c r="D300" s="20"/>
      <c r="E300" s="22"/>
      <c r="F300" s="25">
        <f>TRUNC(SUMIF(N297:N299, N296, F297:F299),0)</f>
        <v>0</v>
      </c>
      <c r="G300" s="22"/>
      <c r="H300" s="25">
        <f>TRUNC(SUMIF(N297:N299, N296, H297:H299),0)</f>
        <v>4157</v>
      </c>
      <c r="I300" s="22"/>
      <c r="J300" s="25">
        <f>TRUNC(SUMIF(N297:N299, N296, J297:J299),0)</f>
        <v>83</v>
      </c>
      <c r="K300" s="22"/>
      <c r="L300" s="25">
        <f>F300+H300+J300</f>
        <v>4240</v>
      </c>
      <c r="M300" s="19" t="s">
        <v>52</v>
      </c>
      <c r="N300" s="1" t="s">
        <v>71</v>
      </c>
      <c r="O300" s="1" t="s">
        <v>71</v>
      </c>
      <c r="P300" s="1" t="s">
        <v>52</v>
      </c>
      <c r="Q300" s="1" t="s">
        <v>52</v>
      </c>
      <c r="R300" s="1" t="s">
        <v>52</v>
      </c>
      <c r="AV300" s="1" t="s">
        <v>52</v>
      </c>
      <c r="AW300" s="1" t="s">
        <v>52</v>
      </c>
      <c r="AX300" s="1" t="s">
        <v>52</v>
      </c>
      <c r="AY300" s="1" t="s">
        <v>52</v>
      </c>
      <c r="AZ300" s="1" t="s">
        <v>52</v>
      </c>
    </row>
    <row r="301" spans="1:52" ht="30" customHeight="1">
      <c r="A301" s="20"/>
      <c r="B301" s="20"/>
      <c r="C301" s="20"/>
      <c r="D301" s="20"/>
      <c r="E301" s="22"/>
      <c r="F301" s="25"/>
      <c r="G301" s="22"/>
      <c r="H301" s="25"/>
      <c r="I301" s="22"/>
      <c r="J301" s="25"/>
      <c r="K301" s="22"/>
      <c r="L301" s="25"/>
      <c r="M301" s="20"/>
    </row>
    <row r="302" spans="1:52" ht="30" customHeight="1">
      <c r="A302" s="16" t="s">
        <v>738</v>
      </c>
      <c r="B302" s="17"/>
      <c r="C302" s="17"/>
      <c r="D302" s="17"/>
      <c r="E302" s="21"/>
      <c r="F302" s="24"/>
      <c r="G302" s="21"/>
      <c r="H302" s="24"/>
      <c r="I302" s="21"/>
      <c r="J302" s="24"/>
      <c r="K302" s="21"/>
      <c r="L302" s="24"/>
      <c r="M302" s="18"/>
      <c r="N302" s="1" t="s">
        <v>533</v>
      </c>
    </row>
    <row r="303" spans="1:52" ht="30" customHeight="1">
      <c r="A303" s="19" t="s">
        <v>740</v>
      </c>
      <c r="B303" s="19" t="s">
        <v>349</v>
      </c>
      <c r="C303" s="19" t="s">
        <v>350</v>
      </c>
      <c r="D303" s="20">
        <v>2.8500000000000001E-3</v>
      </c>
      <c r="E303" s="22">
        <f>단가대비표!O61</f>
        <v>0</v>
      </c>
      <c r="F303" s="25">
        <f t="shared" ref="F303:F308" si="39">TRUNC(E303*D303,1)</f>
        <v>0</v>
      </c>
      <c r="G303" s="22">
        <f>단가대비표!P61</f>
        <v>239808</v>
      </c>
      <c r="H303" s="25">
        <f t="shared" ref="H303:H308" si="40">TRUNC(G303*D303,1)</f>
        <v>683.4</v>
      </c>
      <c r="I303" s="22">
        <f>단가대비표!V61</f>
        <v>0</v>
      </c>
      <c r="J303" s="25">
        <f t="shared" ref="J303:J308" si="41">TRUNC(I303*D303,1)</f>
        <v>0</v>
      </c>
      <c r="K303" s="22">
        <f t="shared" ref="K303:L308" si="42">TRUNC(E303+G303+I303,1)</f>
        <v>239808</v>
      </c>
      <c r="L303" s="25">
        <f t="shared" si="42"/>
        <v>683.4</v>
      </c>
      <c r="M303" s="19" t="s">
        <v>52</v>
      </c>
      <c r="N303" s="1" t="s">
        <v>533</v>
      </c>
      <c r="O303" s="1" t="s">
        <v>741</v>
      </c>
      <c r="P303" s="1" t="s">
        <v>64</v>
      </c>
      <c r="Q303" s="1" t="s">
        <v>64</v>
      </c>
      <c r="R303" s="1" t="s">
        <v>63</v>
      </c>
      <c r="V303">
        <v>1</v>
      </c>
      <c r="W303">
        <v>2</v>
      </c>
      <c r="AV303" s="1" t="s">
        <v>52</v>
      </c>
      <c r="AW303" s="1" t="s">
        <v>742</v>
      </c>
      <c r="AX303" s="1" t="s">
        <v>52</v>
      </c>
      <c r="AY303" s="1" t="s">
        <v>52</v>
      </c>
      <c r="AZ303" s="1" t="s">
        <v>52</v>
      </c>
    </row>
    <row r="304" spans="1:52" ht="30" customHeight="1">
      <c r="A304" s="19" t="s">
        <v>743</v>
      </c>
      <c r="B304" s="19" t="s">
        <v>349</v>
      </c>
      <c r="C304" s="19" t="s">
        <v>350</v>
      </c>
      <c r="D304" s="20">
        <v>1.0399999999999999E-3</v>
      </c>
      <c r="E304" s="22">
        <f>단가대비표!O62</f>
        <v>0</v>
      </c>
      <c r="F304" s="25">
        <f t="shared" si="39"/>
        <v>0</v>
      </c>
      <c r="G304" s="22">
        <f>단가대비표!P62</f>
        <v>282536</v>
      </c>
      <c r="H304" s="25">
        <f t="shared" si="40"/>
        <v>293.8</v>
      </c>
      <c r="I304" s="22">
        <f>단가대비표!V62</f>
        <v>0</v>
      </c>
      <c r="J304" s="25">
        <f t="shared" si="41"/>
        <v>0</v>
      </c>
      <c r="K304" s="22">
        <f t="shared" si="42"/>
        <v>282536</v>
      </c>
      <c r="L304" s="25">
        <f t="shared" si="42"/>
        <v>293.8</v>
      </c>
      <c r="M304" s="19" t="s">
        <v>52</v>
      </c>
      <c r="N304" s="1" t="s">
        <v>533</v>
      </c>
      <c r="O304" s="1" t="s">
        <v>744</v>
      </c>
      <c r="P304" s="1" t="s">
        <v>64</v>
      </c>
      <c r="Q304" s="1" t="s">
        <v>64</v>
      </c>
      <c r="R304" s="1" t="s">
        <v>63</v>
      </c>
      <c r="V304">
        <v>1</v>
      </c>
      <c r="W304">
        <v>2</v>
      </c>
      <c r="AV304" s="1" t="s">
        <v>52</v>
      </c>
      <c r="AW304" s="1" t="s">
        <v>745</v>
      </c>
      <c r="AX304" s="1" t="s">
        <v>52</v>
      </c>
      <c r="AY304" s="1" t="s">
        <v>52</v>
      </c>
      <c r="AZ304" s="1" t="s">
        <v>52</v>
      </c>
    </row>
    <row r="305" spans="1:52" ht="30" customHeight="1">
      <c r="A305" s="19" t="s">
        <v>746</v>
      </c>
      <c r="B305" s="19" t="s">
        <v>349</v>
      </c>
      <c r="C305" s="19" t="s">
        <v>350</v>
      </c>
      <c r="D305" s="20">
        <v>7.7999999999999999E-4</v>
      </c>
      <c r="E305" s="22">
        <f>단가대비표!O60</f>
        <v>0</v>
      </c>
      <c r="F305" s="25">
        <f t="shared" si="39"/>
        <v>0</v>
      </c>
      <c r="G305" s="22">
        <f>단가대비표!P60</f>
        <v>226122</v>
      </c>
      <c r="H305" s="25">
        <f t="shared" si="40"/>
        <v>176.3</v>
      </c>
      <c r="I305" s="22">
        <f>단가대비표!V60</f>
        <v>0</v>
      </c>
      <c r="J305" s="25">
        <f t="shared" si="41"/>
        <v>0</v>
      </c>
      <c r="K305" s="22">
        <f t="shared" si="42"/>
        <v>226122</v>
      </c>
      <c r="L305" s="25">
        <f t="shared" si="42"/>
        <v>176.3</v>
      </c>
      <c r="M305" s="19" t="s">
        <v>52</v>
      </c>
      <c r="N305" s="1" t="s">
        <v>533</v>
      </c>
      <c r="O305" s="1" t="s">
        <v>747</v>
      </c>
      <c r="P305" s="1" t="s">
        <v>64</v>
      </c>
      <c r="Q305" s="1" t="s">
        <v>64</v>
      </c>
      <c r="R305" s="1" t="s">
        <v>63</v>
      </c>
      <c r="V305">
        <v>1</v>
      </c>
      <c r="W305">
        <v>2</v>
      </c>
      <c r="AV305" s="1" t="s">
        <v>52</v>
      </c>
      <c r="AW305" s="1" t="s">
        <v>748</v>
      </c>
      <c r="AX305" s="1" t="s">
        <v>52</v>
      </c>
      <c r="AY305" s="1" t="s">
        <v>52</v>
      </c>
      <c r="AZ305" s="1" t="s">
        <v>52</v>
      </c>
    </row>
    <row r="306" spans="1:52" ht="30" customHeight="1">
      <c r="A306" s="19" t="s">
        <v>348</v>
      </c>
      <c r="B306" s="19" t="s">
        <v>349</v>
      </c>
      <c r="C306" s="19" t="s">
        <v>350</v>
      </c>
      <c r="D306" s="20">
        <v>5.1999999999999995E-4</v>
      </c>
      <c r="E306" s="22">
        <f>단가대비표!O59</f>
        <v>0</v>
      </c>
      <c r="F306" s="25">
        <f t="shared" si="39"/>
        <v>0</v>
      </c>
      <c r="G306" s="22">
        <f>단가대비표!P59</f>
        <v>172068</v>
      </c>
      <c r="H306" s="25">
        <f t="shared" si="40"/>
        <v>89.4</v>
      </c>
      <c r="I306" s="22">
        <f>단가대비표!V59</f>
        <v>0</v>
      </c>
      <c r="J306" s="25">
        <f t="shared" si="41"/>
        <v>0</v>
      </c>
      <c r="K306" s="22">
        <f t="shared" si="42"/>
        <v>172068</v>
      </c>
      <c r="L306" s="25">
        <f t="shared" si="42"/>
        <v>89.4</v>
      </c>
      <c r="M306" s="19" t="s">
        <v>52</v>
      </c>
      <c r="N306" s="1" t="s">
        <v>533</v>
      </c>
      <c r="O306" s="1" t="s">
        <v>351</v>
      </c>
      <c r="P306" s="1" t="s">
        <v>64</v>
      </c>
      <c r="Q306" s="1" t="s">
        <v>64</v>
      </c>
      <c r="R306" s="1" t="s">
        <v>63</v>
      </c>
      <c r="V306">
        <v>1</v>
      </c>
      <c r="W306">
        <v>2</v>
      </c>
      <c r="AV306" s="1" t="s">
        <v>52</v>
      </c>
      <c r="AW306" s="1" t="s">
        <v>749</v>
      </c>
      <c r="AX306" s="1" t="s">
        <v>52</v>
      </c>
      <c r="AY306" s="1" t="s">
        <v>52</v>
      </c>
      <c r="AZ306" s="1" t="s">
        <v>52</v>
      </c>
    </row>
    <row r="307" spans="1:52" ht="30" customHeight="1">
      <c r="A307" s="19" t="s">
        <v>362</v>
      </c>
      <c r="B307" s="19" t="s">
        <v>363</v>
      </c>
      <c r="C307" s="19" t="s">
        <v>97</v>
      </c>
      <c r="D307" s="20">
        <v>1</v>
      </c>
      <c r="E307" s="22">
        <v>0</v>
      </c>
      <c r="F307" s="25">
        <f t="shared" si="39"/>
        <v>0</v>
      </c>
      <c r="G307" s="22">
        <v>0</v>
      </c>
      <c r="H307" s="25">
        <f t="shared" si="40"/>
        <v>0</v>
      </c>
      <c r="I307" s="22">
        <f>TRUNC(SUMIF(V303:V308, RIGHTB(O307, 1), H303:H308)*U307, 2)</f>
        <v>62.14</v>
      </c>
      <c r="J307" s="25">
        <f t="shared" si="41"/>
        <v>62.1</v>
      </c>
      <c r="K307" s="22">
        <f t="shared" si="42"/>
        <v>62.1</v>
      </c>
      <c r="L307" s="25">
        <f t="shared" si="42"/>
        <v>62.1</v>
      </c>
      <c r="M307" s="19" t="s">
        <v>52</v>
      </c>
      <c r="N307" s="1" t="s">
        <v>533</v>
      </c>
      <c r="O307" s="1" t="s">
        <v>364</v>
      </c>
      <c r="P307" s="1" t="s">
        <v>64</v>
      </c>
      <c r="Q307" s="1" t="s">
        <v>64</v>
      </c>
      <c r="R307" s="1" t="s">
        <v>64</v>
      </c>
      <c r="S307">
        <v>1</v>
      </c>
      <c r="T307">
        <v>2</v>
      </c>
      <c r="U307">
        <v>0.05</v>
      </c>
      <c r="AV307" s="1" t="s">
        <v>52</v>
      </c>
      <c r="AW307" s="1" t="s">
        <v>750</v>
      </c>
      <c r="AX307" s="1" t="s">
        <v>52</v>
      </c>
      <c r="AY307" s="1" t="s">
        <v>52</v>
      </c>
      <c r="AZ307" s="1" t="s">
        <v>52</v>
      </c>
    </row>
    <row r="308" spans="1:52" ht="30" customHeight="1">
      <c r="A308" s="19" t="s">
        <v>751</v>
      </c>
      <c r="B308" s="19" t="s">
        <v>410</v>
      </c>
      <c r="C308" s="19" t="s">
        <v>97</v>
      </c>
      <c r="D308" s="20">
        <v>1</v>
      </c>
      <c r="E308" s="22">
        <f>TRUNC(SUMIF(W303:W308, RIGHTB(O308, 1), H303:H308)*U308, 2)</f>
        <v>37.28</v>
      </c>
      <c r="F308" s="25">
        <f t="shared" si="39"/>
        <v>37.200000000000003</v>
      </c>
      <c r="G308" s="22">
        <v>0</v>
      </c>
      <c r="H308" s="25">
        <f t="shared" si="40"/>
        <v>0</v>
      </c>
      <c r="I308" s="22">
        <v>0</v>
      </c>
      <c r="J308" s="25">
        <f t="shared" si="41"/>
        <v>0</v>
      </c>
      <c r="K308" s="22">
        <f t="shared" si="42"/>
        <v>37.200000000000003</v>
      </c>
      <c r="L308" s="25">
        <f t="shared" si="42"/>
        <v>37.200000000000003</v>
      </c>
      <c r="M308" s="19" t="s">
        <v>52</v>
      </c>
      <c r="N308" s="1" t="s">
        <v>533</v>
      </c>
      <c r="O308" s="1" t="s">
        <v>411</v>
      </c>
      <c r="P308" s="1" t="s">
        <v>64</v>
      </c>
      <c r="Q308" s="1" t="s">
        <v>64</v>
      </c>
      <c r="R308" s="1" t="s">
        <v>64</v>
      </c>
      <c r="S308">
        <v>1</v>
      </c>
      <c r="T308">
        <v>0</v>
      </c>
      <c r="U308">
        <v>0.03</v>
      </c>
      <c r="AV308" s="1" t="s">
        <v>52</v>
      </c>
      <c r="AW308" s="1" t="s">
        <v>752</v>
      </c>
      <c r="AX308" s="1" t="s">
        <v>52</v>
      </c>
      <c r="AY308" s="1" t="s">
        <v>52</v>
      </c>
      <c r="AZ308" s="1" t="s">
        <v>52</v>
      </c>
    </row>
    <row r="309" spans="1:52" ht="30" customHeight="1">
      <c r="A309" s="19" t="s">
        <v>353</v>
      </c>
      <c r="B309" s="19" t="s">
        <v>52</v>
      </c>
      <c r="C309" s="19" t="s">
        <v>52</v>
      </c>
      <c r="D309" s="20"/>
      <c r="E309" s="22"/>
      <c r="F309" s="25">
        <f>TRUNC(SUMIF(N303:N308, N302, F303:F308),0)</f>
        <v>37</v>
      </c>
      <c r="G309" s="22"/>
      <c r="H309" s="25">
        <f>TRUNC(SUMIF(N303:N308, N302, H303:H308),0)</f>
        <v>1242</v>
      </c>
      <c r="I309" s="22"/>
      <c r="J309" s="25">
        <f>TRUNC(SUMIF(N303:N308, N302, J303:J308),0)</f>
        <v>62</v>
      </c>
      <c r="K309" s="22"/>
      <c r="L309" s="25">
        <f>F309+H309+J309</f>
        <v>1341</v>
      </c>
      <c r="M309" s="19" t="s">
        <v>52</v>
      </c>
      <c r="N309" s="1" t="s">
        <v>71</v>
      </c>
      <c r="O309" s="1" t="s">
        <v>71</v>
      </c>
      <c r="P309" s="1" t="s">
        <v>52</v>
      </c>
      <c r="Q309" s="1" t="s">
        <v>52</v>
      </c>
      <c r="R309" s="1" t="s">
        <v>52</v>
      </c>
      <c r="AV309" s="1" t="s">
        <v>52</v>
      </c>
      <c r="AW309" s="1" t="s">
        <v>52</v>
      </c>
      <c r="AX309" s="1" t="s">
        <v>52</v>
      </c>
      <c r="AY309" s="1" t="s">
        <v>52</v>
      </c>
      <c r="AZ309" s="1" t="s">
        <v>52</v>
      </c>
    </row>
    <row r="310" spans="1:52" ht="30" customHeight="1">
      <c r="A310" s="20"/>
      <c r="B310" s="20"/>
      <c r="C310" s="20"/>
      <c r="D310" s="20"/>
      <c r="E310" s="22"/>
      <c r="F310" s="25"/>
      <c r="G310" s="22"/>
      <c r="H310" s="25"/>
      <c r="I310" s="22"/>
      <c r="J310" s="25"/>
      <c r="K310" s="22"/>
      <c r="L310" s="25"/>
      <c r="M310" s="20"/>
    </row>
    <row r="311" spans="1:52" ht="30" customHeight="1">
      <c r="A311" s="16" t="s">
        <v>753</v>
      </c>
      <c r="B311" s="17"/>
      <c r="C311" s="17"/>
      <c r="D311" s="17"/>
      <c r="E311" s="21"/>
      <c r="F311" s="24"/>
      <c r="G311" s="21"/>
      <c r="H311" s="24"/>
      <c r="I311" s="21"/>
      <c r="J311" s="24"/>
      <c r="K311" s="21"/>
      <c r="L311" s="24"/>
      <c r="M311" s="18"/>
      <c r="N311" s="1" t="s">
        <v>559</v>
      </c>
    </row>
    <row r="312" spans="1:52" ht="30" customHeight="1">
      <c r="A312" s="19" t="s">
        <v>754</v>
      </c>
      <c r="B312" s="19" t="s">
        <v>755</v>
      </c>
      <c r="C312" s="19" t="s">
        <v>75</v>
      </c>
      <c r="D312" s="20">
        <v>1.05</v>
      </c>
      <c r="E312" s="22">
        <f>단가대비표!O50</f>
        <v>2240</v>
      </c>
      <c r="F312" s="25">
        <f t="shared" ref="F312:F321" si="43">TRUNC(E312*D312,1)</f>
        <v>2352</v>
      </c>
      <c r="G312" s="22">
        <f>단가대비표!P50</f>
        <v>0</v>
      </c>
      <c r="H312" s="25">
        <f t="shared" ref="H312:H321" si="44">TRUNC(G312*D312,1)</f>
        <v>0</v>
      </c>
      <c r="I312" s="22">
        <f>단가대비표!V50</f>
        <v>0</v>
      </c>
      <c r="J312" s="25">
        <f t="shared" ref="J312:J321" si="45">TRUNC(I312*D312,1)</f>
        <v>0</v>
      </c>
      <c r="K312" s="22">
        <f t="shared" ref="K312:K321" si="46">TRUNC(E312+G312+I312,1)</f>
        <v>2240</v>
      </c>
      <c r="L312" s="25">
        <f t="shared" ref="L312:L321" si="47">TRUNC(F312+H312+J312,1)</f>
        <v>2352</v>
      </c>
      <c r="M312" s="19" t="s">
        <v>52</v>
      </c>
      <c r="N312" s="1" t="s">
        <v>559</v>
      </c>
      <c r="O312" s="1" t="s">
        <v>756</v>
      </c>
      <c r="P312" s="1" t="s">
        <v>64</v>
      </c>
      <c r="Q312" s="1" t="s">
        <v>64</v>
      </c>
      <c r="R312" s="1" t="s">
        <v>63</v>
      </c>
      <c r="AV312" s="1" t="s">
        <v>52</v>
      </c>
      <c r="AW312" s="1" t="s">
        <v>757</v>
      </c>
      <c r="AX312" s="1" t="s">
        <v>52</v>
      </c>
      <c r="AY312" s="1" t="s">
        <v>52</v>
      </c>
      <c r="AZ312" s="1" t="s">
        <v>52</v>
      </c>
    </row>
    <row r="313" spans="1:52" ht="30" customHeight="1">
      <c r="A313" s="19" t="s">
        <v>754</v>
      </c>
      <c r="B313" s="19" t="s">
        <v>758</v>
      </c>
      <c r="C313" s="19" t="s">
        <v>75</v>
      </c>
      <c r="D313" s="20">
        <v>4.0918000000000001</v>
      </c>
      <c r="E313" s="22">
        <f>단가대비표!O49</f>
        <v>1030</v>
      </c>
      <c r="F313" s="25">
        <f t="shared" si="43"/>
        <v>4214.5</v>
      </c>
      <c r="G313" s="22">
        <f>단가대비표!P49</f>
        <v>0</v>
      </c>
      <c r="H313" s="25">
        <f t="shared" si="44"/>
        <v>0</v>
      </c>
      <c r="I313" s="22">
        <f>단가대비표!V49</f>
        <v>0</v>
      </c>
      <c r="J313" s="25">
        <f t="shared" si="45"/>
        <v>0</v>
      </c>
      <c r="K313" s="22">
        <f t="shared" si="46"/>
        <v>1030</v>
      </c>
      <c r="L313" s="25">
        <f t="shared" si="47"/>
        <v>4214.5</v>
      </c>
      <c r="M313" s="19" t="s">
        <v>52</v>
      </c>
      <c r="N313" s="1" t="s">
        <v>559</v>
      </c>
      <c r="O313" s="1" t="s">
        <v>759</v>
      </c>
      <c r="P313" s="1" t="s">
        <v>64</v>
      </c>
      <c r="Q313" s="1" t="s">
        <v>64</v>
      </c>
      <c r="R313" s="1" t="s">
        <v>63</v>
      </c>
      <c r="AV313" s="1" t="s">
        <v>52</v>
      </c>
      <c r="AW313" s="1" t="s">
        <v>760</v>
      </c>
      <c r="AX313" s="1" t="s">
        <v>52</v>
      </c>
      <c r="AY313" s="1" t="s">
        <v>52</v>
      </c>
      <c r="AZ313" s="1" t="s">
        <v>52</v>
      </c>
    </row>
    <row r="314" spans="1:52" ht="30" customHeight="1">
      <c r="A314" s="19" t="s">
        <v>761</v>
      </c>
      <c r="B314" s="19" t="s">
        <v>762</v>
      </c>
      <c r="C314" s="19" t="s">
        <v>627</v>
      </c>
      <c r="D314" s="20">
        <v>4.33</v>
      </c>
      <c r="E314" s="22">
        <f>단가대비표!O35</f>
        <v>160</v>
      </c>
      <c r="F314" s="25">
        <f t="shared" si="43"/>
        <v>692.8</v>
      </c>
      <c r="G314" s="22">
        <f>단가대비표!P35</f>
        <v>0</v>
      </c>
      <c r="H314" s="25">
        <f t="shared" si="44"/>
        <v>0</v>
      </c>
      <c r="I314" s="22">
        <f>단가대비표!V35</f>
        <v>0</v>
      </c>
      <c r="J314" s="25">
        <f t="shared" si="45"/>
        <v>0</v>
      </c>
      <c r="K314" s="22">
        <f t="shared" si="46"/>
        <v>160</v>
      </c>
      <c r="L314" s="25">
        <f t="shared" si="47"/>
        <v>692.8</v>
      </c>
      <c r="M314" s="19" t="s">
        <v>52</v>
      </c>
      <c r="N314" s="1" t="s">
        <v>559</v>
      </c>
      <c r="O314" s="1" t="s">
        <v>763</v>
      </c>
      <c r="P314" s="1" t="s">
        <v>64</v>
      </c>
      <c r="Q314" s="1" t="s">
        <v>64</v>
      </c>
      <c r="R314" s="1" t="s">
        <v>63</v>
      </c>
      <c r="AV314" s="1" t="s">
        <v>52</v>
      </c>
      <c r="AW314" s="1" t="s">
        <v>764</v>
      </c>
      <c r="AX314" s="1" t="s">
        <v>52</v>
      </c>
      <c r="AY314" s="1" t="s">
        <v>52</v>
      </c>
      <c r="AZ314" s="1" t="s">
        <v>52</v>
      </c>
    </row>
    <row r="315" spans="1:52" ht="30" customHeight="1">
      <c r="A315" s="19" t="s">
        <v>765</v>
      </c>
      <c r="B315" s="19" t="s">
        <v>766</v>
      </c>
      <c r="C315" s="19" t="s">
        <v>627</v>
      </c>
      <c r="D315" s="20">
        <v>4.33</v>
      </c>
      <c r="E315" s="22">
        <f>일위대가목록!E58</f>
        <v>59</v>
      </c>
      <c r="F315" s="25">
        <f t="shared" si="43"/>
        <v>255.4</v>
      </c>
      <c r="G315" s="22">
        <f>일위대가목록!F58</f>
        <v>294</v>
      </c>
      <c r="H315" s="25">
        <f t="shared" si="44"/>
        <v>1273</v>
      </c>
      <c r="I315" s="22">
        <f>일위대가목록!G58</f>
        <v>10</v>
      </c>
      <c r="J315" s="25">
        <f t="shared" si="45"/>
        <v>43.3</v>
      </c>
      <c r="K315" s="22">
        <f t="shared" si="46"/>
        <v>363</v>
      </c>
      <c r="L315" s="25">
        <f t="shared" si="47"/>
        <v>1571.7</v>
      </c>
      <c r="M315" s="19" t="s">
        <v>767</v>
      </c>
      <c r="N315" s="1" t="s">
        <v>559</v>
      </c>
      <c r="O315" s="1" t="s">
        <v>768</v>
      </c>
      <c r="P315" s="1" t="s">
        <v>63</v>
      </c>
      <c r="Q315" s="1" t="s">
        <v>64</v>
      </c>
      <c r="R315" s="1" t="s">
        <v>64</v>
      </c>
      <c r="AV315" s="1" t="s">
        <v>52</v>
      </c>
      <c r="AW315" s="1" t="s">
        <v>769</v>
      </c>
      <c r="AX315" s="1" t="s">
        <v>52</v>
      </c>
      <c r="AY315" s="1" t="s">
        <v>52</v>
      </c>
      <c r="AZ315" s="1" t="s">
        <v>52</v>
      </c>
    </row>
    <row r="316" spans="1:52" ht="30" customHeight="1">
      <c r="A316" s="19" t="s">
        <v>770</v>
      </c>
      <c r="B316" s="19" t="s">
        <v>771</v>
      </c>
      <c r="C316" s="19" t="s">
        <v>345</v>
      </c>
      <c r="D316" s="20">
        <v>4.8540000000000001</v>
      </c>
      <c r="E316" s="22">
        <f>일위대가목록!E59</f>
        <v>110</v>
      </c>
      <c r="F316" s="25">
        <f t="shared" si="43"/>
        <v>533.9</v>
      </c>
      <c r="G316" s="22">
        <f>일위대가목록!F59</f>
        <v>5527</v>
      </c>
      <c r="H316" s="25">
        <f t="shared" si="44"/>
        <v>26828</v>
      </c>
      <c r="I316" s="22">
        <f>일위대가목록!G59</f>
        <v>110</v>
      </c>
      <c r="J316" s="25">
        <f t="shared" si="45"/>
        <v>533.9</v>
      </c>
      <c r="K316" s="22">
        <f t="shared" si="46"/>
        <v>5747</v>
      </c>
      <c r="L316" s="25">
        <f t="shared" si="47"/>
        <v>27895.8</v>
      </c>
      <c r="M316" s="19" t="s">
        <v>772</v>
      </c>
      <c r="N316" s="1" t="s">
        <v>559</v>
      </c>
      <c r="O316" s="1" t="s">
        <v>773</v>
      </c>
      <c r="P316" s="1" t="s">
        <v>63</v>
      </c>
      <c r="Q316" s="1" t="s">
        <v>64</v>
      </c>
      <c r="R316" s="1" t="s">
        <v>64</v>
      </c>
      <c r="AV316" s="1" t="s">
        <v>52</v>
      </c>
      <c r="AW316" s="1" t="s">
        <v>774</v>
      </c>
      <c r="AX316" s="1" t="s">
        <v>52</v>
      </c>
      <c r="AY316" s="1" t="s">
        <v>52</v>
      </c>
      <c r="AZ316" s="1" t="s">
        <v>52</v>
      </c>
    </row>
    <row r="317" spans="1:52" ht="30" customHeight="1">
      <c r="A317" s="19" t="s">
        <v>775</v>
      </c>
      <c r="B317" s="19" t="s">
        <v>776</v>
      </c>
      <c r="C317" s="19" t="s">
        <v>60</v>
      </c>
      <c r="D317" s="20">
        <v>0.47</v>
      </c>
      <c r="E317" s="22">
        <f>일위대가목록!E60</f>
        <v>89</v>
      </c>
      <c r="F317" s="25">
        <f t="shared" si="43"/>
        <v>41.8</v>
      </c>
      <c r="G317" s="22">
        <f>일위대가목록!F60</f>
        <v>4461</v>
      </c>
      <c r="H317" s="25">
        <f t="shared" si="44"/>
        <v>2096.6</v>
      </c>
      <c r="I317" s="22">
        <f>일위대가목록!G60</f>
        <v>0</v>
      </c>
      <c r="J317" s="25">
        <f t="shared" si="45"/>
        <v>0</v>
      </c>
      <c r="K317" s="22">
        <f t="shared" si="46"/>
        <v>4550</v>
      </c>
      <c r="L317" s="25">
        <f t="shared" si="47"/>
        <v>2138.4</v>
      </c>
      <c r="M317" s="19" t="s">
        <v>777</v>
      </c>
      <c r="N317" s="1" t="s">
        <v>559</v>
      </c>
      <c r="O317" s="1" t="s">
        <v>778</v>
      </c>
      <c r="P317" s="1" t="s">
        <v>63</v>
      </c>
      <c r="Q317" s="1" t="s">
        <v>64</v>
      </c>
      <c r="R317" s="1" t="s">
        <v>64</v>
      </c>
      <c r="AV317" s="1" t="s">
        <v>52</v>
      </c>
      <c r="AW317" s="1" t="s">
        <v>779</v>
      </c>
      <c r="AX317" s="1" t="s">
        <v>52</v>
      </c>
      <c r="AY317" s="1" t="s">
        <v>52</v>
      </c>
      <c r="AZ317" s="1" t="s">
        <v>52</v>
      </c>
    </row>
    <row r="318" spans="1:52" ht="30" customHeight="1">
      <c r="A318" s="19" t="s">
        <v>780</v>
      </c>
      <c r="B318" s="19" t="s">
        <v>781</v>
      </c>
      <c r="C318" s="19" t="s">
        <v>60</v>
      </c>
      <c r="D318" s="20">
        <v>0.47</v>
      </c>
      <c r="E318" s="22">
        <f>일위대가목록!E61</f>
        <v>237</v>
      </c>
      <c r="F318" s="25">
        <f t="shared" si="43"/>
        <v>111.3</v>
      </c>
      <c r="G318" s="22">
        <f>일위대가목록!F61</f>
        <v>11897</v>
      </c>
      <c r="H318" s="25">
        <f t="shared" si="44"/>
        <v>5591.5</v>
      </c>
      <c r="I318" s="22">
        <f>일위대가목록!G61</f>
        <v>0</v>
      </c>
      <c r="J318" s="25">
        <f t="shared" si="45"/>
        <v>0</v>
      </c>
      <c r="K318" s="22">
        <f t="shared" si="46"/>
        <v>12134</v>
      </c>
      <c r="L318" s="25">
        <f t="shared" si="47"/>
        <v>5702.8</v>
      </c>
      <c r="M318" s="19" t="s">
        <v>782</v>
      </c>
      <c r="N318" s="1" t="s">
        <v>559</v>
      </c>
      <c r="O318" s="1" t="s">
        <v>783</v>
      </c>
      <c r="P318" s="1" t="s">
        <v>63</v>
      </c>
      <c r="Q318" s="1" t="s">
        <v>64</v>
      </c>
      <c r="R318" s="1" t="s">
        <v>64</v>
      </c>
      <c r="AV318" s="1" t="s">
        <v>52</v>
      </c>
      <c r="AW318" s="1" t="s">
        <v>784</v>
      </c>
      <c r="AX318" s="1" t="s">
        <v>52</v>
      </c>
      <c r="AY318" s="1" t="s">
        <v>52</v>
      </c>
      <c r="AZ318" s="1" t="s">
        <v>52</v>
      </c>
    </row>
    <row r="319" spans="1:52" ht="30" customHeight="1">
      <c r="A319" s="19" t="s">
        <v>785</v>
      </c>
      <c r="B319" s="19" t="s">
        <v>786</v>
      </c>
      <c r="C319" s="19" t="s">
        <v>345</v>
      </c>
      <c r="D319" s="20">
        <v>-0.20100000000000001</v>
      </c>
      <c r="E319" s="22">
        <f>단가대비표!O11</f>
        <v>495</v>
      </c>
      <c r="F319" s="25">
        <f t="shared" si="43"/>
        <v>-99.4</v>
      </c>
      <c r="G319" s="22">
        <f>단가대비표!P11</f>
        <v>0</v>
      </c>
      <c r="H319" s="25">
        <f t="shared" si="44"/>
        <v>0</v>
      </c>
      <c r="I319" s="22">
        <f>단가대비표!V11</f>
        <v>0</v>
      </c>
      <c r="J319" s="25">
        <f t="shared" si="45"/>
        <v>0</v>
      </c>
      <c r="K319" s="22">
        <f t="shared" si="46"/>
        <v>495</v>
      </c>
      <c r="L319" s="25">
        <f t="shared" si="47"/>
        <v>-99.4</v>
      </c>
      <c r="M319" s="19" t="s">
        <v>787</v>
      </c>
      <c r="N319" s="1" t="s">
        <v>559</v>
      </c>
      <c r="O319" s="1" t="s">
        <v>788</v>
      </c>
      <c r="P319" s="1" t="s">
        <v>64</v>
      </c>
      <c r="Q319" s="1" t="s">
        <v>64</v>
      </c>
      <c r="R319" s="1" t="s">
        <v>63</v>
      </c>
      <c r="AV319" s="1" t="s">
        <v>52</v>
      </c>
      <c r="AW319" s="1" t="s">
        <v>789</v>
      </c>
      <c r="AX319" s="1" t="s">
        <v>52</v>
      </c>
      <c r="AY319" s="1" t="s">
        <v>52</v>
      </c>
      <c r="AZ319" s="1" t="s">
        <v>52</v>
      </c>
    </row>
    <row r="320" spans="1:52" ht="30" customHeight="1">
      <c r="A320" s="19" t="s">
        <v>790</v>
      </c>
      <c r="B320" s="19" t="s">
        <v>791</v>
      </c>
      <c r="C320" s="19" t="s">
        <v>60</v>
      </c>
      <c r="D320" s="20">
        <v>0.47</v>
      </c>
      <c r="E320" s="22">
        <f>일위대가목록!E62</f>
        <v>682</v>
      </c>
      <c r="F320" s="25">
        <f t="shared" si="43"/>
        <v>320.5</v>
      </c>
      <c r="G320" s="22">
        <f>일위대가목록!F62</f>
        <v>0</v>
      </c>
      <c r="H320" s="25">
        <f t="shared" si="44"/>
        <v>0</v>
      </c>
      <c r="I320" s="22">
        <f>일위대가목록!G62</f>
        <v>0</v>
      </c>
      <c r="J320" s="25">
        <f t="shared" si="45"/>
        <v>0</v>
      </c>
      <c r="K320" s="22">
        <f t="shared" si="46"/>
        <v>682</v>
      </c>
      <c r="L320" s="25">
        <f t="shared" si="47"/>
        <v>320.5</v>
      </c>
      <c r="M320" s="19" t="s">
        <v>792</v>
      </c>
      <c r="N320" s="1" t="s">
        <v>559</v>
      </c>
      <c r="O320" s="1" t="s">
        <v>793</v>
      </c>
      <c r="P320" s="1" t="s">
        <v>63</v>
      </c>
      <c r="Q320" s="1" t="s">
        <v>64</v>
      </c>
      <c r="R320" s="1" t="s">
        <v>64</v>
      </c>
      <c r="AV320" s="1" t="s">
        <v>52</v>
      </c>
      <c r="AW320" s="1" t="s">
        <v>794</v>
      </c>
      <c r="AX320" s="1" t="s">
        <v>52</v>
      </c>
      <c r="AY320" s="1" t="s">
        <v>52</v>
      </c>
      <c r="AZ320" s="1" t="s">
        <v>52</v>
      </c>
    </row>
    <row r="321" spans="1:52" ht="30" customHeight="1">
      <c r="A321" s="19" t="s">
        <v>795</v>
      </c>
      <c r="B321" s="19" t="s">
        <v>796</v>
      </c>
      <c r="C321" s="19" t="s">
        <v>60</v>
      </c>
      <c r="D321" s="20">
        <v>0.47</v>
      </c>
      <c r="E321" s="22">
        <f>일위대가목록!E63</f>
        <v>1028</v>
      </c>
      <c r="F321" s="25">
        <f t="shared" si="43"/>
        <v>483.1</v>
      </c>
      <c r="G321" s="22">
        <f>일위대가목록!F63</f>
        <v>0</v>
      </c>
      <c r="H321" s="25">
        <f t="shared" si="44"/>
        <v>0</v>
      </c>
      <c r="I321" s="22">
        <f>일위대가목록!G63</f>
        <v>0</v>
      </c>
      <c r="J321" s="25">
        <f t="shared" si="45"/>
        <v>0</v>
      </c>
      <c r="K321" s="22">
        <f t="shared" si="46"/>
        <v>1028</v>
      </c>
      <c r="L321" s="25">
        <f t="shared" si="47"/>
        <v>483.1</v>
      </c>
      <c r="M321" s="19" t="s">
        <v>797</v>
      </c>
      <c r="N321" s="1" t="s">
        <v>559</v>
      </c>
      <c r="O321" s="1" t="s">
        <v>798</v>
      </c>
      <c r="P321" s="1" t="s">
        <v>63</v>
      </c>
      <c r="Q321" s="1" t="s">
        <v>64</v>
      </c>
      <c r="R321" s="1" t="s">
        <v>64</v>
      </c>
      <c r="AV321" s="1" t="s">
        <v>52</v>
      </c>
      <c r="AW321" s="1" t="s">
        <v>799</v>
      </c>
      <c r="AX321" s="1" t="s">
        <v>52</v>
      </c>
      <c r="AY321" s="1" t="s">
        <v>52</v>
      </c>
      <c r="AZ321" s="1" t="s">
        <v>52</v>
      </c>
    </row>
    <row r="322" spans="1:52" ht="30" customHeight="1">
      <c r="A322" s="19" t="s">
        <v>353</v>
      </c>
      <c r="B322" s="19" t="s">
        <v>52</v>
      </c>
      <c r="C322" s="19" t="s">
        <v>52</v>
      </c>
      <c r="D322" s="20"/>
      <c r="E322" s="22"/>
      <c r="F322" s="25">
        <f>TRUNC(SUMIF(N312:N321, N311, F312:F321),0)</f>
        <v>8905</v>
      </c>
      <c r="G322" s="22"/>
      <c r="H322" s="25">
        <f>TRUNC(SUMIF(N312:N321, N311, H312:H321),0)</f>
        <v>35789</v>
      </c>
      <c r="I322" s="22"/>
      <c r="J322" s="25">
        <f>TRUNC(SUMIF(N312:N321, N311, J312:J321),0)</f>
        <v>577</v>
      </c>
      <c r="K322" s="22"/>
      <c r="L322" s="25">
        <f>F322+H322+J322</f>
        <v>45271</v>
      </c>
      <c r="M322" s="19" t="s">
        <v>52</v>
      </c>
      <c r="N322" s="1" t="s">
        <v>71</v>
      </c>
      <c r="O322" s="1" t="s">
        <v>71</v>
      </c>
      <c r="P322" s="1" t="s">
        <v>52</v>
      </c>
      <c r="Q322" s="1" t="s">
        <v>52</v>
      </c>
      <c r="R322" s="1" t="s">
        <v>52</v>
      </c>
      <c r="AV322" s="1" t="s">
        <v>52</v>
      </c>
      <c r="AW322" s="1" t="s">
        <v>52</v>
      </c>
      <c r="AX322" s="1" t="s">
        <v>52</v>
      </c>
      <c r="AY322" s="1" t="s">
        <v>52</v>
      </c>
      <c r="AZ322" s="1" t="s">
        <v>52</v>
      </c>
    </row>
    <row r="323" spans="1:52" ht="30" customHeight="1">
      <c r="A323" s="20"/>
      <c r="B323" s="20"/>
      <c r="C323" s="20"/>
      <c r="D323" s="20"/>
      <c r="E323" s="22"/>
      <c r="F323" s="25"/>
      <c r="G323" s="22"/>
      <c r="H323" s="25"/>
      <c r="I323" s="22"/>
      <c r="J323" s="25"/>
      <c r="K323" s="22"/>
      <c r="L323" s="25"/>
      <c r="M323" s="20"/>
    </row>
    <row r="324" spans="1:52" ht="30" customHeight="1">
      <c r="A324" s="16" t="s">
        <v>800</v>
      </c>
      <c r="B324" s="17"/>
      <c r="C324" s="17"/>
      <c r="D324" s="17"/>
      <c r="E324" s="21"/>
      <c r="F324" s="24"/>
      <c r="G324" s="21"/>
      <c r="H324" s="24"/>
      <c r="I324" s="21"/>
      <c r="J324" s="24"/>
      <c r="K324" s="21"/>
      <c r="L324" s="24"/>
      <c r="M324" s="18"/>
      <c r="N324" s="1" t="s">
        <v>567</v>
      </c>
    </row>
    <row r="325" spans="1:52" ht="30" customHeight="1">
      <c r="A325" s="19" t="s">
        <v>620</v>
      </c>
      <c r="B325" s="19" t="s">
        <v>349</v>
      </c>
      <c r="C325" s="19" t="s">
        <v>350</v>
      </c>
      <c r="D325" s="20">
        <v>9.5000000000000001E-2</v>
      </c>
      <c r="E325" s="22">
        <f>단가대비표!O65</f>
        <v>0</v>
      </c>
      <c r="F325" s="25">
        <f>TRUNC(E325*D325,1)</f>
        <v>0</v>
      </c>
      <c r="G325" s="22">
        <f>단가대비표!P65</f>
        <v>253539</v>
      </c>
      <c r="H325" s="25">
        <f>TRUNC(G325*D325,1)</f>
        <v>24086.2</v>
      </c>
      <c r="I325" s="22">
        <f>단가대비표!V65</f>
        <v>0</v>
      </c>
      <c r="J325" s="25">
        <f>TRUNC(I325*D325,1)</f>
        <v>0</v>
      </c>
      <c r="K325" s="22">
        <f>TRUNC(E325+G325+I325,1)</f>
        <v>253539</v>
      </c>
      <c r="L325" s="25">
        <f>TRUNC(F325+H325+J325,1)</f>
        <v>24086.2</v>
      </c>
      <c r="M325" s="19" t="s">
        <v>52</v>
      </c>
      <c r="N325" s="1" t="s">
        <v>567</v>
      </c>
      <c r="O325" s="1" t="s">
        <v>621</v>
      </c>
      <c r="P325" s="1" t="s">
        <v>64</v>
      </c>
      <c r="Q325" s="1" t="s">
        <v>64</v>
      </c>
      <c r="R325" s="1" t="s">
        <v>63</v>
      </c>
      <c r="AV325" s="1" t="s">
        <v>52</v>
      </c>
      <c r="AW325" s="1" t="s">
        <v>801</v>
      </c>
      <c r="AX325" s="1" t="s">
        <v>52</v>
      </c>
      <c r="AY325" s="1" t="s">
        <v>52</v>
      </c>
      <c r="AZ325" s="1" t="s">
        <v>52</v>
      </c>
    </row>
    <row r="326" spans="1:52" ht="30" customHeight="1">
      <c r="A326" s="19" t="s">
        <v>348</v>
      </c>
      <c r="B326" s="19" t="s">
        <v>349</v>
      </c>
      <c r="C326" s="19" t="s">
        <v>350</v>
      </c>
      <c r="D326" s="20">
        <v>1.4999999999999999E-2</v>
      </c>
      <c r="E326" s="22">
        <f>단가대비표!O59</f>
        <v>0</v>
      </c>
      <c r="F326" s="25">
        <f>TRUNC(E326*D326,1)</f>
        <v>0</v>
      </c>
      <c r="G326" s="22">
        <f>단가대비표!P59</f>
        <v>172068</v>
      </c>
      <c r="H326" s="25">
        <f>TRUNC(G326*D326,1)</f>
        <v>2581</v>
      </c>
      <c r="I326" s="22">
        <f>단가대비표!V59</f>
        <v>0</v>
      </c>
      <c r="J326" s="25">
        <f>TRUNC(I326*D326,1)</f>
        <v>0</v>
      </c>
      <c r="K326" s="22">
        <f>TRUNC(E326+G326+I326,1)</f>
        <v>172068</v>
      </c>
      <c r="L326" s="25">
        <f>TRUNC(F326+H326+J326,1)</f>
        <v>2581</v>
      </c>
      <c r="M326" s="19" t="s">
        <v>52</v>
      </c>
      <c r="N326" s="1" t="s">
        <v>567</v>
      </c>
      <c r="O326" s="1" t="s">
        <v>351</v>
      </c>
      <c r="P326" s="1" t="s">
        <v>64</v>
      </c>
      <c r="Q326" s="1" t="s">
        <v>64</v>
      </c>
      <c r="R326" s="1" t="s">
        <v>63</v>
      </c>
      <c r="AV326" s="1" t="s">
        <v>52</v>
      </c>
      <c r="AW326" s="1" t="s">
        <v>802</v>
      </c>
      <c r="AX326" s="1" t="s">
        <v>52</v>
      </c>
      <c r="AY326" s="1" t="s">
        <v>52</v>
      </c>
      <c r="AZ326" s="1" t="s">
        <v>52</v>
      </c>
    </row>
    <row r="327" spans="1:52" ht="30" customHeight="1">
      <c r="A327" s="19" t="s">
        <v>353</v>
      </c>
      <c r="B327" s="19" t="s">
        <v>52</v>
      </c>
      <c r="C327" s="19" t="s">
        <v>52</v>
      </c>
      <c r="D327" s="20"/>
      <c r="E327" s="22"/>
      <c r="F327" s="25">
        <f>TRUNC(SUMIF(N325:N326, N324, F325:F326),0)</f>
        <v>0</v>
      </c>
      <c r="G327" s="22"/>
      <c r="H327" s="25">
        <f>TRUNC(SUMIF(N325:N326, N324, H325:H326),0)</f>
        <v>26667</v>
      </c>
      <c r="I327" s="22"/>
      <c r="J327" s="25">
        <f>TRUNC(SUMIF(N325:N326, N324, J325:J326),0)</f>
        <v>0</v>
      </c>
      <c r="K327" s="22"/>
      <c r="L327" s="25">
        <f>F327+H327+J327</f>
        <v>26667</v>
      </c>
      <c r="M327" s="19" t="s">
        <v>52</v>
      </c>
      <c r="N327" s="1" t="s">
        <v>71</v>
      </c>
      <c r="O327" s="1" t="s">
        <v>71</v>
      </c>
      <c r="P327" s="1" t="s">
        <v>52</v>
      </c>
      <c r="Q327" s="1" t="s">
        <v>52</v>
      </c>
      <c r="R327" s="1" t="s">
        <v>52</v>
      </c>
      <c r="AV327" s="1" t="s">
        <v>52</v>
      </c>
      <c r="AW327" s="1" t="s">
        <v>52</v>
      </c>
      <c r="AX327" s="1" t="s">
        <v>52</v>
      </c>
      <c r="AY327" s="1" t="s">
        <v>52</v>
      </c>
      <c r="AZ327" s="1" t="s">
        <v>52</v>
      </c>
    </row>
    <row r="328" spans="1:52" ht="30" customHeight="1">
      <c r="A328" s="20"/>
      <c r="B328" s="20"/>
      <c r="C328" s="20"/>
      <c r="D328" s="20"/>
      <c r="E328" s="22"/>
      <c r="F328" s="25"/>
      <c r="G328" s="22"/>
      <c r="H328" s="25"/>
      <c r="I328" s="22"/>
      <c r="J328" s="25"/>
      <c r="K328" s="22"/>
      <c r="L328" s="25"/>
      <c r="M328" s="20"/>
    </row>
    <row r="329" spans="1:52" ht="30" customHeight="1">
      <c r="A329" s="16" t="s">
        <v>803</v>
      </c>
      <c r="B329" s="17"/>
      <c r="C329" s="17"/>
      <c r="D329" s="17"/>
      <c r="E329" s="21"/>
      <c r="F329" s="24"/>
      <c r="G329" s="21"/>
      <c r="H329" s="24"/>
      <c r="I329" s="21"/>
      <c r="J329" s="24"/>
      <c r="K329" s="21"/>
      <c r="L329" s="24"/>
      <c r="M329" s="18"/>
      <c r="N329" s="1" t="s">
        <v>571</v>
      </c>
    </row>
    <row r="330" spans="1:52" ht="30" customHeight="1">
      <c r="A330" s="19" t="s">
        <v>705</v>
      </c>
      <c r="B330" s="19" t="s">
        <v>569</v>
      </c>
      <c r="C330" s="19" t="s">
        <v>60</v>
      </c>
      <c r="D330" s="20">
        <v>1.05</v>
      </c>
      <c r="E330" s="22">
        <f>단가대비표!O29</f>
        <v>19000</v>
      </c>
      <c r="F330" s="25">
        <f>TRUNC(E330*D330,1)</f>
        <v>19950</v>
      </c>
      <c r="G330" s="22">
        <f>단가대비표!P29</f>
        <v>0</v>
      </c>
      <c r="H330" s="25">
        <f>TRUNC(G330*D330,1)</f>
        <v>0</v>
      </c>
      <c r="I330" s="22">
        <f>단가대비표!V29</f>
        <v>0</v>
      </c>
      <c r="J330" s="25">
        <f>TRUNC(I330*D330,1)</f>
        <v>0</v>
      </c>
      <c r="K330" s="22">
        <f>TRUNC(E330+G330+I330,1)</f>
        <v>19000</v>
      </c>
      <c r="L330" s="25">
        <f>TRUNC(F330+H330+J330,1)</f>
        <v>19950</v>
      </c>
      <c r="M330" s="19" t="s">
        <v>52</v>
      </c>
      <c r="N330" s="1" t="s">
        <v>571</v>
      </c>
      <c r="O330" s="1" t="s">
        <v>804</v>
      </c>
      <c r="P330" s="1" t="s">
        <v>64</v>
      </c>
      <c r="Q330" s="1" t="s">
        <v>64</v>
      </c>
      <c r="R330" s="1" t="s">
        <v>63</v>
      </c>
      <c r="AV330" s="1" t="s">
        <v>52</v>
      </c>
      <c r="AW330" s="1" t="s">
        <v>805</v>
      </c>
      <c r="AX330" s="1" t="s">
        <v>52</v>
      </c>
      <c r="AY330" s="1" t="s">
        <v>52</v>
      </c>
      <c r="AZ330" s="1" t="s">
        <v>52</v>
      </c>
    </row>
    <row r="331" spans="1:52" ht="30" customHeight="1">
      <c r="A331" s="19" t="s">
        <v>708</v>
      </c>
      <c r="B331" s="19" t="s">
        <v>709</v>
      </c>
      <c r="C331" s="19" t="s">
        <v>60</v>
      </c>
      <c r="D331" s="20">
        <v>1</v>
      </c>
      <c r="E331" s="22">
        <f>일위대가목록!E64</f>
        <v>861</v>
      </c>
      <c r="F331" s="25">
        <f>TRUNC(E331*D331,1)</f>
        <v>861</v>
      </c>
      <c r="G331" s="22">
        <f>일위대가목록!F64</f>
        <v>17145</v>
      </c>
      <c r="H331" s="25">
        <f>TRUNC(G331*D331,1)</f>
        <v>17145</v>
      </c>
      <c r="I331" s="22">
        <f>일위대가목록!G64</f>
        <v>0</v>
      </c>
      <c r="J331" s="25">
        <f>TRUNC(I331*D331,1)</f>
        <v>0</v>
      </c>
      <c r="K331" s="22">
        <f>TRUNC(E331+G331+I331,1)</f>
        <v>18006</v>
      </c>
      <c r="L331" s="25">
        <f>TRUNC(F331+H331+J331,1)</f>
        <v>18006</v>
      </c>
      <c r="M331" s="19" t="s">
        <v>710</v>
      </c>
      <c r="N331" s="1" t="s">
        <v>571</v>
      </c>
      <c r="O331" s="1" t="s">
        <v>711</v>
      </c>
      <c r="P331" s="1" t="s">
        <v>63</v>
      </c>
      <c r="Q331" s="1" t="s">
        <v>64</v>
      </c>
      <c r="R331" s="1" t="s">
        <v>64</v>
      </c>
      <c r="AV331" s="1" t="s">
        <v>52</v>
      </c>
      <c r="AW331" s="1" t="s">
        <v>806</v>
      </c>
      <c r="AX331" s="1" t="s">
        <v>52</v>
      </c>
      <c r="AY331" s="1" t="s">
        <v>52</v>
      </c>
      <c r="AZ331" s="1" t="s">
        <v>52</v>
      </c>
    </row>
    <row r="332" spans="1:52" ht="30" customHeight="1">
      <c r="A332" s="19" t="s">
        <v>353</v>
      </c>
      <c r="B332" s="19" t="s">
        <v>52</v>
      </c>
      <c r="C332" s="19" t="s">
        <v>52</v>
      </c>
      <c r="D332" s="20"/>
      <c r="E332" s="22"/>
      <c r="F332" s="25">
        <f>TRUNC(SUMIF(N330:N331, N329, F330:F331),0)</f>
        <v>20811</v>
      </c>
      <c r="G332" s="22"/>
      <c r="H332" s="25">
        <f>TRUNC(SUMIF(N330:N331, N329, H330:H331),0)</f>
        <v>17145</v>
      </c>
      <c r="I332" s="22"/>
      <c r="J332" s="25">
        <f>TRUNC(SUMIF(N330:N331, N329, J330:J331),0)</f>
        <v>0</v>
      </c>
      <c r="K332" s="22"/>
      <c r="L332" s="25">
        <f>F332+H332+J332</f>
        <v>37956</v>
      </c>
      <c r="M332" s="19" t="s">
        <v>52</v>
      </c>
      <c r="N332" s="1" t="s">
        <v>71</v>
      </c>
      <c r="O332" s="1" t="s">
        <v>71</v>
      </c>
      <c r="P332" s="1" t="s">
        <v>52</v>
      </c>
      <c r="Q332" s="1" t="s">
        <v>52</v>
      </c>
      <c r="R332" s="1" t="s">
        <v>52</v>
      </c>
      <c r="AV332" s="1" t="s">
        <v>52</v>
      </c>
      <c r="AW332" s="1" t="s">
        <v>52</v>
      </c>
      <c r="AX332" s="1" t="s">
        <v>52</v>
      </c>
      <c r="AY332" s="1" t="s">
        <v>52</v>
      </c>
      <c r="AZ332" s="1" t="s">
        <v>52</v>
      </c>
    </row>
    <row r="333" spans="1:52" ht="30" customHeight="1">
      <c r="A333" s="20"/>
      <c r="B333" s="20"/>
      <c r="C333" s="20"/>
      <c r="D333" s="20"/>
      <c r="E333" s="22"/>
      <c r="F333" s="25"/>
      <c r="G333" s="22"/>
      <c r="H333" s="25"/>
      <c r="I333" s="22"/>
      <c r="J333" s="25"/>
      <c r="K333" s="22"/>
      <c r="L333" s="25"/>
      <c r="M333" s="20"/>
    </row>
    <row r="334" spans="1:52" ht="30" customHeight="1">
      <c r="A334" s="16" t="s">
        <v>807</v>
      </c>
      <c r="B334" s="17"/>
      <c r="C334" s="17"/>
      <c r="D334" s="17"/>
      <c r="E334" s="21"/>
      <c r="F334" s="24"/>
      <c r="G334" s="21"/>
      <c r="H334" s="24"/>
      <c r="I334" s="21"/>
      <c r="J334" s="24"/>
      <c r="K334" s="21"/>
      <c r="L334" s="24"/>
      <c r="M334" s="18"/>
      <c r="N334" s="1" t="s">
        <v>768</v>
      </c>
    </row>
    <row r="335" spans="1:52" ht="30" customHeight="1">
      <c r="A335" s="19" t="s">
        <v>808</v>
      </c>
      <c r="B335" s="19" t="s">
        <v>809</v>
      </c>
      <c r="C335" s="19" t="s">
        <v>345</v>
      </c>
      <c r="D335" s="20">
        <v>4.3499999999999997E-2</v>
      </c>
      <c r="E335" s="22">
        <f>단가대비표!O15</f>
        <v>1020</v>
      </c>
      <c r="F335" s="25">
        <f t="shared" ref="F335:F341" si="48">TRUNC(E335*D335,1)</f>
        <v>44.3</v>
      </c>
      <c r="G335" s="22">
        <f>단가대비표!P15</f>
        <v>0</v>
      </c>
      <c r="H335" s="25">
        <f t="shared" ref="H335:H341" si="49">TRUNC(G335*D335,1)</f>
        <v>0</v>
      </c>
      <c r="I335" s="22">
        <f>단가대비표!V15</f>
        <v>0</v>
      </c>
      <c r="J335" s="25">
        <f t="shared" ref="J335:J341" si="50">TRUNC(I335*D335,1)</f>
        <v>0</v>
      </c>
      <c r="K335" s="22">
        <f t="shared" ref="K335:L341" si="51">TRUNC(E335+G335+I335,1)</f>
        <v>1020</v>
      </c>
      <c r="L335" s="25">
        <f t="shared" si="51"/>
        <v>44.3</v>
      </c>
      <c r="M335" s="19" t="s">
        <v>52</v>
      </c>
      <c r="N335" s="1" t="s">
        <v>768</v>
      </c>
      <c r="O335" s="1" t="s">
        <v>810</v>
      </c>
      <c r="P335" s="1" t="s">
        <v>64</v>
      </c>
      <c r="Q335" s="1" t="s">
        <v>64</v>
      </c>
      <c r="R335" s="1" t="s">
        <v>63</v>
      </c>
      <c r="AV335" s="1" t="s">
        <v>52</v>
      </c>
      <c r="AW335" s="1" t="s">
        <v>811</v>
      </c>
      <c r="AX335" s="1" t="s">
        <v>52</v>
      </c>
      <c r="AY335" s="1" t="s">
        <v>52</v>
      </c>
      <c r="AZ335" s="1" t="s">
        <v>52</v>
      </c>
    </row>
    <row r="336" spans="1:52" ht="30" customHeight="1">
      <c r="A336" s="19" t="s">
        <v>530</v>
      </c>
      <c r="B336" s="19" t="s">
        <v>812</v>
      </c>
      <c r="C336" s="19" t="s">
        <v>345</v>
      </c>
      <c r="D336" s="20">
        <v>0.04</v>
      </c>
      <c r="E336" s="22">
        <f>일위대가목록!E65</f>
        <v>159</v>
      </c>
      <c r="F336" s="25">
        <f t="shared" si="48"/>
        <v>6.3</v>
      </c>
      <c r="G336" s="22">
        <f>일위대가목록!F65</f>
        <v>5328</v>
      </c>
      <c r="H336" s="25">
        <f t="shared" si="49"/>
        <v>213.1</v>
      </c>
      <c r="I336" s="22">
        <f>일위대가목록!G65</f>
        <v>266</v>
      </c>
      <c r="J336" s="25">
        <f t="shared" si="50"/>
        <v>10.6</v>
      </c>
      <c r="K336" s="22">
        <f t="shared" si="51"/>
        <v>5753</v>
      </c>
      <c r="L336" s="25">
        <f t="shared" si="51"/>
        <v>230</v>
      </c>
      <c r="M336" s="19" t="s">
        <v>813</v>
      </c>
      <c r="N336" s="1" t="s">
        <v>768</v>
      </c>
      <c r="O336" s="1" t="s">
        <v>814</v>
      </c>
      <c r="P336" s="1" t="s">
        <v>63</v>
      </c>
      <c r="Q336" s="1" t="s">
        <v>64</v>
      </c>
      <c r="R336" s="1" t="s">
        <v>64</v>
      </c>
      <c r="AV336" s="1" t="s">
        <v>52</v>
      </c>
      <c r="AW336" s="1" t="s">
        <v>815</v>
      </c>
      <c r="AX336" s="1" t="s">
        <v>52</v>
      </c>
      <c r="AY336" s="1" t="s">
        <v>52</v>
      </c>
      <c r="AZ336" s="1" t="s">
        <v>52</v>
      </c>
    </row>
    <row r="337" spans="1:52" ht="30" customHeight="1">
      <c r="A337" s="19" t="s">
        <v>775</v>
      </c>
      <c r="B337" s="19" t="s">
        <v>776</v>
      </c>
      <c r="C337" s="19" t="s">
        <v>60</v>
      </c>
      <c r="D337" s="20">
        <v>5.0000000000000001E-3</v>
      </c>
      <c r="E337" s="22">
        <f>일위대가목록!E60</f>
        <v>89</v>
      </c>
      <c r="F337" s="25">
        <f t="shared" si="48"/>
        <v>0.4</v>
      </c>
      <c r="G337" s="22">
        <f>일위대가목록!F60</f>
        <v>4461</v>
      </c>
      <c r="H337" s="25">
        <f t="shared" si="49"/>
        <v>22.3</v>
      </c>
      <c r="I337" s="22">
        <f>일위대가목록!G60</f>
        <v>0</v>
      </c>
      <c r="J337" s="25">
        <f t="shared" si="50"/>
        <v>0</v>
      </c>
      <c r="K337" s="22">
        <f t="shared" si="51"/>
        <v>4550</v>
      </c>
      <c r="L337" s="25">
        <f t="shared" si="51"/>
        <v>22.7</v>
      </c>
      <c r="M337" s="19" t="s">
        <v>777</v>
      </c>
      <c r="N337" s="1" t="s">
        <v>768</v>
      </c>
      <c r="O337" s="1" t="s">
        <v>778</v>
      </c>
      <c r="P337" s="1" t="s">
        <v>63</v>
      </c>
      <c r="Q337" s="1" t="s">
        <v>64</v>
      </c>
      <c r="R337" s="1" t="s">
        <v>64</v>
      </c>
      <c r="AV337" s="1" t="s">
        <v>52</v>
      </c>
      <c r="AW337" s="1" t="s">
        <v>816</v>
      </c>
      <c r="AX337" s="1" t="s">
        <v>52</v>
      </c>
      <c r="AY337" s="1" t="s">
        <v>52</v>
      </c>
      <c r="AZ337" s="1" t="s">
        <v>52</v>
      </c>
    </row>
    <row r="338" spans="1:52" ht="30" customHeight="1">
      <c r="A338" s="19" t="s">
        <v>780</v>
      </c>
      <c r="B338" s="19" t="s">
        <v>781</v>
      </c>
      <c r="C338" s="19" t="s">
        <v>60</v>
      </c>
      <c r="D338" s="20">
        <v>5.0000000000000001E-3</v>
      </c>
      <c r="E338" s="22">
        <f>일위대가목록!E61</f>
        <v>237</v>
      </c>
      <c r="F338" s="25">
        <f t="shared" si="48"/>
        <v>1.1000000000000001</v>
      </c>
      <c r="G338" s="22">
        <f>일위대가목록!F61</f>
        <v>11897</v>
      </c>
      <c r="H338" s="25">
        <f t="shared" si="49"/>
        <v>59.4</v>
      </c>
      <c r="I338" s="22">
        <f>일위대가목록!G61</f>
        <v>0</v>
      </c>
      <c r="J338" s="25">
        <f t="shared" si="50"/>
        <v>0</v>
      </c>
      <c r="K338" s="22">
        <f t="shared" si="51"/>
        <v>12134</v>
      </c>
      <c r="L338" s="25">
        <f t="shared" si="51"/>
        <v>60.5</v>
      </c>
      <c r="M338" s="19" t="s">
        <v>782</v>
      </c>
      <c r="N338" s="1" t="s">
        <v>768</v>
      </c>
      <c r="O338" s="1" t="s">
        <v>783</v>
      </c>
      <c r="P338" s="1" t="s">
        <v>63</v>
      </c>
      <c r="Q338" s="1" t="s">
        <v>64</v>
      </c>
      <c r="R338" s="1" t="s">
        <v>64</v>
      </c>
      <c r="AV338" s="1" t="s">
        <v>52</v>
      </c>
      <c r="AW338" s="1" t="s">
        <v>817</v>
      </c>
      <c r="AX338" s="1" t="s">
        <v>52</v>
      </c>
      <c r="AY338" s="1" t="s">
        <v>52</v>
      </c>
      <c r="AZ338" s="1" t="s">
        <v>52</v>
      </c>
    </row>
    <row r="339" spans="1:52" ht="30" customHeight="1">
      <c r="A339" s="19" t="s">
        <v>785</v>
      </c>
      <c r="B339" s="19" t="s">
        <v>786</v>
      </c>
      <c r="C339" s="19" t="s">
        <v>345</v>
      </c>
      <c r="D339" s="20">
        <v>-3.0000000000000001E-3</v>
      </c>
      <c r="E339" s="22">
        <f>단가대비표!O11</f>
        <v>495</v>
      </c>
      <c r="F339" s="25">
        <f t="shared" si="48"/>
        <v>-1.4</v>
      </c>
      <c r="G339" s="22">
        <f>단가대비표!P11</f>
        <v>0</v>
      </c>
      <c r="H339" s="25">
        <f t="shared" si="49"/>
        <v>0</v>
      </c>
      <c r="I339" s="22">
        <f>단가대비표!V11</f>
        <v>0</v>
      </c>
      <c r="J339" s="25">
        <f t="shared" si="50"/>
        <v>0</v>
      </c>
      <c r="K339" s="22">
        <f t="shared" si="51"/>
        <v>495</v>
      </c>
      <c r="L339" s="25">
        <f t="shared" si="51"/>
        <v>-1.4</v>
      </c>
      <c r="M339" s="19" t="s">
        <v>787</v>
      </c>
      <c r="N339" s="1" t="s">
        <v>768</v>
      </c>
      <c r="O339" s="1" t="s">
        <v>788</v>
      </c>
      <c r="P339" s="1" t="s">
        <v>64</v>
      </c>
      <c r="Q339" s="1" t="s">
        <v>64</v>
      </c>
      <c r="R339" s="1" t="s">
        <v>63</v>
      </c>
      <c r="AV339" s="1" t="s">
        <v>52</v>
      </c>
      <c r="AW339" s="1" t="s">
        <v>818</v>
      </c>
      <c r="AX339" s="1" t="s">
        <v>52</v>
      </c>
      <c r="AY339" s="1" t="s">
        <v>52</v>
      </c>
      <c r="AZ339" s="1" t="s">
        <v>52</v>
      </c>
    </row>
    <row r="340" spans="1:52" ht="30" customHeight="1">
      <c r="A340" s="19" t="s">
        <v>790</v>
      </c>
      <c r="B340" s="19" t="s">
        <v>791</v>
      </c>
      <c r="C340" s="19" t="s">
        <v>60</v>
      </c>
      <c r="D340" s="20">
        <v>5.0000000000000001E-3</v>
      </c>
      <c r="E340" s="22">
        <f>일위대가목록!E62</f>
        <v>682</v>
      </c>
      <c r="F340" s="25">
        <f t="shared" si="48"/>
        <v>3.4</v>
      </c>
      <c r="G340" s="22">
        <f>일위대가목록!F62</f>
        <v>0</v>
      </c>
      <c r="H340" s="25">
        <f t="shared" si="49"/>
        <v>0</v>
      </c>
      <c r="I340" s="22">
        <f>일위대가목록!G62</f>
        <v>0</v>
      </c>
      <c r="J340" s="25">
        <f t="shared" si="50"/>
        <v>0</v>
      </c>
      <c r="K340" s="22">
        <f t="shared" si="51"/>
        <v>682</v>
      </c>
      <c r="L340" s="25">
        <f t="shared" si="51"/>
        <v>3.4</v>
      </c>
      <c r="M340" s="19" t="s">
        <v>792</v>
      </c>
      <c r="N340" s="1" t="s">
        <v>768</v>
      </c>
      <c r="O340" s="1" t="s">
        <v>793</v>
      </c>
      <c r="P340" s="1" t="s">
        <v>63</v>
      </c>
      <c r="Q340" s="1" t="s">
        <v>64</v>
      </c>
      <c r="R340" s="1" t="s">
        <v>64</v>
      </c>
      <c r="AV340" s="1" t="s">
        <v>52</v>
      </c>
      <c r="AW340" s="1" t="s">
        <v>819</v>
      </c>
      <c r="AX340" s="1" t="s">
        <v>52</v>
      </c>
      <c r="AY340" s="1" t="s">
        <v>52</v>
      </c>
      <c r="AZ340" s="1" t="s">
        <v>52</v>
      </c>
    </row>
    <row r="341" spans="1:52" ht="30" customHeight="1">
      <c r="A341" s="19" t="s">
        <v>795</v>
      </c>
      <c r="B341" s="19" t="s">
        <v>796</v>
      </c>
      <c r="C341" s="19" t="s">
        <v>60</v>
      </c>
      <c r="D341" s="20">
        <v>5.0000000000000001E-3</v>
      </c>
      <c r="E341" s="22">
        <f>일위대가목록!E63</f>
        <v>1028</v>
      </c>
      <c r="F341" s="25">
        <f t="shared" si="48"/>
        <v>5.0999999999999996</v>
      </c>
      <c r="G341" s="22">
        <f>일위대가목록!F63</f>
        <v>0</v>
      </c>
      <c r="H341" s="25">
        <f t="shared" si="49"/>
        <v>0</v>
      </c>
      <c r="I341" s="22">
        <f>일위대가목록!G63</f>
        <v>0</v>
      </c>
      <c r="J341" s="25">
        <f t="shared" si="50"/>
        <v>0</v>
      </c>
      <c r="K341" s="22">
        <f t="shared" si="51"/>
        <v>1028</v>
      </c>
      <c r="L341" s="25">
        <f t="shared" si="51"/>
        <v>5.0999999999999996</v>
      </c>
      <c r="M341" s="19" t="s">
        <v>797</v>
      </c>
      <c r="N341" s="1" t="s">
        <v>768</v>
      </c>
      <c r="O341" s="1" t="s">
        <v>798</v>
      </c>
      <c r="P341" s="1" t="s">
        <v>63</v>
      </c>
      <c r="Q341" s="1" t="s">
        <v>64</v>
      </c>
      <c r="R341" s="1" t="s">
        <v>64</v>
      </c>
      <c r="AV341" s="1" t="s">
        <v>52</v>
      </c>
      <c r="AW341" s="1" t="s">
        <v>820</v>
      </c>
      <c r="AX341" s="1" t="s">
        <v>52</v>
      </c>
      <c r="AY341" s="1" t="s">
        <v>52</v>
      </c>
      <c r="AZ341" s="1" t="s">
        <v>52</v>
      </c>
    </row>
    <row r="342" spans="1:52" ht="30" customHeight="1">
      <c r="A342" s="19" t="s">
        <v>353</v>
      </c>
      <c r="B342" s="19" t="s">
        <v>52</v>
      </c>
      <c r="C342" s="19" t="s">
        <v>52</v>
      </c>
      <c r="D342" s="20"/>
      <c r="E342" s="22"/>
      <c r="F342" s="25">
        <f>TRUNC(SUMIF(N335:N341, N334, F335:F341),0)</f>
        <v>59</v>
      </c>
      <c r="G342" s="22"/>
      <c r="H342" s="25">
        <f>TRUNC(SUMIF(N335:N341, N334, H335:H341),0)</f>
        <v>294</v>
      </c>
      <c r="I342" s="22"/>
      <c r="J342" s="25">
        <f>TRUNC(SUMIF(N335:N341, N334, J335:J341),0)</f>
        <v>10</v>
      </c>
      <c r="K342" s="22"/>
      <c r="L342" s="25">
        <f>F342+H342+J342</f>
        <v>363</v>
      </c>
      <c r="M342" s="19" t="s">
        <v>52</v>
      </c>
      <c r="N342" s="1" t="s">
        <v>71</v>
      </c>
      <c r="O342" s="1" t="s">
        <v>71</v>
      </c>
      <c r="P342" s="1" t="s">
        <v>52</v>
      </c>
      <c r="Q342" s="1" t="s">
        <v>52</v>
      </c>
      <c r="R342" s="1" t="s">
        <v>52</v>
      </c>
      <c r="AV342" s="1" t="s">
        <v>52</v>
      </c>
      <c r="AW342" s="1" t="s">
        <v>52</v>
      </c>
      <c r="AX342" s="1" t="s">
        <v>52</v>
      </c>
      <c r="AY342" s="1" t="s">
        <v>52</v>
      </c>
      <c r="AZ342" s="1" t="s">
        <v>52</v>
      </c>
    </row>
    <row r="343" spans="1:52" ht="30" customHeight="1">
      <c r="A343" s="20"/>
      <c r="B343" s="20"/>
      <c r="C343" s="20"/>
      <c r="D343" s="20"/>
      <c r="E343" s="22"/>
      <c r="F343" s="25"/>
      <c r="G343" s="22"/>
      <c r="H343" s="25"/>
      <c r="I343" s="22"/>
      <c r="J343" s="25"/>
      <c r="K343" s="22"/>
      <c r="L343" s="25"/>
      <c r="M343" s="20"/>
    </row>
    <row r="344" spans="1:52" ht="30" customHeight="1">
      <c r="A344" s="16" t="s">
        <v>821</v>
      </c>
      <c r="B344" s="17"/>
      <c r="C344" s="17"/>
      <c r="D344" s="17"/>
      <c r="E344" s="21"/>
      <c r="F344" s="24"/>
      <c r="G344" s="21"/>
      <c r="H344" s="24"/>
      <c r="I344" s="21"/>
      <c r="J344" s="24"/>
      <c r="K344" s="21"/>
      <c r="L344" s="24"/>
      <c r="M344" s="18"/>
      <c r="N344" s="1" t="s">
        <v>773</v>
      </c>
    </row>
    <row r="345" spans="1:52" ht="30" customHeight="1">
      <c r="A345" s="19" t="s">
        <v>743</v>
      </c>
      <c r="B345" s="19" t="s">
        <v>349</v>
      </c>
      <c r="C345" s="19" t="s">
        <v>350</v>
      </c>
      <c r="D345" s="20">
        <v>9.1000000000000004E-3</v>
      </c>
      <c r="E345" s="22">
        <f>단가대비표!O62</f>
        <v>0</v>
      </c>
      <c r="F345" s="25">
        <f>TRUNC(E345*D345,1)</f>
        <v>0</v>
      </c>
      <c r="G345" s="22">
        <f>단가대비표!P62</f>
        <v>282536</v>
      </c>
      <c r="H345" s="25">
        <f>TRUNC(G345*D345,1)</f>
        <v>2571</v>
      </c>
      <c r="I345" s="22">
        <f>단가대비표!V62</f>
        <v>0</v>
      </c>
      <c r="J345" s="25">
        <f>TRUNC(I345*D345,1)</f>
        <v>0</v>
      </c>
      <c r="K345" s="22">
        <f t="shared" ref="K345:L349" si="52">TRUNC(E345+G345+I345,1)</f>
        <v>282536</v>
      </c>
      <c r="L345" s="25">
        <f t="shared" si="52"/>
        <v>2571</v>
      </c>
      <c r="M345" s="19" t="s">
        <v>52</v>
      </c>
      <c r="N345" s="1" t="s">
        <v>773</v>
      </c>
      <c r="O345" s="1" t="s">
        <v>744</v>
      </c>
      <c r="P345" s="1" t="s">
        <v>64</v>
      </c>
      <c r="Q345" s="1" t="s">
        <v>64</v>
      </c>
      <c r="R345" s="1" t="s">
        <v>63</v>
      </c>
      <c r="V345">
        <v>1</v>
      </c>
      <c r="W345">
        <v>2</v>
      </c>
      <c r="AV345" s="1" t="s">
        <v>52</v>
      </c>
      <c r="AW345" s="1" t="s">
        <v>823</v>
      </c>
      <c r="AX345" s="1" t="s">
        <v>52</v>
      </c>
      <c r="AY345" s="1" t="s">
        <v>52</v>
      </c>
      <c r="AZ345" s="1" t="s">
        <v>52</v>
      </c>
    </row>
    <row r="346" spans="1:52" ht="30" customHeight="1">
      <c r="A346" s="19" t="s">
        <v>740</v>
      </c>
      <c r="B346" s="19" t="s">
        <v>349</v>
      </c>
      <c r="C346" s="19" t="s">
        <v>350</v>
      </c>
      <c r="D346" s="20">
        <v>9.1000000000000004E-3</v>
      </c>
      <c r="E346" s="22">
        <f>단가대비표!O61</f>
        <v>0</v>
      </c>
      <c r="F346" s="25">
        <f>TRUNC(E346*D346,1)</f>
        <v>0</v>
      </c>
      <c r="G346" s="22">
        <f>단가대비표!P61</f>
        <v>239808</v>
      </c>
      <c r="H346" s="25">
        <f>TRUNC(G346*D346,1)</f>
        <v>2182.1999999999998</v>
      </c>
      <c r="I346" s="22">
        <f>단가대비표!V61</f>
        <v>0</v>
      </c>
      <c r="J346" s="25">
        <f>TRUNC(I346*D346,1)</f>
        <v>0</v>
      </c>
      <c r="K346" s="22">
        <f t="shared" si="52"/>
        <v>239808</v>
      </c>
      <c r="L346" s="25">
        <f t="shared" si="52"/>
        <v>2182.1999999999998</v>
      </c>
      <c r="M346" s="19" t="s">
        <v>52</v>
      </c>
      <c r="N346" s="1" t="s">
        <v>773</v>
      </c>
      <c r="O346" s="1" t="s">
        <v>741</v>
      </c>
      <c r="P346" s="1" t="s">
        <v>64</v>
      </c>
      <c r="Q346" s="1" t="s">
        <v>64</v>
      </c>
      <c r="R346" s="1" t="s">
        <v>63</v>
      </c>
      <c r="V346">
        <v>1</v>
      </c>
      <c r="W346">
        <v>2</v>
      </c>
      <c r="AV346" s="1" t="s">
        <v>52</v>
      </c>
      <c r="AW346" s="1" t="s">
        <v>824</v>
      </c>
      <c r="AX346" s="1" t="s">
        <v>52</v>
      </c>
      <c r="AY346" s="1" t="s">
        <v>52</v>
      </c>
      <c r="AZ346" s="1" t="s">
        <v>52</v>
      </c>
    </row>
    <row r="347" spans="1:52" ht="30" customHeight="1">
      <c r="A347" s="19" t="s">
        <v>348</v>
      </c>
      <c r="B347" s="19" t="s">
        <v>349</v>
      </c>
      <c r="C347" s="19" t="s">
        <v>350</v>
      </c>
      <c r="D347" s="20">
        <v>4.4999999999999997E-3</v>
      </c>
      <c r="E347" s="22">
        <f>단가대비표!O59</f>
        <v>0</v>
      </c>
      <c r="F347" s="25">
        <f>TRUNC(E347*D347,1)</f>
        <v>0</v>
      </c>
      <c r="G347" s="22">
        <f>단가대비표!P59</f>
        <v>172068</v>
      </c>
      <c r="H347" s="25">
        <f>TRUNC(G347*D347,1)</f>
        <v>774.3</v>
      </c>
      <c r="I347" s="22">
        <f>단가대비표!V59</f>
        <v>0</v>
      </c>
      <c r="J347" s="25">
        <f>TRUNC(I347*D347,1)</f>
        <v>0</v>
      </c>
      <c r="K347" s="22">
        <f t="shared" si="52"/>
        <v>172068</v>
      </c>
      <c r="L347" s="25">
        <f t="shared" si="52"/>
        <v>774.3</v>
      </c>
      <c r="M347" s="19" t="s">
        <v>52</v>
      </c>
      <c r="N347" s="1" t="s">
        <v>773</v>
      </c>
      <c r="O347" s="1" t="s">
        <v>351</v>
      </c>
      <c r="P347" s="1" t="s">
        <v>64</v>
      </c>
      <c r="Q347" s="1" t="s">
        <v>64</v>
      </c>
      <c r="R347" s="1" t="s">
        <v>63</v>
      </c>
      <c r="V347">
        <v>1</v>
      </c>
      <c r="W347">
        <v>2</v>
      </c>
      <c r="AV347" s="1" t="s">
        <v>52</v>
      </c>
      <c r="AW347" s="1" t="s">
        <v>825</v>
      </c>
      <c r="AX347" s="1" t="s">
        <v>52</v>
      </c>
      <c r="AY347" s="1" t="s">
        <v>52</v>
      </c>
      <c r="AZ347" s="1" t="s">
        <v>52</v>
      </c>
    </row>
    <row r="348" spans="1:52" ht="30" customHeight="1">
      <c r="A348" s="19" t="s">
        <v>362</v>
      </c>
      <c r="B348" s="19" t="s">
        <v>376</v>
      </c>
      <c r="C348" s="19" t="s">
        <v>97</v>
      </c>
      <c r="D348" s="20">
        <v>1</v>
      </c>
      <c r="E348" s="22">
        <v>0</v>
      </c>
      <c r="F348" s="25">
        <f>TRUNC(E348*D348,1)</f>
        <v>0</v>
      </c>
      <c r="G348" s="22">
        <v>0</v>
      </c>
      <c r="H348" s="25">
        <f>TRUNC(G348*D348,1)</f>
        <v>0</v>
      </c>
      <c r="I348" s="22">
        <f>TRUNC(SUMIF(V345:V349, RIGHTB(O348, 1), H345:H349)*U348, 2)</f>
        <v>110.55</v>
      </c>
      <c r="J348" s="25">
        <f>TRUNC(I348*D348,1)</f>
        <v>110.5</v>
      </c>
      <c r="K348" s="22">
        <f t="shared" si="52"/>
        <v>110.5</v>
      </c>
      <c r="L348" s="25">
        <f t="shared" si="52"/>
        <v>110.5</v>
      </c>
      <c r="M348" s="19" t="s">
        <v>52</v>
      </c>
      <c r="N348" s="1" t="s">
        <v>773</v>
      </c>
      <c r="O348" s="1" t="s">
        <v>364</v>
      </c>
      <c r="P348" s="1" t="s">
        <v>64</v>
      </c>
      <c r="Q348" s="1" t="s">
        <v>64</v>
      </c>
      <c r="R348" s="1" t="s">
        <v>64</v>
      </c>
      <c r="S348">
        <v>1</v>
      </c>
      <c r="T348">
        <v>2</v>
      </c>
      <c r="U348">
        <v>0.02</v>
      </c>
      <c r="AV348" s="1" t="s">
        <v>52</v>
      </c>
      <c r="AW348" s="1" t="s">
        <v>826</v>
      </c>
      <c r="AX348" s="1" t="s">
        <v>52</v>
      </c>
      <c r="AY348" s="1" t="s">
        <v>52</v>
      </c>
      <c r="AZ348" s="1" t="s">
        <v>52</v>
      </c>
    </row>
    <row r="349" spans="1:52" ht="30" customHeight="1">
      <c r="A349" s="19" t="s">
        <v>751</v>
      </c>
      <c r="B349" s="19" t="s">
        <v>376</v>
      </c>
      <c r="C349" s="19" t="s">
        <v>97</v>
      </c>
      <c r="D349" s="20">
        <v>1</v>
      </c>
      <c r="E349" s="22">
        <f>TRUNC(SUMIF(W345:W349, RIGHTB(O349, 1), H345:H349)*U349, 2)</f>
        <v>110.55</v>
      </c>
      <c r="F349" s="25">
        <f>TRUNC(E349*D349,1)</f>
        <v>110.5</v>
      </c>
      <c r="G349" s="22">
        <v>0</v>
      </c>
      <c r="H349" s="25">
        <f>TRUNC(G349*D349,1)</f>
        <v>0</v>
      </c>
      <c r="I349" s="22">
        <v>0</v>
      </c>
      <c r="J349" s="25">
        <f>TRUNC(I349*D349,1)</f>
        <v>0</v>
      </c>
      <c r="K349" s="22">
        <f t="shared" si="52"/>
        <v>110.5</v>
      </c>
      <c r="L349" s="25">
        <f t="shared" si="52"/>
        <v>110.5</v>
      </c>
      <c r="M349" s="19" t="s">
        <v>52</v>
      </c>
      <c r="N349" s="1" t="s">
        <v>773</v>
      </c>
      <c r="O349" s="1" t="s">
        <v>411</v>
      </c>
      <c r="P349" s="1" t="s">
        <v>64</v>
      </c>
      <c r="Q349" s="1" t="s">
        <v>64</v>
      </c>
      <c r="R349" s="1" t="s">
        <v>64</v>
      </c>
      <c r="S349">
        <v>1</v>
      </c>
      <c r="T349">
        <v>0</v>
      </c>
      <c r="U349">
        <v>0.02</v>
      </c>
      <c r="AV349" s="1" t="s">
        <v>52</v>
      </c>
      <c r="AW349" s="1" t="s">
        <v>827</v>
      </c>
      <c r="AX349" s="1" t="s">
        <v>52</v>
      </c>
      <c r="AY349" s="1" t="s">
        <v>52</v>
      </c>
      <c r="AZ349" s="1" t="s">
        <v>52</v>
      </c>
    </row>
    <row r="350" spans="1:52" ht="30" customHeight="1">
      <c r="A350" s="19" t="s">
        <v>353</v>
      </c>
      <c r="B350" s="19" t="s">
        <v>52</v>
      </c>
      <c r="C350" s="19" t="s">
        <v>52</v>
      </c>
      <c r="D350" s="20"/>
      <c r="E350" s="22"/>
      <c r="F350" s="25">
        <f>TRUNC(SUMIF(N345:N349, N344, F345:F349),0)</f>
        <v>110</v>
      </c>
      <c r="G350" s="22"/>
      <c r="H350" s="25">
        <f>TRUNC(SUMIF(N345:N349, N344, H345:H349),0)</f>
        <v>5527</v>
      </c>
      <c r="I350" s="22"/>
      <c r="J350" s="25">
        <f>TRUNC(SUMIF(N345:N349, N344, J345:J349),0)</f>
        <v>110</v>
      </c>
      <c r="K350" s="22"/>
      <c r="L350" s="25">
        <f>F350+H350+J350</f>
        <v>5747</v>
      </c>
      <c r="M350" s="19" t="s">
        <v>52</v>
      </c>
      <c r="N350" s="1" t="s">
        <v>71</v>
      </c>
      <c r="O350" s="1" t="s">
        <v>71</v>
      </c>
      <c r="P350" s="1" t="s">
        <v>52</v>
      </c>
      <c r="Q350" s="1" t="s">
        <v>52</v>
      </c>
      <c r="R350" s="1" t="s">
        <v>52</v>
      </c>
      <c r="AV350" s="1" t="s">
        <v>52</v>
      </c>
      <c r="AW350" s="1" t="s">
        <v>52</v>
      </c>
      <c r="AX350" s="1" t="s">
        <v>52</v>
      </c>
      <c r="AY350" s="1" t="s">
        <v>52</v>
      </c>
      <c r="AZ350" s="1" t="s">
        <v>52</v>
      </c>
    </row>
    <row r="351" spans="1:52" ht="30" customHeight="1">
      <c r="A351" s="20"/>
      <c r="B351" s="20"/>
      <c r="C351" s="20"/>
      <c r="D351" s="20"/>
      <c r="E351" s="22"/>
      <c r="F351" s="25"/>
      <c r="G351" s="22"/>
      <c r="H351" s="25"/>
      <c r="I351" s="22"/>
      <c r="J351" s="25"/>
      <c r="K351" s="22"/>
      <c r="L351" s="25"/>
      <c r="M351" s="20"/>
    </row>
    <row r="352" spans="1:52" ht="30" customHeight="1">
      <c r="A352" s="16" t="s">
        <v>828</v>
      </c>
      <c r="B352" s="17"/>
      <c r="C352" s="17"/>
      <c r="D352" s="17"/>
      <c r="E352" s="21"/>
      <c r="F352" s="24"/>
      <c r="G352" s="21"/>
      <c r="H352" s="24"/>
      <c r="I352" s="21"/>
      <c r="J352" s="24"/>
      <c r="K352" s="21"/>
      <c r="L352" s="24"/>
      <c r="M352" s="18"/>
      <c r="N352" s="1" t="s">
        <v>778</v>
      </c>
    </row>
    <row r="353" spans="1:52" ht="30" customHeight="1">
      <c r="A353" s="19" t="s">
        <v>830</v>
      </c>
      <c r="B353" s="19" t="s">
        <v>831</v>
      </c>
      <c r="C353" s="19" t="s">
        <v>60</v>
      </c>
      <c r="D353" s="20">
        <v>1</v>
      </c>
      <c r="E353" s="22">
        <f>일위대가목록!E66</f>
        <v>89</v>
      </c>
      <c r="F353" s="25">
        <f>TRUNC(E353*D353,1)</f>
        <v>89</v>
      </c>
      <c r="G353" s="22">
        <f>일위대가목록!F66</f>
        <v>4461</v>
      </c>
      <c r="H353" s="25">
        <f>TRUNC(G353*D353,1)</f>
        <v>4461</v>
      </c>
      <c r="I353" s="22">
        <f>일위대가목록!G66</f>
        <v>0</v>
      </c>
      <c r="J353" s="25">
        <f>TRUNC(I353*D353,1)</f>
        <v>0</v>
      </c>
      <c r="K353" s="22">
        <f>TRUNC(E353+G353+I353,1)</f>
        <v>4550</v>
      </c>
      <c r="L353" s="25">
        <f>TRUNC(F353+H353+J353,1)</f>
        <v>4550</v>
      </c>
      <c r="M353" s="19" t="s">
        <v>832</v>
      </c>
      <c r="N353" s="1" t="s">
        <v>778</v>
      </c>
      <c r="O353" s="1" t="s">
        <v>833</v>
      </c>
      <c r="P353" s="1" t="s">
        <v>63</v>
      </c>
      <c r="Q353" s="1" t="s">
        <v>64</v>
      </c>
      <c r="R353" s="1" t="s">
        <v>64</v>
      </c>
      <c r="AV353" s="1" t="s">
        <v>52</v>
      </c>
      <c r="AW353" s="1" t="s">
        <v>834</v>
      </c>
      <c r="AX353" s="1" t="s">
        <v>52</v>
      </c>
      <c r="AY353" s="1" t="s">
        <v>52</v>
      </c>
      <c r="AZ353" s="1" t="s">
        <v>52</v>
      </c>
    </row>
    <row r="354" spans="1:52" ht="30" customHeight="1">
      <c r="A354" s="19" t="s">
        <v>353</v>
      </c>
      <c r="B354" s="19" t="s">
        <v>52</v>
      </c>
      <c r="C354" s="19" t="s">
        <v>52</v>
      </c>
      <c r="D354" s="20"/>
      <c r="E354" s="22"/>
      <c r="F354" s="25">
        <f>TRUNC(SUMIF(N353:N353, N352, F353:F353),0)</f>
        <v>89</v>
      </c>
      <c r="G354" s="22"/>
      <c r="H354" s="25">
        <f>TRUNC(SUMIF(N353:N353, N352, H353:H353),0)</f>
        <v>4461</v>
      </c>
      <c r="I354" s="22"/>
      <c r="J354" s="25">
        <f>TRUNC(SUMIF(N353:N353, N352, J353:J353),0)</f>
        <v>0</v>
      </c>
      <c r="K354" s="22"/>
      <c r="L354" s="25">
        <f>F354+H354+J354</f>
        <v>4550</v>
      </c>
      <c r="M354" s="19" t="s">
        <v>52</v>
      </c>
      <c r="N354" s="1" t="s">
        <v>71</v>
      </c>
      <c r="O354" s="1" t="s">
        <v>71</v>
      </c>
      <c r="P354" s="1" t="s">
        <v>52</v>
      </c>
      <c r="Q354" s="1" t="s">
        <v>52</v>
      </c>
      <c r="R354" s="1" t="s">
        <v>52</v>
      </c>
      <c r="AV354" s="1" t="s">
        <v>52</v>
      </c>
      <c r="AW354" s="1" t="s">
        <v>52</v>
      </c>
      <c r="AX354" s="1" t="s">
        <v>52</v>
      </c>
      <c r="AY354" s="1" t="s">
        <v>52</v>
      </c>
      <c r="AZ354" s="1" t="s">
        <v>52</v>
      </c>
    </row>
    <row r="355" spans="1:52" ht="30" customHeight="1">
      <c r="A355" s="20"/>
      <c r="B355" s="20"/>
      <c r="C355" s="20"/>
      <c r="D355" s="20"/>
      <c r="E355" s="22"/>
      <c r="F355" s="25"/>
      <c r="G355" s="22"/>
      <c r="H355" s="25"/>
      <c r="I355" s="22"/>
      <c r="J355" s="25"/>
      <c r="K355" s="22"/>
      <c r="L355" s="25"/>
      <c r="M355" s="20"/>
    </row>
    <row r="356" spans="1:52" ht="30" customHeight="1">
      <c r="A356" s="16" t="s">
        <v>835</v>
      </c>
      <c r="B356" s="17"/>
      <c r="C356" s="17"/>
      <c r="D356" s="17"/>
      <c r="E356" s="21"/>
      <c r="F356" s="24"/>
      <c r="G356" s="21"/>
      <c r="H356" s="24"/>
      <c r="I356" s="21"/>
      <c r="J356" s="24"/>
      <c r="K356" s="21"/>
      <c r="L356" s="24"/>
      <c r="M356" s="18"/>
      <c r="N356" s="1" t="s">
        <v>783</v>
      </c>
    </row>
    <row r="357" spans="1:52" ht="30" customHeight="1">
      <c r="A357" s="19" t="s">
        <v>837</v>
      </c>
      <c r="B357" s="19" t="s">
        <v>838</v>
      </c>
      <c r="C357" s="19" t="s">
        <v>60</v>
      </c>
      <c r="D357" s="20">
        <v>1</v>
      </c>
      <c r="E357" s="22">
        <f>일위대가목록!E67</f>
        <v>237</v>
      </c>
      <c r="F357" s="25">
        <f>TRUNC(E357*D357,1)</f>
        <v>237</v>
      </c>
      <c r="G357" s="22">
        <f>일위대가목록!F67</f>
        <v>11897</v>
      </c>
      <c r="H357" s="25">
        <f>TRUNC(G357*D357,1)</f>
        <v>11897</v>
      </c>
      <c r="I357" s="22">
        <f>일위대가목록!G67</f>
        <v>0</v>
      </c>
      <c r="J357" s="25">
        <f>TRUNC(I357*D357,1)</f>
        <v>0</v>
      </c>
      <c r="K357" s="22">
        <f>TRUNC(E357+G357+I357,1)</f>
        <v>12134</v>
      </c>
      <c r="L357" s="25">
        <f>TRUNC(F357+H357+J357,1)</f>
        <v>12134</v>
      </c>
      <c r="M357" s="19" t="s">
        <v>839</v>
      </c>
      <c r="N357" s="1" t="s">
        <v>783</v>
      </c>
      <c r="O357" s="1" t="s">
        <v>840</v>
      </c>
      <c r="P357" s="1" t="s">
        <v>63</v>
      </c>
      <c r="Q357" s="1" t="s">
        <v>64</v>
      </c>
      <c r="R357" s="1" t="s">
        <v>64</v>
      </c>
      <c r="AV357" s="1" t="s">
        <v>52</v>
      </c>
      <c r="AW357" s="1" t="s">
        <v>841</v>
      </c>
      <c r="AX357" s="1" t="s">
        <v>52</v>
      </c>
      <c r="AY357" s="1" t="s">
        <v>52</v>
      </c>
      <c r="AZ357" s="1" t="s">
        <v>52</v>
      </c>
    </row>
    <row r="358" spans="1:52" ht="30" customHeight="1">
      <c r="A358" s="19" t="s">
        <v>353</v>
      </c>
      <c r="B358" s="19" t="s">
        <v>52</v>
      </c>
      <c r="C358" s="19" t="s">
        <v>52</v>
      </c>
      <c r="D358" s="20"/>
      <c r="E358" s="22"/>
      <c r="F358" s="25">
        <f>TRUNC(SUMIF(N357:N357, N356, F357:F357),0)</f>
        <v>237</v>
      </c>
      <c r="G358" s="22"/>
      <c r="H358" s="25">
        <f>TRUNC(SUMIF(N357:N357, N356, H357:H357),0)</f>
        <v>11897</v>
      </c>
      <c r="I358" s="22"/>
      <c r="J358" s="25">
        <f>TRUNC(SUMIF(N357:N357, N356, J357:J357),0)</f>
        <v>0</v>
      </c>
      <c r="K358" s="22"/>
      <c r="L358" s="25">
        <f>F358+H358+J358</f>
        <v>12134</v>
      </c>
      <c r="M358" s="19" t="s">
        <v>52</v>
      </c>
      <c r="N358" s="1" t="s">
        <v>71</v>
      </c>
      <c r="O358" s="1" t="s">
        <v>71</v>
      </c>
      <c r="P358" s="1" t="s">
        <v>52</v>
      </c>
      <c r="Q358" s="1" t="s">
        <v>52</v>
      </c>
      <c r="R358" s="1" t="s">
        <v>52</v>
      </c>
      <c r="AV358" s="1" t="s">
        <v>52</v>
      </c>
      <c r="AW358" s="1" t="s">
        <v>52</v>
      </c>
      <c r="AX358" s="1" t="s">
        <v>52</v>
      </c>
      <c r="AY358" s="1" t="s">
        <v>52</v>
      </c>
      <c r="AZ358" s="1" t="s">
        <v>52</v>
      </c>
    </row>
    <row r="359" spans="1:52" ht="30" customHeight="1">
      <c r="A359" s="20"/>
      <c r="B359" s="20"/>
      <c r="C359" s="20"/>
      <c r="D359" s="20"/>
      <c r="E359" s="22"/>
      <c r="F359" s="25"/>
      <c r="G359" s="22"/>
      <c r="H359" s="25"/>
      <c r="I359" s="22"/>
      <c r="J359" s="25"/>
      <c r="K359" s="22"/>
      <c r="L359" s="25"/>
      <c r="M359" s="20"/>
    </row>
    <row r="360" spans="1:52" ht="30" customHeight="1">
      <c r="A360" s="16" t="s">
        <v>842</v>
      </c>
      <c r="B360" s="17"/>
      <c r="C360" s="17"/>
      <c r="D360" s="17"/>
      <c r="E360" s="21"/>
      <c r="F360" s="24"/>
      <c r="G360" s="21"/>
      <c r="H360" s="24"/>
      <c r="I360" s="21"/>
      <c r="J360" s="24"/>
      <c r="K360" s="21"/>
      <c r="L360" s="24"/>
      <c r="M360" s="18"/>
      <c r="N360" s="1" t="s">
        <v>793</v>
      </c>
    </row>
    <row r="361" spans="1:52" ht="30" customHeight="1">
      <c r="A361" s="19" t="s">
        <v>843</v>
      </c>
      <c r="B361" s="19" t="s">
        <v>844</v>
      </c>
      <c r="C361" s="19" t="s">
        <v>636</v>
      </c>
      <c r="D361" s="20">
        <v>0.08</v>
      </c>
      <c r="E361" s="22">
        <f>단가대비표!O42</f>
        <v>8400</v>
      </c>
      <c r="F361" s="25">
        <f>TRUNC(E361*D361,1)</f>
        <v>672</v>
      </c>
      <c r="G361" s="22">
        <f>단가대비표!P42</f>
        <v>0</v>
      </c>
      <c r="H361" s="25">
        <f>TRUNC(G361*D361,1)</f>
        <v>0</v>
      </c>
      <c r="I361" s="22">
        <f>단가대비표!V42</f>
        <v>0</v>
      </c>
      <c r="J361" s="25">
        <f>TRUNC(I361*D361,1)</f>
        <v>0</v>
      </c>
      <c r="K361" s="22">
        <f>TRUNC(E361+G361+I361,1)</f>
        <v>8400</v>
      </c>
      <c r="L361" s="25">
        <f>TRUNC(F361+H361+J361,1)</f>
        <v>672</v>
      </c>
      <c r="M361" s="19" t="s">
        <v>52</v>
      </c>
      <c r="N361" s="1" t="s">
        <v>793</v>
      </c>
      <c r="O361" s="1" t="s">
        <v>845</v>
      </c>
      <c r="P361" s="1" t="s">
        <v>64</v>
      </c>
      <c r="Q361" s="1" t="s">
        <v>64</v>
      </c>
      <c r="R361" s="1" t="s">
        <v>63</v>
      </c>
      <c r="AV361" s="1" t="s">
        <v>52</v>
      </c>
      <c r="AW361" s="1" t="s">
        <v>846</v>
      </c>
      <c r="AX361" s="1" t="s">
        <v>52</v>
      </c>
      <c r="AY361" s="1" t="s">
        <v>52</v>
      </c>
      <c r="AZ361" s="1" t="s">
        <v>52</v>
      </c>
    </row>
    <row r="362" spans="1:52" ht="30" customHeight="1">
      <c r="A362" s="19" t="s">
        <v>847</v>
      </c>
      <c r="B362" s="19" t="s">
        <v>848</v>
      </c>
      <c r="C362" s="19" t="s">
        <v>636</v>
      </c>
      <c r="D362" s="20">
        <v>4.0000000000000001E-3</v>
      </c>
      <c r="E362" s="22">
        <f>단가대비표!O46</f>
        <v>2708</v>
      </c>
      <c r="F362" s="25">
        <f>TRUNC(E362*D362,1)</f>
        <v>10.8</v>
      </c>
      <c r="G362" s="22">
        <f>단가대비표!P46</f>
        <v>0</v>
      </c>
      <c r="H362" s="25">
        <f>TRUNC(G362*D362,1)</f>
        <v>0</v>
      </c>
      <c r="I362" s="22">
        <f>단가대비표!V46</f>
        <v>0</v>
      </c>
      <c r="J362" s="25">
        <f>TRUNC(I362*D362,1)</f>
        <v>0</v>
      </c>
      <c r="K362" s="22">
        <f>TRUNC(E362+G362+I362,1)</f>
        <v>2708</v>
      </c>
      <c r="L362" s="25">
        <f>TRUNC(F362+H362+J362,1)</f>
        <v>10.8</v>
      </c>
      <c r="M362" s="19" t="s">
        <v>52</v>
      </c>
      <c r="N362" s="1" t="s">
        <v>793</v>
      </c>
      <c r="O362" s="1" t="s">
        <v>849</v>
      </c>
      <c r="P362" s="1" t="s">
        <v>64</v>
      </c>
      <c r="Q362" s="1" t="s">
        <v>64</v>
      </c>
      <c r="R362" s="1" t="s">
        <v>63</v>
      </c>
      <c r="AV362" s="1" t="s">
        <v>52</v>
      </c>
      <c r="AW362" s="1" t="s">
        <v>850</v>
      </c>
      <c r="AX362" s="1" t="s">
        <v>52</v>
      </c>
      <c r="AY362" s="1" t="s">
        <v>52</v>
      </c>
      <c r="AZ362" s="1" t="s">
        <v>52</v>
      </c>
    </row>
    <row r="363" spans="1:52" ht="30" customHeight="1">
      <c r="A363" s="19" t="s">
        <v>353</v>
      </c>
      <c r="B363" s="19" t="s">
        <v>52</v>
      </c>
      <c r="C363" s="19" t="s">
        <v>52</v>
      </c>
      <c r="D363" s="20"/>
      <c r="E363" s="22"/>
      <c r="F363" s="25">
        <f>TRUNC(SUMIF(N361:N362, N360, F361:F362),0)</f>
        <v>682</v>
      </c>
      <c r="G363" s="22"/>
      <c r="H363" s="25">
        <f>TRUNC(SUMIF(N361:N362, N360, H361:H362),0)</f>
        <v>0</v>
      </c>
      <c r="I363" s="22"/>
      <c r="J363" s="25">
        <f>TRUNC(SUMIF(N361:N362, N360, J361:J362),0)</f>
        <v>0</v>
      </c>
      <c r="K363" s="22"/>
      <c r="L363" s="25">
        <f>F363+H363+J363</f>
        <v>682</v>
      </c>
      <c r="M363" s="19" t="s">
        <v>52</v>
      </c>
      <c r="N363" s="1" t="s">
        <v>71</v>
      </c>
      <c r="O363" s="1" t="s">
        <v>71</v>
      </c>
      <c r="P363" s="1" t="s">
        <v>52</v>
      </c>
      <c r="Q363" s="1" t="s">
        <v>52</v>
      </c>
      <c r="R363" s="1" t="s">
        <v>52</v>
      </c>
      <c r="AV363" s="1" t="s">
        <v>52</v>
      </c>
      <c r="AW363" s="1" t="s">
        <v>52</v>
      </c>
      <c r="AX363" s="1" t="s">
        <v>52</v>
      </c>
      <c r="AY363" s="1" t="s">
        <v>52</v>
      </c>
      <c r="AZ363" s="1" t="s">
        <v>52</v>
      </c>
    </row>
    <row r="364" spans="1:52" ht="30" customHeight="1">
      <c r="A364" s="20"/>
      <c r="B364" s="20"/>
      <c r="C364" s="20"/>
      <c r="D364" s="20"/>
      <c r="E364" s="22"/>
      <c r="F364" s="25"/>
      <c r="G364" s="22"/>
      <c r="H364" s="25"/>
      <c r="I364" s="22"/>
      <c r="J364" s="25"/>
      <c r="K364" s="22"/>
      <c r="L364" s="25"/>
      <c r="M364" s="20"/>
    </row>
    <row r="365" spans="1:52" ht="30" customHeight="1">
      <c r="A365" s="16" t="s">
        <v>851</v>
      </c>
      <c r="B365" s="17"/>
      <c r="C365" s="17"/>
      <c r="D365" s="17"/>
      <c r="E365" s="21"/>
      <c r="F365" s="24"/>
      <c r="G365" s="21"/>
      <c r="H365" s="24"/>
      <c r="I365" s="21"/>
      <c r="J365" s="24"/>
      <c r="K365" s="21"/>
      <c r="L365" s="24"/>
      <c r="M365" s="18"/>
      <c r="N365" s="1" t="s">
        <v>798</v>
      </c>
    </row>
    <row r="366" spans="1:52" ht="30" customHeight="1">
      <c r="A366" s="19" t="s">
        <v>852</v>
      </c>
      <c r="B366" s="19" t="s">
        <v>853</v>
      </c>
      <c r="C366" s="19" t="s">
        <v>636</v>
      </c>
      <c r="D366" s="20">
        <v>0.16600000000000001</v>
      </c>
      <c r="E366" s="22">
        <f>단가대비표!O43</f>
        <v>6066</v>
      </c>
      <c r="F366" s="25">
        <f>TRUNC(E366*D366,1)</f>
        <v>1006.9</v>
      </c>
      <c r="G366" s="22">
        <f>단가대비표!P43</f>
        <v>0</v>
      </c>
      <c r="H366" s="25">
        <f>TRUNC(G366*D366,1)</f>
        <v>0</v>
      </c>
      <c r="I366" s="22">
        <f>단가대비표!V43</f>
        <v>0</v>
      </c>
      <c r="J366" s="25">
        <f>TRUNC(I366*D366,1)</f>
        <v>0</v>
      </c>
      <c r="K366" s="22">
        <f>TRUNC(E366+G366+I366,1)</f>
        <v>6066</v>
      </c>
      <c r="L366" s="25">
        <f>TRUNC(F366+H366+J366,1)</f>
        <v>1006.9</v>
      </c>
      <c r="M366" s="19" t="s">
        <v>52</v>
      </c>
      <c r="N366" s="1" t="s">
        <v>798</v>
      </c>
      <c r="O366" s="1" t="s">
        <v>854</v>
      </c>
      <c r="P366" s="1" t="s">
        <v>64</v>
      </c>
      <c r="Q366" s="1" t="s">
        <v>64</v>
      </c>
      <c r="R366" s="1" t="s">
        <v>63</v>
      </c>
      <c r="AV366" s="1" t="s">
        <v>52</v>
      </c>
      <c r="AW366" s="1" t="s">
        <v>855</v>
      </c>
      <c r="AX366" s="1" t="s">
        <v>52</v>
      </c>
      <c r="AY366" s="1" t="s">
        <v>52</v>
      </c>
      <c r="AZ366" s="1" t="s">
        <v>52</v>
      </c>
    </row>
    <row r="367" spans="1:52" ht="30" customHeight="1">
      <c r="A367" s="19" t="s">
        <v>847</v>
      </c>
      <c r="B367" s="19" t="s">
        <v>856</v>
      </c>
      <c r="C367" s="19" t="s">
        <v>636</v>
      </c>
      <c r="D367" s="20">
        <v>8.0000000000000002E-3</v>
      </c>
      <c r="E367" s="22">
        <f>단가대비표!O45</f>
        <v>2708</v>
      </c>
      <c r="F367" s="25">
        <f>TRUNC(E367*D367,1)</f>
        <v>21.6</v>
      </c>
      <c r="G367" s="22">
        <f>단가대비표!P45</f>
        <v>0</v>
      </c>
      <c r="H367" s="25">
        <f>TRUNC(G367*D367,1)</f>
        <v>0</v>
      </c>
      <c r="I367" s="22">
        <f>단가대비표!V45</f>
        <v>0</v>
      </c>
      <c r="J367" s="25">
        <f>TRUNC(I367*D367,1)</f>
        <v>0</v>
      </c>
      <c r="K367" s="22">
        <f>TRUNC(E367+G367+I367,1)</f>
        <v>2708</v>
      </c>
      <c r="L367" s="25">
        <f>TRUNC(F367+H367+J367,1)</f>
        <v>21.6</v>
      </c>
      <c r="M367" s="19" t="s">
        <v>52</v>
      </c>
      <c r="N367" s="1" t="s">
        <v>798</v>
      </c>
      <c r="O367" s="1" t="s">
        <v>857</v>
      </c>
      <c r="P367" s="1" t="s">
        <v>64</v>
      </c>
      <c r="Q367" s="1" t="s">
        <v>64</v>
      </c>
      <c r="R367" s="1" t="s">
        <v>63</v>
      </c>
      <c r="AV367" s="1" t="s">
        <v>52</v>
      </c>
      <c r="AW367" s="1" t="s">
        <v>858</v>
      </c>
      <c r="AX367" s="1" t="s">
        <v>52</v>
      </c>
      <c r="AY367" s="1" t="s">
        <v>52</v>
      </c>
      <c r="AZ367" s="1" t="s">
        <v>52</v>
      </c>
    </row>
    <row r="368" spans="1:52" ht="30" customHeight="1">
      <c r="A368" s="19" t="s">
        <v>353</v>
      </c>
      <c r="B368" s="19" t="s">
        <v>52</v>
      </c>
      <c r="C368" s="19" t="s">
        <v>52</v>
      </c>
      <c r="D368" s="20"/>
      <c r="E368" s="22"/>
      <c r="F368" s="25">
        <f>TRUNC(SUMIF(N366:N367, N365, F366:F367),0)</f>
        <v>1028</v>
      </c>
      <c r="G368" s="22"/>
      <c r="H368" s="25">
        <f>TRUNC(SUMIF(N366:N367, N365, H366:H367),0)</f>
        <v>0</v>
      </c>
      <c r="I368" s="22"/>
      <c r="J368" s="25">
        <f>TRUNC(SUMIF(N366:N367, N365, J366:J367),0)</f>
        <v>0</v>
      </c>
      <c r="K368" s="22"/>
      <c r="L368" s="25">
        <f>F368+H368+J368</f>
        <v>1028</v>
      </c>
      <c r="M368" s="19" t="s">
        <v>52</v>
      </c>
      <c r="N368" s="1" t="s">
        <v>71</v>
      </c>
      <c r="O368" s="1" t="s">
        <v>71</v>
      </c>
      <c r="P368" s="1" t="s">
        <v>52</v>
      </c>
      <c r="Q368" s="1" t="s">
        <v>52</v>
      </c>
      <c r="R368" s="1" t="s">
        <v>52</v>
      </c>
      <c r="AV368" s="1" t="s">
        <v>52</v>
      </c>
      <c r="AW368" s="1" t="s">
        <v>52</v>
      </c>
      <c r="AX368" s="1" t="s">
        <v>52</v>
      </c>
      <c r="AY368" s="1" t="s">
        <v>52</v>
      </c>
      <c r="AZ368" s="1" t="s">
        <v>52</v>
      </c>
    </row>
    <row r="369" spans="1:52" ht="30" customHeight="1">
      <c r="A369" s="20"/>
      <c r="B369" s="20"/>
      <c r="C369" s="20"/>
      <c r="D369" s="20"/>
      <c r="E369" s="22"/>
      <c r="F369" s="25"/>
      <c r="G369" s="22"/>
      <c r="H369" s="25"/>
      <c r="I369" s="22"/>
      <c r="J369" s="25"/>
      <c r="K369" s="22"/>
      <c r="L369" s="25"/>
      <c r="M369" s="20"/>
    </row>
    <row r="370" spans="1:52" ht="30" customHeight="1">
      <c r="A370" s="16" t="s">
        <v>859</v>
      </c>
      <c r="B370" s="17"/>
      <c r="C370" s="17"/>
      <c r="D370" s="17"/>
      <c r="E370" s="21"/>
      <c r="F370" s="24"/>
      <c r="G370" s="21"/>
      <c r="H370" s="24"/>
      <c r="I370" s="21"/>
      <c r="J370" s="24"/>
      <c r="K370" s="21"/>
      <c r="L370" s="24"/>
      <c r="M370" s="18"/>
      <c r="N370" s="1" t="s">
        <v>711</v>
      </c>
    </row>
    <row r="371" spans="1:52" ht="30" customHeight="1">
      <c r="A371" s="19" t="s">
        <v>368</v>
      </c>
      <c r="B371" s="19" t="s">
        <v>349</v>
      </c>
      <c r="C371" s="19" t="s">
        <v>350</v>
      </c>
      <c r="D371" s="20">
        <v>0.05</v>
      </c>
      <c r="E371" s="22">
        <f>단가대비표!O68</f>
        <v>0</v>
      </c>
      <c r="F371" s="25">
        <f>TRUNC(E371*D371,1)</f>
        <v>0</v>
      </c>
      <c r="G371" s="22">
        <f>단가대비표!P68</f>
        <v>256883</v>
      </c>
      <c r="H371" s="25">
        <f>TRUNC(G371*D371,1)</f>
        <v>12844.1</v>
      </c>
      <c r="I371" s="22">
        <f>단가대비표!V68</f>
        <v>0</v>
      </c>
      <c r="J371" s="25">
        <f>TRUNC(I371*D371,1)</f>
        <v>0</v>
      </c>
      <c r="K371" s="22">
        <f t="shared" ref="K371:L373" si="53">TRUNC(E371+G371+I371,1)</f>
        <v>256883</v>
      </c>
      <c r="L371" s="25">
        <f t="shared" si="53"/>
        <v>12844.1</v>
      </c>
      <c r="M371" s="19" t="s">
        <v>52</v>
      </c>
      <c r="N371" s="1" t="s">
        <v>711</v>
      </c>
      <c r="O371" s="1" t="s">
        <v>369</v>
      </c>
      <c r="P371" s="1" t="s">
        <v>64</v>
      </c>
      <c r="Q371" s="1" t="s">
        <v>64</v>
      </c>
      <c r="R371" s="1" t="s">
        <v>63</v>
      </c>
      <c r="AV371" s="1" t="s">
        <v>52</v>
      </c>
      <c r="AW371" s="1" t="s">
        <v>860</v>
      </c>
      <c r="AX371" s="1" t="s">
        <v>52</v>
      </c>
      <c r="AY371" s="1" t="s">
        <v>52</v>
      </c>
      <c r="AZ371" s="1" t="s">
        <v>52</v>
      </c>
    </row>
    <row r="372" spans="1:52" ht="30" customHeight="1">
      <c r="A372" s="19" t="s">
        <v>348</v>
      </c>
      <c r="B372" s="19" t="s">
        <v>349</v>
      </c>
      <c r="C372" s="19" t="s">
        <v>350</v>
      </c>
      <c r="D372" s="20">
        <v>2.5000000000000001E-2</v>
      </c>
      <c r="E372" s="22">
        <f>단가대비표!O59</f>
        <v>0</v>
      </c>
      <c r="F372" s="25">
        <f>TRUNC(E372*D372,1)</f>
        <v>0</v>
      </c>
      <c r="G372" s="22">
        <f>단가대비표!P59</f>
        <v>172068</v>
      </c>
      <c r="H372" s="25">
        <f>TRUNC(G372*D372,1)</f>
        <v>4301.7</v>
      </c>
      <c r="I372" s="22">
        <f>단가대비표!V59</f>
        <v>0</v>
      </c>
      <c r="J372" s="25">
        <f>TRUNC(I372*D372,1)</f>
        <v>0</v>
      </c>
      <c r="K372" s="22">
        <f t="shared" si="53"/>
        <v>172068</v>
      </c>
      <c r="L372" s="25">
        <f t="shared" si="53"/>
        <v>4301.7</v>
      </c>
      <c r="M372" s="19" t="s">
        <v>52</v>
      </c>
      <c r="N372" s="1" t="s">
        <v>711</v>
      </c>
      <c r="O372" s="1" t="s">
        <v>351</v>
      </c>
      <c r="P372" s="1" t="s">
        <v>64</v>
      </c>
      <c r="Q372" s="1" t="s">
        <v>64</v>
      </c>
      <c r="R372" s="1" t="s">
        <v>63</v>
      </c>
      <c r="AV372" s="1" t="s">
        <v>52</v>
      </c>
      <c r="AW372" s="1" t="s">
        <v>861</v>
      </c>
      <c r="AX372" s="1" t="s">
        <v>52</v>
      </c>
      <c r="AY372" s="1" t="s">
        <v>52</v>
      </c>
      <c r="AZ372" s="1" t="s">
        <v>52</v>
      </c>
    </row>
    <row r="373" spans="1:52" ht="30" customHeight="1">
      <c r="A373" s="19" t="s">
        <v>862</v>
      </c>
      <c r="B373" s="19" t="s">
        <v>863</v>
      </c>
      <c r="C373" s="19" t="s">
        <v>345</v>
      </c>
      <c r="D373" s="20">
        <v>0.34499999999999997</v>
      </c>
      <c r="E373" s="22">
        <f>단가대비표!O36</f>
        <v>2496</v>
      </c>
      <c r="F373" s="25">
        <f>TRUNC(E373*D373,1)</f>
        <v>861.1</v>
      </c>
      <c r="G373" s="22">
        <f>단가대비표!P36</f>
        <v>0</v>
      </c>
      <c r="H373" s="25">
        <f>TRUNC(G373*D373,1)</f>
        <v>0</v>
      </c>
      <c r="I373" s="22">
        <f>단가대비표!V36</f>
        <v>0</v>
      </c>
      <c r="J373" s="25">
        <f>TRUNC(I373*D373,1)</f>
        <v>0</v>
      </c>
      <c r="K373" s="22">
        <f t="shared" si="53"/>
        <v>2496</v>
      </c>
      <c r="L373" s="25">
        <f t="shared" si="53"/>
        <v>861.1</v>
      </c>
      <c r="M373" s="19" t="s">
        <v>52</v>
      </c>
      <c r="N373" s="1" t="s">
        <v>711</v>
      </c>
      <c r="O373" s="1" t="s">
        <v>864</v>
      </c>
      <c r="P373" s="1" t="s">
        <v>64</v>
      </c>
      <c r="Q373" s="1" t="s">
        <v>64</v>
      </c>
      <c r="R373" s="1" t="s">
        <v>63</v>
      </c>
      <c r="AV373" s="1" t="s">
        <v>52</v>
      </c>
      <c r="AW373" s="1" t="s">
        <v>865</v>
      </c>
      <c r="AX373" s="1" t="s">
        <v>52</v>
      </c>
      <c r="AY373" s="1" t="s">
        <v>52</v>
      </c>
      <c r="AZ373" s="1" t="s">
        <v>52</v>
      </c>
    </row>
    <row r="374" spans="1:52" ht="30" customHeight="1">
      <c r="A374" s="19" t="s">
        <v>353</v>
      </c>
      <c r="B374" s="19" t="s">
        <v>52</v>
      </c>
      <c r="C374" s="19" t="s">
        <v>52</v>
      </c>
      <c r="D374" s="20"/>
      <c r="E374" s="22"/>
      <c r="F374" s="25">
        <f>TRUNC(SUMIF(N371:N373, N370, F371:F373),0)</f>
        <v>861</v>
      </c>
      <c r="G374" s="22"/>
      <c r="H374" s="25">
        <f>TRUNC(SUMIF(N371:N373, N370, H371:H373),0)</f>
        <v>17145</v>
      </c>
      <c r="I374" s="22"/>
      <c r="J374" s="25">
        <f>TRUNC(SUMIF(N371:N373, N370, J371:J373),0)</f>
        <v>0</v>
      </c>
      <c r="K374" s="22"/>
      <c r="L374" s="25">
        <f>F374+H374+J374</f>
        <v>18006</v>
      </c>
      <c r="M374" s="19" t="s">
        <v>52</v>
      </c>
      <c r="N374" s="1" t="s">
        <v>71</v>
      </c>
      <c r="O374" s="1" t="s">
        <v>71</v>
      </c>
      <c r="P374" s="1" t="s">
        <v>52</v>
      </c>
      <c r="Q374" s="1" t="s">
        <v>52</v>
      </c>
      <c r="R374" s="1" t="s">
        <v>52</v>
      </c>
      <c r="AV374" s="1" t="s">
        <v>52</v>
      </c>
      <c r="AW374" s="1" t="s">
        <v>52</v>
      </c>
      <c r="AX374" s="1" t="s">
        <v>52</v>
      </c>
      <c r="AY374" s="1" t="s">
        <v>52</v>
      </c>
      <c r="AZ374" s="1" t="s">
        <v>52</v>
      </c>
    </row>
    <row r="375" spans="1:52" ht="30" customHeight="1">
      <c r="A375" s="20"/>
      <c r="B375" s="20"/>
      <c r="C375" s="20"/>
      <c r="D375" s="20"/>
      <c r="E375" s="22"/>
      <c r="F375" s="25"/>
      <c r="G375" s="22"/>
      <c r="H375" s="25"/>
      <c r="I375" s="22"/>
      <c r="J375" s="25"/>
      <c r="K375" s="22"/>
      <c r="L375" s="25"/>
      <c r="M375" s="20"/>
    </row>
    <row r="376" spans="1:52" ht="30" customHeight="1">
      <c r="A376" s="16" t="s">
        <v>866</v>
      </c>
      <c r="B376" s="17"/>
      <c r="C376" s="17"/>
      <c r="D376" s="17"/>
      <c r="E376" s="21"/>
      <c r="F376" s="24"/>
      <c r="G376" s="21"/>
      <c r="H376" s="24"/>
      <c r="I376" s="21"/>
      <c r="J376" s="24"/>
      <c r="K376" s="21"/>
      <c r="L376" s="24"/>
      <c r="M376" s="18"/>
      <c r="N376" s="1" t="s">
        <v>814</v>
      </c>
    </row>
    <row r="377" spans="1:52" ht="30" customHeight="1">
      <c r="A377" s="19" t="s">
        <v>740</v>
      </c>
      <c r="B377" s="19" t="s">
        <v>349</v>
      </c>
      <c r="C377" s="19" t="s">
        <v>350</v>
      </c>
      <c r="D377" s="20">
        <v>1.238E-2</v>
      </c>
      <c r="E377" s="22">
        <f>단가대비표!O61</f>
        <v>0</v>
      </c>
      <c r="F377" s="25">
        <f t="shared" ref="F377:F382" si="54">TRUNC(E377*D377,1)</f>
        <v>0</v>
      </c>
      <c r="G377" s="22">
        <f>단가대비표!P61</f>
        <v>239808</v>
      </c>
      <c r="H377" s="25">
        <f t="shared" ref="H377:H382" si="55">TRUNC(G377*D377,1)</f>
        <v>2968.8</v>
      </c>
      <c r="I377" s="22">
        <f>단가대비표!V61</f>
        <v>0</v>
      </c>
      <c r="J377" s="25">
        <f t="shared" ref="J377:J382" si="56">TRUNC(I377*D377,1)</f>
        <v>0</v>
      </c>
      <c r="K377" s="22">
        <f t="shared" ref="K377:L382" si="57">TRUNC(E377+G377+I377,1)</f>
        <v>239808</v>
      </c>
      <c r="L377" s="25">
        <f t="shared" si="57"/>
        <v>2968.8</v>
      </c>
      <c r="M377" s="19" t="s">
        <v>52</v>
      </c>
      <c r="N377" s="1" t="s">
        <v>814</v>
      </c>
      <c r="O377" s="1" t="s">
        <v>741</v>
      </c>
      <c r="P377" s="1" t="s">
        <v>64</v>
      </c>
      <c r="Q377" s="1" t="s">
        <v>64</v>
      </c>
      <c r="R377" s="1" t="s">
        <v>63</v>
      </c>
      <c r="V377">
        <v>1</v>
      </c>
      <c r="W377">
        <v>2</v>
      </c>
      <c r="AV377" s="1" t="s">
        <v>52</v>
      </c>
      <c r="AW377" s="1" t="s">
        <v>867</v>
      </c>
      <c r="AX377" s="1" t="s">
        <v>52</v>
      </c>
      <c r="AY377" s="1" t="s">
        <v>52</v>
      </c>
      <c r="AZ377" s="1" t="s">
        <v>52</v>
      </c>
    </row>
    <row r="378" spans="1:52" ht="30" customHeight="1">
      <c r="A378" s="19" t="s">
        <v>743</v>
      </c>
      <c r="B378" s="19" t="s">
        <v>349</v>
      </c>
      <c r="C378" s="19" t="s">
        <v>350</v>
      </c>
      <c r="D378" s="20">
        <v>3.3800000000000002E-3</v>
      </c>
      <c r="E378" s="22">
        <f>단가대비표!O62</f>
        <v>0</v>
      </c>
      <c r="F378" s="25">
        <f t="shared" si="54"/>
        <v>0</v>
      </c>
      <c r="G378" s="22">
        <f>단가대비표!P62</f>
        <v>282536</v>
      </c>
      <c r="H378" s="25">
        <f t="shared" si="55"/>
        <v>954.9</v>
      </c>
      <c r="I378" s="22">
        <f>단가대비표!V62</f>
        <v>0</v>
      </c>
      <c r="J378" s="25">
        <f t="shared" si="56"/>
        <v>0</v>
      </c>
      <c r="K378" s="22">
        <f t="shared" si="57"/>
        <v>282536</v>
      </c>
      <c r="L378" s="25">
        <f t="shared" si="57"/>
        <v>954.9</v>
      </c>
      <c r="M378" s="19" t="s">
        <v>52</v>
      </c>
      <c r="N378" s="1" t="s">
        <v>814</v>
      </c>
      <c r="O378" s="1" t="s">
        <v>744</v>
      </c>
      <c r="P378" s="1" t="s">
        <v>64</v>
      </c>
      <c r="Q378" s="1" t="s">
        <v>64</v>
      </c>
      <c r="R378" s="1" t="s">
        <v>63</v>
      </c>
      <c r="V378">
        <v>1</v>
      </c>
      <c r="W378">
        <v>2</v>
      </c>
      <c r="AV378" s="1" t="s">
        <v>52</v>
      </c>
      <c r="AW378" s="1" t="s">
        <v>868</v>
      </c>
      <c r="AX378" s="1" t="s">
        <v>52</v>
      </c>
      <c r="AY378" s="1" t="s">
        <v>52</v>
      </c>
      <c r="AZ378" s="1" t="s">
        <v>52</v>
      </c>
    </row>
    <row r="379" spans="1:52" ht="30" customHeight="1">
      <c r="A379" s="19" t="s">
        <v>746</v>
      </c>
      <c r="B379" s="19" t="s">
        <v>349</v>
      </c>
      <c r="C379" s="19" t="s">
        <v>350</v>
      </c>
      <c r="D379" s="20">
        <v>4.4999999999999997E-3</v>
      </c>
      <c r="E379" s="22">
        <f>단가대비표!O60</f>
        <v>0</v>
      </c>
      <c r="F379" s="25">
        <f t="shared" si="54"/>
        <v>0</v>
      </c>
      <c r="G379" s="22">
        <f>단가대비표!P60</f>
        <v>226122</v>
      </c>
      <c r="H379" s="25">
        <f t="shared" si="55"/>
        <v>1017.5</v>
      </c>
      <c r="I379" s="22">
        <f>단가대비표!V60</f>
        <v>0</v>
      </c>
      <c r="J379" s="25">
        <f t="shared" si="56"/>
        <v>0</v>
      </c>
      <c r="K379" s="22">
        <f t="shared" si="57"/>
        <v>226122</v>
      </c>
      <c r="L379" s="25">
        <f t="shared" si="57"/>
        <v>1017.5</v>
      </c>
      <c r="M379" s="19" t="s">
        <v>52</v>
      </c>
      <c r="N379" s="1" t="s">
        <v>814</v>
      </c>
      <c r="O379" s="1" t="s">
        <v>747</v>
      </c>
      <c r="P379" s="1" t="s">
        <v>64</v>
      </c>
      <c r="Q379" s="1" t="s">
        <v>64</v>
      </c>
      <c r="R379" s="1" t="s">
        <v>63</v>
      </c>
      <c r="V379">
        <v>1</v>
      </c>
      <c r="W379">
        <v>2</v>
      </c>
      <c r="AV379" s="1" t="s">
        <v>52</v>
      </c>
      <c r="AW379" s="1" t="s">
        <v>869</v>
      </c>
      <c r="AX379" s="1" t="s">
        <v>52</v>
      </c>
      <c r="AY379" s="1" t="s">
        <v>52</v>
      </c>
      <c r="AZ379" s="1" t="s">
        <v>52</v>
      </c>
    </row>
    <row r="380" spans="1:52" ht="30" customHeight="1">
      <c r="A380" s="19" t="s">
        <v>348</v>
      </c>
      <c r="B380" s="19" t="s">
        <v>349</v>
      </c>
      <c r="C380" s="19" t="s">
        <v>350</v>
      </c>
      <c r="D380" s="20">
        <v>2.2499999999999998E-3</v>
      </c>
      <c r="E380" s="22">
        <f>단가대비표!O59</f>
        <v>0</v>
      </c>
      <c r="F380" s="25">
        <f t="shared" si="54"/>
        <v>0</v>
      </c>
      <c r="G380" s="22">
        <f>단가대비표!P59</f>
        <v>172068</v>
      </c>
      <c r="H380" s="25">
        <f t="shared" si="55"/>
        <v>387.1</v>
      </c>
      <c r="I380" s="22">
        <f>단가대비표!V59</f>
        <v>0</v>
      </c>
      <c r="J380" s="25">
        <f t="shared" si="56"/>
        <v>0</v>
      </c>
      <c r="K380" s="22">
        <f t="shared" si="57"/>
        <v>172068</v>
      </c>
      <c r="L380" s="25">
        <f t="shared" si="57"/>
        <v>387.1</v>
      </c>
      <c r="M380" s="19" t="s">
        <v>52</v>
      </c>
      <c r="N380" s="1" t="s">
        <v>814</v>
      </c>
      <c r="O380" s="1" t="s">
        <v>351</v>
      </c>
      <c r="P380" s="1" t="s">
        <v>64</v>
      </c>
      <c r="Q380" s="1" t="s">
        <v>64</v>
      </c>
      <c r="R380" s="1" t="s">
        <v>63</v>
      </c>
      <c r="V380">
        <v>1</v>
      </c>
      <c r="W380">
        <v>2</v>
      </c>
      <c r="AV380" s="1" t="s">
        <v>52</v>
      </c>
      <c r="AW380" s="1" t="s">
        <v>870</v>
      </c>
      <c r="AX380" s="1" t="s">
        <v>52</v>
      </c>
      <c r="AY380" s="1" t="s">
        <v>52</v>
      </c>
      <c r="AZ380" s="1" t="s">
        <v>52</v>
      </c>
    </row>
    <row r="381" spans="1:52" ht="30" customHeight="1">
      <c r="A381" s="19" t="s">
        <v>362</v>
      </c>
      <c r="B381" s="19" t="s">
        <v>363</v>
      </c>
      <c r="C381" s="19" t="s">
        <v>97</v>
      </c>
      <c r="D381" s="20">
        <v>1</v>
      </c>
      <c r="E381" s="22">
        <v>0</v>
      </c>
      <c r="F381" s="25">
        <f t="shared" si="54"/>
        <v>0</v>
      </c>
      <c r="G381" s="22">
        <v>0</v>
      </c>
      <c r="H381" s="25">
        <f t="shared" si="55"/>
        <v>0</v>
      </c>
      <c r="I381" s="22">
        <f>TRUNC(SUMIF(V377:V382, RIGHTB(O381, 1), H377:H382)*U381, 2)</f>
        <v>266.41000000000003</v>
      </c>
      <c r="J381" s="25">
        <f t="shared" si="56"/>
        <v>266.39999999999998</v>
      </c>
      <c r="K381" s="22">
        <f t="shared" si="57"/>
        <v>266.39999999999998</v>
      </c>
      <c r="L381" s="25">
        <f t="shared" si="57"/>
        <v>266.39999999999998</v>
      </c>
      <c r="M381" s="19" t="s">
        <v>52</v>
      </c>
      <c r="N381" s="1" t="s">
        <v>814</v>
      </c>
      <c r="O381" s="1" t="s">
        <v>364</v>
      </c>
      <c r="P381" s="1" t="s">
        <v>64</v>
      </c>
      <c r="Q381" s="1" t="s">
        <v>64</v>
      </c>
      <c r="R381" s="1" t="s">
        <v>64</v>
      </c>
      <c r="S381">
        <v>1</v>
      </c>
      <c r="T381">
        <v>2</v>
      </c>
      <c r="U381">
        <v>0.05</v>
      </c>
      <c r="AV381" s="1" t="s">
        <v>52</v>
      </c>
      <c r="AW381" s="1" t="s">
        <v>871</v>
      </c>
      <c r="AX381" s="1" t="s">
        <v>52</v>
      </c>
      <c r="AY381" s="1" t="s">
        <v>52</v>
      </c>
      <c r="AZ381" s="1" t="s">
        <v>52</v>
      </c>
    </row>
    <row r="382" spans="1:52" ht="30" customHeight="1">
      <c r="A382" s="19" t="s">
        <v>751</v>
      </c>
      <c r="B382" s="19" t="s">
        <v>410</v>
      </c>
      <c r="C382" s="19" t="s">
        <v>97</v>
      </c>
      <c r="D382" s="20">
        <v>1</v>
      </c>
      <c r="E382" s="22">
        <f>TRUNC(SUMIF(W377:W382, RIGHTB(O382, 1), H377:H382)*U382, 2)</f>
        <v>159.84</v>
      </c>
      <c r="F382" s="25">
        <f t="shared" si="54"/>
        <v>159.80000000000001</v>
      </c>
      <c r="G382" s="22">
        <v>0</v>
      </c>
      <c r="H382" s="25">
        <f t="shared" si="55"/>
        <v>0</v>
      </c>
      <c r="I382" s="22">
        <v>0</v>
      </c>
      <c r="J382" s="25">
        <f t="shared" si="56"/>
        <v>0</v>
      </c>
      <c r="K382" s="22">
        <f t="shared" si="57"/>
        <v>159.80000000000001</v>
      </c>
      <c r="L382" s="25">
        <f t="shared" si="57"/>
        <v>159.80000000000001</v>
      </c>
      <c r="M382" s="19" t="s">
        <v>52</v>
      </c>
      <c r="N382" s="1" t="s">
        <v>814</v>
      </c>
      <c r="O382" s="1" t="s">
        <v>411</v>
      </c>
      <c r="P382" s="1" t="s">
        <v>64</v>
      </c>
      <c r="Q382" s="1" t="s">
        <v>64</v>
      </c>
      <c r="R382" s="1" t="s">
        <v>64</v>
      </c>
      <c r="S382">
        <v>1</v>
      </c>
      <c r="T382">
        <v>0</v>
      </c>
      <c r="U382">
        <v>0.03</v>
      </c>
      <c r="AV382" s="1" t="s">
        <v>52</v>
      </c>
      <c r="AW382" s="1" t="s">
        <v>872</v>
      </c>
      <c r="AX382" s="1" t="s">
        <v>52</v>
      </c>
      <c r="AY382" s="1" t="s">
        <v>52</v>
      </c>
      <c r="AZ382" s="1" t="s">
        <v>52</v>
      </c>
    </row>
    <row r="383" spans="1:52" ht="30" customHeight="1">
      <c r="A383" s="19" t="s">
        <v>353</v>
      </c>
      <c r="B383" s="19" t="s">
        <v>52</v>
      </c>
      <c r="C383" s="19" t="s">
        <v>52</v>
      </c>
      <c r="D383" s="20"/>
      <c r="E383" s="22"/>
      <c r="F383" s="25">
        <f>TRUNC(SUMIF(N377:N382, N376, F377:F382),0)</f>
        <v>159</v>
      </c>
      <c r="G383" s="22"/>
      <c r="H383" s="25">
        <f>TRUNC(SUMIF(N377:N382, N376, H377:H382),0)</f>
        <v>5328</v>
      </c>
      <c r="I383" s="22"/>
      <c r="J383" s="25">
        <f>TRUNC(SUMIF(N377:N382, N376, J377:J382),0)</f>
        <v>266</v>
      </c>
      <c r="K383" s="22"/>
      <c r="L383" s="25">
        <f>F383+H383+J383</f>
        <v>5753</v>
      </c>
      <c r="M383" s="19" t="s">
        <v>52</v>
      </c>
      <c r="N383" s="1" t="s">
        <v>71</v>
      </c>
      <c r="O383" s="1" t="s">
        <v>71</v>
      </c>
      <c r="P383" s="1" t="s">
        <v>52</v>
      </c>
      <c r="Q383" s="1" t="s">
        <v>52</v>
      </c>
      <c r="R383" s="1" t="s">
        <v>52</v>
      </c>
      <c r="AV383" s="1" t="s">
        <v>52</v>
      </c>
      <c r="AW383" s="1" t="s">
        <v>52</v>
      </c>
      <c r="AX383" s="1" t="s">
        <v>52</v>
      </c>
      <c r="AY383" s="1" t="s">
        <v>52</v>
      </c>
      <c r="AZ383" s="1" t="s">
        <v>52</v>
      </c>
    </row>
    <row r="384" spans="1:52" ht="30" customHeight="1">
      <c r="A384" s="20"/>
      <c r="B384" s="20"/>
      <c r="C384" s="20"/>
      <c r="D384" s="20"/>
      <c r="E384" s="22"/>
      <c r="F384" s="25"/>
      <c r="G384" s="22"/>
      <c r="H384" s="25"/>
      <c r="I384" s="22"/>
      <c r="J384" s="25"/>
      <c r="K384" s="22"/>
      <c r="L384" s="25"/>
      <c r="M384" s="20"/>
    </row>
    <row r="385" spans="1:52" ht="30" customHeight="1">
      <c r="A385" s="16" t="s">
        <v>873</v>
      </c>
      <c r="B385" s="17"/>
      <c r="C385" s="17"/>
      <c r="D385" s="17"/>
      <c r="E385" s="21"/>
      <c r="F385" s="24"/>
      <c r="G385" s="21"/>
      <c r="H385" s="24"/>
      <c r="I385" s="21"/>
      <c r="J385" s="24"/>
      <c r="K385" s="21"/>
      <c r="L385" s="24"/>
      <c r="M385" s="18"/>
      <c r="N385" s="1" t="s">
        <v>833</v>
      </c>
    </row>
    <row r="386" spans="1:52" ht="30" customHeight="1">
      <c r="A386" s="19" t="s">
        <v>657</v>
      </c>
      <c r="B386" s="19" t="s">
        <v>349</v>
      </c>
      <c r="C386" s="19" t="s">
        <v>350</v>
      </c>
      <c r="D386" s="20">
        <v>1.4999999999999999E-2</v>
      </c>
      <c r="E386" s="22">
        <f>단가대비표!O67</f>
        <v>0</v>
      </c>
      <c r="F386" s="25">
        <f>TRUNC(E386*D386,1)</f>
        <v>0</v>
      </c>
      <c r="G386" s="22">
        <f>단가대비표!P67</f>
        <v>263017</v>
      </c>
      <c r="H386" s="25">
        <f>TRUNC(G386*D386,1)</f>
        <v>3945.2</v>
      </c>
      <c r="I386" s="22">
        <f>단가대비표!V67</f>
        <v>0</v>
      </c>
      <c r="J386" s="25">
        <f>TRUNC(I386*D386,1)</f>
        <v>0</v>
      </c>
      <c r="K386" s="22">
        <f t="shared" ref="K386:L388" si="58">TRUNC(E386+G386+I386,1)</f>
        <v>263017</v>
      </c>
      <c r="L386" s="25">
        <f t="shared" si="58"/>
        <v>3945.2</v>
      </c>
      <c r="M386" s="19" t="s">
        <v>52</v>
      </c>
      <c r="N386" s="1" t="s">
        <v>833</v>
      </c>
      <c r="O386" s="1" t="s">
        <v>658</v>
      </c>
      <c r="P386" s="1" t="s">
        <v>64</v>
      </c>
      <c r="Q386" s="1" t="s">
        <v>64</v>
      </c>
      <c r="R386" s="1" t="s">
        <v>63</v>
      </c>
      <c r="V386">
        <v>1</v>
      </c>
      <c r="AV386" s="1" t="s">
        <v>52</v>
      </c>
      <c r="AW386" s="1" t="s">
        <v>874</v>
      </c>
      <c r="AX386" s="1" t="s">
        <v>52</v>
      </c>
      <c r="AY386" s="1" t="s">
        <v>52</v>
      </c>
      <c r="AZ386" s="1" t="s">
        <v>52</v>
      </c>
    </row>
    <row r="387" spans="1:52" ht="30" customHeight="1">
      <c r="A387" s="19" t="s">
        <v>348</v>
      </c>
      <c r="B387" s="19" t="s">
        <v>349</v>
      </c>
      <c r="C387" s="19" t="s">
        <v>350</v>
      </c>
      <c r="D387" s="20">
        <v>3.0000000000000001E-3</v>
      </c>
      <c r="E387" s="22">
        <f>단가대비표!O59</f>
        <v>0</v>
      </c>
      <c r="F387" s="25">
        <f>TRUNC(E387*D387,1)</f>
        <v>0</v>
      </c>
      <c r="G387" s="22">
        <f>단가대비표!P59</f>
        <v>172068</v>
      </c>
      <c r="H387" s="25">
        <f>TRUNC(G387*D387,1)</f>
        <v>516.20000000000005</v>
      </c>
      <c r="I387" s="22">
        <f>단가대비표!V59</f>
        <v>0</v>
      </c>
      <c r="J387" s="25">
        <f>TRUNC(I387*D387,1)</f>
        <v>0</v>
      </c>
      <c r="K387" s="22">
        <f t="shared" si="58"/>
        <v>172068</v>
      </c>
      <c r="L387" s="25">
        <f t="shared" si="58"/>
        <v>516.20000000000005</v>
      </c>
      <c r="M387" s="19" t="s">
        <v>52</v>
      </c>
      <c r="N387" s="1" t="s">
        <v>833</v>
      </c>
      <c r="O387" s="1" t="s">
        <v>351</v>
      </c>
      <c r="P387" s="1" t="s">
        <v>64</v>
      </c>
      <c r="Q387" s="1" t="s">
        <v>64</v>
      </c>
      <c r="R387" s="1" t="s">
        <v>63</v>
      </c>
      <c r="V387">
        <v>1</v>
      </c>
      <c r="AV387" s="1" t="s">
        <v>52</v>
      </c>
      <c r="AW387" s="1" t="s">
        <v>875</v>
      </c>
      <c r="AX387" s="1" t="s">
        <v>52</v>
      </c>
      <c r="AY387" s="1" t="s">
        <v>52</v>
      </c>
      <c r="AZ387" s="1" t="s">
        <v>52</v>
      </c>
    </row>
    <row r="388" spans="1:52" ht="30" customHeight="1">
      <c r="A388" s="19" t="s">
        <v>661</v>
      </c>
      <c r="B388" s="19" t="s">
        <v>376</v>
      </c>
      <c r="C388" s="19" t="s">
        <v>97</v>
      </c>
      <c r="D388" s="20">
        <v>1</v>
      </c>
      <c r="E388" s="22">
        <f>TRUNC(SUMIF(V386:V388, RIGHTB(O388, 1), H386:H388)*U388, 2)</f>
        <v>89.22</v>
      </c>
      <c r="F388" s="25">
        <f>TRUNC(E388*D388,1)</f>
        <v>89.2</v>
      </c>
      <c r="G388" s="22">
        <v>0</v>
      </c>
      <c r="H388" s="25">
        <f>TRUNC(G388*D388,1)</f>
        <v>0</v>
      </c>
      <c r="I388" s="22">
        <v>0</v>
      </c>
      <c r="J388" s="25">
        <f>TRUNC(I388*D388,1)</f>
        <v>0</v>
      </c>
      <c r="K388" s="22">
        <f t="shared" si="58"/>
        <v>89.2</v>
      </c>
      <c r="L388" s="25">
        <f t="shared" si="58"/>
        <v>89.2</v>
      </c>
      <c r="M388" s="19" t="s">
        <v>52</v>
      </c>
      <c r="N388" s="1" t="s">
        <v>833</v>
      </c>
      <c r="O388" s="1" t="s">
        <v>364</v>
      </c>
      <c r="P388" s="1" t="s">
        <v>64</v>
      </c>
      <c r="Q388" s="1" t="s">
        <v>64</v>
      </c>
      <c r="R388" s="1" t="s">
        <v>64</v>
      </c>
      <c r="S388">
        <v>1</v>
      </c>
      <c r="T388">
        <v>0</v>
      </c>
      <c r="U388">
        <v>0.02</v>
      </c>
      <c r="AV388" s="1" t="s">
        <v>52</v>
      </c>
      <c r="AW388" s="1" t="s">
        <v>876</v>
      </c>
      <c r="AX388" s="1" t="s">
        <v>52</v>
      </c>
      <c r="AY388" s="1" t="s">
        <v>52</v>
      </c>
      <c r="AZ388" s="1" t="s">
        <v>52</v>
      </c>
    </row>
    <row r="389" spans="1:52" ht="30" customHeight="1">
      <c r="A389" s="19" t="s">
        <v>353</v>
      </c>
      <c r="B389" s="19" t="s">
        <v>52</v>
      </c>
      <c r="C389" s="19" t="s">
        <v>52</v>
      </c>
      <c r="D389" s="20"/>
      <c r="E389" s="22"/>
      <c r="F389" s="25">
        <f>TRUNC(SUMIF(N386:N388, N385, F386:F388),0)</f>
        <v>89</v>
      </c>
      <c r="G389" s="22"/>
      <c r="H389" s="25">
        <f>TRUNC(SUMIF(N386:N388, N385, H386:H388),0)</f>
        <v>4461</v>
      </c>
      <c r="I389" s="22"/>
      <c r="J389" s="25">
        <f>TRUNC(SUMIF(N386:N388, N385, J386:J388),0)</f>
        <v>0</v>
      </c>
      <c r="K389" s="22"/>
      <c r="L389" s="25">
        <f>F389+H389+J389</f>
        <v>4550</v>
      </c>
      <c r="M389" s="19" t="s">
        <v>52</v>
      </c>
      <c r="N389" s="1" t="s">
        <v>71</v>
      </c>
      <c r="O389" s="1" t="s">
        <v>71</v>
      </c>
      <c r="P389" s="1" t="s">
        <v>52</v>
      </c>
      <c r="Q389" s="1" t="s">
        <v>52</v>
      </c>
      <c r="R389" s="1" t="s">
        <v>52</v>
      </c>
      <c r="AV389" s="1" t="s">
        <v>52</v>
      </c>
      <c r="AW389" s="1" t="s">
        <v>52</v>
      </c>
      <c r="AX389" s="1" t="s">
        <v>52</v>
      </c>
      <c r="AY389" s="1" t="s">
        <v>52</v>
      </c>
      <c r="AZ389" s="1" t="s">
        <v>52</v>
      </c>
    </row>
    <row r="390" spans="1:52" ht="30" customHeight="1">
      <c r="A390" s="20"/>
      <c r="B390" s="20"/>
      <c r="C390" s="20"/>
      <c r="D390" s="20"/>
      <c r="E390" s="22"/>
      <c r="F390" s="25"/>
      <c r="G390" s="22"/>
      <c r="H390" s="25"/>
      <c r="I390" s="22"/>
      <c r="J390" s="25"/>
      <c r="K390" s="22"/>
      <c r="L390" s="25"/>
      <c r="M390" s="20"/>
    </row>
    <row r="391" spans="1:52" ht="30" customHeight="1">
      <c r="A391" s="16" t="s">
        <v>877</v>
      </c>
      <c r="B391" s="17"/>
      <c r="C391" s="17"/>
      <c r="D391" s="17"/>
      <c r="E391" s="21"/>
      <c r="F391" s="24"/>
      <c r="G391" s="21"/>
      <c r="H391" s="24"/>
      <c r="I391" s="21"/>
      <c r="J391" s="24"/>
      <c r="K391" s="21"/>
      <c r="L391" s="24"/>
      <c r="M391" s="18"/>
      <c r="N391" s="1" t="s">
        <v>840</v>
      </c>
    </row>
    <row r="392" spans="1:52" ht="30" customHeight="1">
      <c r="A392" s="19" t="s">
        <v>657</v>
      </c>
      <c r="B392" s="19" t="s">
        <v>349</v>
      </c>
      <c r="C392" s="19" t="s">
        <v>350</v>
      </c>
      <c r="D392" s="20">
        <v>0.02</v>
      </c>
      <c r="E392" s="22">
        <f>단가대비표!O67</f>
        <v>0</v>
      </c>
      <c r="F392" s="25">
        <f>TRUNC(E392*D392,1)</f>
        <v>0</v>
      </c>
      <c r="G392" s="22">
        <f>단가대비표!P67</f>
        <v>263017</v>
      </c>
      <c r="H392" s="25">
        <f>TRUNC(G392*D392,1)</f>
        <v>5260.3</v>
      </c>
      <c r="I392" s="22">
        <f>단가대비표!V67</f>
        <v>0</v>
      </c>
      <c r="J392" s="25">
        <f>TRUNC(I392*D392,1)</f>
        <v>0</v>
      </c>
      <c r="K392" s="22">
        <f t="shared" ref="K392:L396" si="59">TRUNC(E392+G392+I392,1)</f>
        <v>263017</v>
      </c>
      <c r="L392" s="25">
        <f t="shared" si="59"/>
        <v>5260.3</v>
      </c>
      <c r="M392" s="19" t="s">
        <v>52</v>
      </c>
      <c r="N392" s="1" t="s">
        <v>840</v>
      </c>
      <c r="O392" s="1" t="s">
        <v>658</v>
      </c>
      <c r="P392" s="1" t="s">
        <v>64</v>
      </c>
      <c r="Q392" s="1" t="s">
        <v>64</v>
      </c>
      <c r="R392" s="1" t="s">
        <v>63</v>
      </c>
      <c r="V392">
        <v>1</v>
      </c>
      <c r="AV392" s="1" t="s">
        <v>52</v>
      </c>
      <c r="AW392" s="1" t="s">
        <v>878</v>
      </c>
      <c r="AX392" s="1" t="s">
        <v>52</v>
      </c>
      <c r="AY392" s="1" t="s">
        <v>52</v>
      </c>
      <c r="AZ392" s="1" t="s">
        <v>52</v>
      </c>
    </row>
    <row r="393" spans="1:52" ht="30" customHeight="1">
      <c r="A393" s="19" t="s">
        <v>348</v>
      </c>
      <c r="B393" s="19" t="s">
        <v>349</v>
      </c>
      <c r="C393" s="19" t="s">
        <v>350</v>
      </c>
      <c r="D393" s="20">
        <v>4.0000000000000001E-3</v>
      </c>
      <c r="E393" s="22">
        <f>단가대비표!O59</f>
        <v>0</v>
      </c>
      <c r="F393" s="25">
        <f>TRUNC(E393*D393,1)</f>
        <v>0</v>
      </c>
      <c r="G393" s="22">
        <f>단가대비표!P59</f>
        <v>172068</v>
      </c>
      <c r="H393" s="25">
        <f>TRUNC(G393*D393,1)</f>
        <v>688.2</v>
      </c>
      <c r="I393" s="22">
        <f>단가대비표!V59</f>
        <v>0</v>
      </c>
      <c r="J393" s="25">
        <f>TRUNC(I393*D393,1)</f>
        <v>0</v>
      </c>
      <c r="K393" s="22">
        <f t="shared" si="59"/>
        <v>172068</v>
      </c>
      <c r="L393" s="25">
        <f t="shared" si="59"/>
        <v>688.2</v>
      </c>
      <c r="M393" s="19" t="s">
        <v>52</v>
      </c>
      <c r="N393" s="1" t="s">
        <v>840</v>
      </c>
      <c r="O393" s="1" t="s">
        <v>351</v>
      </c>
      <c r="P393" s="1" t="s">
        <v>64</v>
      </c>
      <c r="Q393" s="1" t="s">
        <v>64</v>
      </c>
      <c r="R393" s="1" t="s">
        <v>63</v>
      </c>
      <c r="V393">
        <v>1</v>
      </c>
      <c r="AV393" s="1" t="s">
        <v>52</v>
      </c>
      <c r="AW393" s="1" t="s">
        <v>879</v>
      </c>
      <c r="AX393" s="1" t="s">
        <v>52</v>
      </c>
      <c r="AY393" s="1" t="s">
        <v>52</v>
      </c>
      <c r="AZ393" s="1" t="s">
        <v>52</v>
      </c>
    </row>
    <row r="394" spans="1:52" ht="30" customHeight="1">
      <c r="A394" s="19" t="s">
        <v>657</v>
      </c>
      <c r="B394" s="19" t="s">
        <v>349</v>
      </c>
      <c r="C394" s="19" t="s">
        <v>350</v>
      </c>
      <c r="D394" s="20">
        <v>0.02</v>
      </c>
      <c r="E394" s="22">
        <f>단가대비표!O67</f>
        <v>0</v>
      </c>
      <c r="F394" s="25">
        <f>TRUNC(E394*D394,1)</f>
        <v>0</v>
      </c>
      <c r="G394" s="22">
        <f>단가대비표!P67</f>
        <v>263017</v>
      </c>
      <c r="H394" s="25">
        <f>TRUNC(G394*D394,1)</f>
        <v>5260.3</v>
      </c>
      <c r="I394" s="22">
        <f>단가대비표!V67</f>
        <v>0</v>
      </c>
      <c r="J394" s="25">
        <f>TRUNC(I394*D394,1)</f>
        <v>0</v>
      </c>
      <c r="K394" s="22">
        <f t="shared" si="59"/>
        <v>263017</v>
      </c>
      <c r="L394" s="25">
        <f t="shared" si="59"/>
        <v>5260.3</v>
      </c>
      <c r="M394" s="19" t="s">
        <v>52</v>
      </c>
      <c r="N394" s="1" t="s">
        <v>840</v>
      </c>
      <c r="O394" s="1" t="s">
        <v>658</v>
      </c>
      <c r="P394" s="1" t="s">
        <v>64</v>
      </c>
      <c r="Q394" s="1" t="s">
        <v>64</v>
      </c>
      <c r="R394" s="1" t="s">
        <v>63</v>
      </c>
      <c r="V394">
        <v>1</v>
      </c>
      <c r="AV394" s="1" t="s">
        <v>52</v>
      </c>
      <c r="AW394" s="1" t="s">
        <v>878</v>
      </c>
      <c r="AX394" s="1" t="s">
        <v>52</v>
      </c>
      <c r="AY394" s="1" t="s">
        <v>52</v>
      </c>
      <c r="AZ394" s="1" t="s">
        <v>52</v>
      </c>
    </row>
    <row r="395" spans="1:52" ht="30" customHeight="1">
      <c r="A395" s="19" t="s">
        <v>348</v>
      </c>
      <c r="B395" s="19" t="s">
        <v>349</v>
      </c>
      <c r="C395" s="19" t="s">
        <v>350</v>
      </c>
      <c r="D395" s="20">
        <v>4.0000000000000001E-3</v>
      </c>
      <c r="E395" s="22">
        <f>단가대비표!O59</f>
        <v>0</v>
      </c>
      <c r="F395" s="25">
        <f>TRUNC(E395*D395,1)</f>
        <v>0</v>
      </c>
      <c r="G395" s="22">
        <f>단가대비표!P59</f>
        <v>172068</v>
      </c>
      <c r="H395" s="25">
        <f>TRUNC(G395*D395,1)</f>
        <v>688.2</v>
      </c>
      <c r="I395" s="22">
        <f>단가대비표!V59</f>
        <v>0</v>
      </c>
      <c r="J395" s="25">
        <f>TRUNC(I395*D395,1)</f>
        <v>0</v>
      </c>
      <c r="K395" s="22">
        <f t="shared" si="59"/>
        <v>172068</v>
      </c>
      <c r="L395" s="25">
        <f t="shared" si="59"/>
        <v>688.2</v>
      </c>
      <c r="M395" s="19" t="s">
        <v>52</v>
      </c>
      <c r="N395" s="1" t="s">
        <v>840</v>
      </c>
      <c r="O395" s="1" t="s">
        <v>351</v>
      </c>
      <c r="P395" s="1" t="s">
        <v>64</v>
      </c>
      <c r="Q395" s="1" t="s">
        <v>64</v>
      </c>
      <c r="R395" s="1" t="s">
        <v>63</v>
      </c>
      <c r="V395">
        <v>1</v>
      </c>
      <c r="AV395" s="1" t="s">
        <v>52</v>
      </c>
      <c r="AW395" s="1" t="s">
        <v>879</v>
      </c>
      <c r="AX395" s="1" t="s">
        <v>52</v>
      </c>
      <c r="AY395" s="1" t="s">
        <v>52</v>
      </c>
      <c r="AZ395" s="1" t="s">
        <v>52</v>
      </c>
    </row>
    <row r="396" spans="1:52" ht="30" customHeight="1">
      <c r="A396" s="19" t="s">
        <v>661</v>
      </c>
      <c r="B396" s="19" t="s">
        <v>376</v>
      </c>
      <c r="C396" s="19" t="s">
        <v>97</v>
      </c>
      <c r="D396" s="20">
        <v>1</v>
      </c>
      <c r="E396" s="22">
        <f>TRUNC(SUMIF(V392:V396, RIGHTB(O396, 1), H392:H396)*U396, 2)</f>
        <v>237.94</v>
      </c>
      <c r="F396" s="25">
        <f>TRUNC(E396*D396,1)</f>
        <v>237.9</v>
      </c>
      <c r="G396" s="22">
        <v>0</v>
      </c>
      <c r="H396" s="25">
        <f>TRUNC(G396*D396,1)</f>
        <v>0</v>
      </c>
      <c r="I396" s="22">
        <v>0</v>
      </c>
      <c r="J396" s="25">
        <f>TRUNC(I396*D396,1)</f>
        <v>0</v>
      </c>
      <c r="K396" s="22">
        <f t="shared" si="59"/>
        <v>237.9</v>
      </c>
      <c r="L396" s="25">
        <f t="shared" si="59"/>
        <v>237.9</v>
      </c>
      <c r="M396" s="19" t="s">
        <v>52</v>
      </c>
      <c r="N396" s="1" t="s">
        <v>840</v>
      </c>
      <c r="O396" s="1" t="s">
        <v>364</v>
      </c>
      <c r="P396" s="1" t="s">
        <v>64</v>
      </c>
      <c r="Q396" s="1" t="s">
        <v>64</v>
      </c>
      <c r="R396" s="1" t="s">
        <v>64</v>
      </c>
      <c r="S396">
        <v>1</v>
      </c>
      <c r="T396">
        <v>0</v>
      </c>
      <c r="U396">
        <v>0.02</v>
      </c>
      <c r="AV396" s="1" t="s">
        <v>52</v>
      </c>
      <c r="AW396" s="1" t="s">
        <v>880</v>
      </c>
      <c r="AX396" s="1" t="s">
        <v>52</v>
      </c>
      <c r="AY396" s="1" t="s">
        <v>52</v>
      </c>
      <c r="AZ396" s="1" t="s">
        <v>52</v>
      </c>
    </row>
    <row r="397" spans="1:52" ht="30" customHeight="1">
      <c r="A397" s="19" t="s">
        <v>353</v>
      </c>
      <c r="B397" s="19" t="s">
        <v>52</v>
      </c>
      <c r="C397" s="19" t="s">
        <v>52</v>
      </c>
      <c r="D397" s="20"/>
      <c r="E397" s="22"/>
      <c r="F397" s="25">
        <f>TRUNC(SUMIF(N392:N396, N391, F392:F396),0)</f>
        <v>237</v>
      </c>
      <c r="G397" s="22"/>
      <c r="H397" s="25">
        <f>TRUNC(SUMIF(N392:N396, N391, H392:H396),0)</f>
        <v>11897</v>
      </c>
      <c r="I397" s="22"/>
      <c r="J397" s="25">
        <f>TRUNC(SUMIF(N392:N396, N391, J392:J396),0)</f>
        <v>0</v>
      </c>
      <c r="K397" s="22"/>
      <c r="L397" s="25">
        <f>F397+H397+J397</f>
        <v>12134</v>
      </c>
      <c r="M397" s="19" t="s">
        <v>52</v>
      </c>
      <c r="N397" s="1" t="s">
        <v>71</v>
      </c>
      <c r="O397" s="1" t="s">
        <v>71</v>
      </c>
      <c r="P397" s="1" t="s">
        <v>52</v>
      </c>
      <c r="Q397" s="1" t="s">
        <v>52</v>
      </c>
      <c r="R397" s="1" t="s">
        <v>52</v>
      </c>
      <c r="AV397" s="1" t="s">
        <v>52</v>
      </c>
      <c r="AW397" s="1" t="s">
        <v>52</v>
      </c>
      <c r="AX397" s="1" t="s">
        <v>52</v>
      </c>
      <c r="AY397" s="1" t="s">
        <v>52</v>
      </c>
      <c r="AZ397" s="1" t="s">
        <v>52</v>
      </c>
    </row>
    <row r="398" spans="1:52" ht="30" customHeight="1">
      <c r="A398" s="20"/>
      <c r="B398" s="20"/>
      <c r="C398" s="20"/>
      <c r="D398" s="20"/>
      <c r="E398" s="22"/>
      <c r="F398" s="25"/>
      <c r="G398" s="22"/>
      <c r="H398" s="25"/>
      <c r="I398" s="22"/>
      <c r="J398" s="25"/>
      <c r="K398" s="22"/>
      <c r="L398" s="25"/>
      <c r="M398" s="20"/>
    </row>
    <row r="399" spans="1:52" ht="30" customHeight="1">
      <c r="A399" s="16" t="s">
        <v>881</v>
      </c>
      <c r="B399" s="17"/>
      <c r="C399" s="17"/>
      <c r="D399" s="17"/>
      <c r="E399" s="21"/>
      <c r="F399" s="24"/>
      <c r="G399" s="21"/>
      <c r="H399" s="24"/>
      <c r="I399" s="21"/>
      <c r="J399" s="24"/>
      <c r="K399" s="21"/>
      <c r="L399" s="24"/>
      <c r="M399" s="18"/>
      <c r="N399" s="1" t="s">
        <v>642</v>
      </c>
    </row>
    <row r="400" spans="1:52" ht="30" customHeight="1">
      <c r="A400" s="19" t="s">
        <v>882</v>
      </c>
      <c r="B400" s="19" t="s">
        <v>883</v>
      </c>
      <c r="C400" s="19" t="s">
        <v>350</v>
      </c>
      <c r="D400" s="20">
        <v>2.5000000000000001E-2</v>
      </c>
      <c r="E400" s="22">
        <f>단가대비표!O70</f>
        <v>0</v>
      </c>
      <c r="F400" s="25">
        <f>TRUNC(E400*D400,1)</f>
        <v>0</v>
      </c>
      <c r="G400" s="22">
        <f>단가대비표!P70</f>
        <v>209131</v>
      </c>
      <c r="H400" s="25">
        <f>TRUNC(G400*D400,1)</f>
        <v>5228.2</v>
      </c>
      <c r="I400" s="22">
        <f>단가대비표!V70</f>
        <v>0</v>
      </c>
      <c r="J400" s="25">
        <f>TRUNC(I400*D400,1)</f>
        <v>0</v>
      </c>
      <c r="K400" s="22">
        <f>TRUNC(E400+G400+I400,1)</f>
        <v>209131</v>
      </c>
      <c r="L400" s="25">
        <f>TRUNC(F400+H400+J400,1)</f>
        <v>5228.2</v>
      </c>
      <c r="M400" s="19" t="s">
        <v>52</v>
      </c>
      <c r="N400" s="1" t="s">
        <v>642</v>
      </c>
      <c r="O400" s="1" t="s">
        <v>884</v>
      </c>
      <c r="P400" s="1" t="s">
        <v>64</v>
      </c>
      <c r="Q400" s="1" t="s">
        <v>64</v>
      </c>
      <c r="R400" s="1" t="s">
        <v>63</v>
      </c>
      <c r="AV400" s="1" t="s">
        <v>52</v>
      </c>
      <c r="AW400" s="1" t="s">
        <v>885</v>
      </c>
      <c r="AX400" s="1" t="s">
        <v>52</v>
      </c>
      <c r="AY400" s="1" t="s">
        <v>52</v>
      </c>
      <c r="AZ400" s="1" t="s">
        <v>52</v>
      </c>
    </row>
    <row r="401" spans="1:52" ht="30" customHeight="1">
      <c r="A401" s="19" t="s">
        <v>353</v>
      </c>
      <c r="B401" s="19" t="s">
        <v>52</v>
      </c>
      <c r="C401" s="19" t="s">
        <v>52</v>
      </c>
      <c r="D401" s="20"/>
      <c r="E401" s="22"/>
      <c r="F401" s="25">
        <f>TRUNC(SUMIF(N400:N400, N399, F400:F400),0)</f>
        <v>0</v>
      </c>
      <c r="G401" s="22"/>
      <c r="H401" s="25">
        <f>TRUNC(SUMIF(N400:N400, N399, H400:H400),0)</f>
        <v>5228</v>
      </c>
      <c r="I401" s="22"/>
      <c r="J401" s="25">
        <f>TRUNC(SUMIF(N400:N400, N399, J400:J400),0)</f>
        <v>0</v>
      </c>
      <c r="K401" s="22"/>
      <c r="L401" s="25">
        <f>F401+H401+J401</f>
        <v>5228</v>
      </c>
      <c r="M401" s="19" t="s">
        <v>52</v>
      </c>
      <c r="N401" s="1" t="s">
        <v>71</v>
      </c>
      <c r="O401" s="1" t="s">
        <v>71</v>
      </c>
      <c r="P401" s="1" t="s">
        <v>52</v>
      </c>
      <c r="Q401" s="1" t="s">
        <v>52</v>
      </c>
      <c r="R401" s="1" t="s">
        <v>52</v>
      </c>
      <c r="AV401" s="1" t="s">
        <v>52</v>
      </c>
      <c r="AW401" s="1" t="s">
        <v>52</v>
      </c>
      <c r="AX401" s="1" t="s">
        <v>52</v>
      </c>
      <c r="AY401" s="1" t="s">
        <v>52</v>
      </c>
      <c r="AZ401" s="1" t="s">
        <v>52</v>
      </c>
    </row>
    <row r="402" spans="1:52" ht="30" customHeight="1">
      <c r="A402" s="20"/>
      <c r="B402" s="20"/>
      <c r="C402" s="20"/>
      <c r="D402" s="20"/>
      <c r="E402" s="22"/>
      <c r="F402" s="25"/>
      <c r="G402" s="22"/>
      <c r="H402" s="25"/>
      <c r="I402" s="22"/>
      <c r="J402" s="25"/>
      <c r="K402" s="22"/>
      <c r="L402" s="25"/>
      <c r="M402" s="20"/>
    </row>
    <row r="403" spans="1:52" ht="30" customHeight="1">
      <c r="A403" s="16" t="s">
        <v>886</v>
      </c>
      <c r="B403" s="17"/>
      <c r="C403" s="17"/>
      <c r="D403" s="17"/>
      <c r="E403" s="21"/>
      <c r="F403" s="24"/>
      <c r="G403" s="21"/>
      <c r="H403" s="24"/>
      <c r="I403" s="21"/>
      <c r="J403" s="24"/>
      <c r="K403" s="21"/>
      <c r="L403" s="24"/>
      <c r="M403" s="18"/>
      <c r="N403" s="1" t="s">
        <v>671</v>
      </c>
    </row>
    <row r="404" spans="1:52" ht="30" customHeight="1">
      <c r="A404" s="19" t="s">
        <v>888</v>
      </c>
      <c r="B404" s="19" t="s">
        <v>889</v>
      </c>
      <c r="C404" s="19" t="s">
        <v>60</v>
      </c>
      <c r="D404" s="20">
        <v>1</v>
      </c>
      <c r="E404" s="22">
        <f>일위대가목록!E70</f>
        <v>140</v>
      </c>
      <c r="F404" s="25">
        <f>TRUNC(E404*D404,1)</f>
        <v>140</v>
      </c>
      <c r="G404" s="22">
        <f>일위대가목록!F70</f>
        <v>7000</v>
      </c>
      <c r="H404" s="25">
        <f>TRUNC(G404*D404,1)</f>
        <v>7000</v>
      </c>
      <c r="I404" s="22">
        <f>일위대가목록!G70</f>
        <v>0</v>
      </c>
      <c r="J404" s="25">
        <f>TRUNC(I404*D404,1)</f>
        <v>0</v>
      </c>
      <c r="K404" s="22">
        <f>TRUNC(E404+G404+I404,1)</f>
        <v>7140</v>
      </c>
      <c r="L404" s="25">
        <f>TRUNC(F404+H404+J404,1)</f>
        <v>7140</v>
      </c>
      <c r="M404" s="19" t="s">
        <v>890</v>
      </c>
      <c r="N404" s="1" t="s">
        <v>671</v>
      </c>
      <c r="O404" s="1" t="s">
        <v>891</v>
      </c>
      <c r="P404" s="1" t="s">
        <v>63</v>
      </c>
      <c r="Q404" s="1" t="s">
        <v>64</v>
      </c>
      <c r="R404" s="1" t="s">
        <v>64</v>
      </c>
      <c r="AV404" s="1" t="s">
        <v>52</v>
      </c>
      <c r="AW404" s="1" t="s">
        <v>892</v>
      </c>
      <c r="AX404" s="1" t="s">
        <v>52</v>
      </c>
      <c r="AY404" s="1" t="s">
        <v>52</v>
      </c>
      <c r="AZ404" s="1" t="s">
        <v>52</v>
      </c>
    </row>
    <row r="405" spans="1:52" ht="30" customHeight="1">
      <c r="A405" s="19" t="s">
        <v>353</v>
      </c>
      <c r="B405" s="19" t="s">
        <v>52</v>
      </c>
      <c r="C405" s="19" t="s">
        <v>52</v>
      </c>
      <c r="D405" s="20"/>
      <c r="E405" s="22"/>
      <c r="F405" s="25">
        <f>TRUNC(SUMIF(N404:N404, N403, F404:F404),0)</f>
        <v>140</v>
      </c>
      <c r="G405" s="22"/>
      <c r="H405" s="25">
        <f>TRUNC(SUMIF(N404:N404, N403, H404:H404),0)</f>
        <v>7000</v>
      </c>
      <c r="I405" s="22"/>
      <c r="J405" s="25">
        <f>TRUNC(SUMIF(N404:N404, N403, J404:J404),0)</f>
        <v>0</v>
      </c>
      <c r="K405" s="22"/>
      <c r="L405" s="25">
        <f>F405+H405+J405</f>
        <v>7140</v>
      </c>
      <c r="M405" s="19" t="s">
        <v>52</v>
      </c>
      <c r="N405" s="1" t="s">
        <v>71</v>
      </c>
      <c r="O405" s="1" t="s">
        <v>71</v>
      </c>
      <c r="P405" s="1" t="s">
        <v>52</v>
      </c>
      <c r="Q405" s="1" t="s">
        <v>52</v>
      </c>
      <c r="R405" s="1" t="s">
        <v>52</v>
      </c>
      <c r="AV405" s="1" t="s">
        <v>52</v>
      </c>
      <c r="AW405" s="1" t="s">
        <v>52</v>
      </c>
      <c r="AX405" s="1" t="s">
        <v>52</v>
      </c>
      <c r="AY405" s="1" t="s">
        <v>52</v>
      </c>
      <c r="AZ405" s="1" t="s">
        <v>52</v>
      </c>
    </row>
    <row r="406" spans="1:52" ht="30" customHeight="1">
      <c r="A406" s="20"/>
      <c r="B406" s="20"/>
      <c r="C406" s="20"/>
      <c r="D406" s="20"/>
      <c r="E406" s="22"/>
      <c r="F406" s="25"/>
      <c r="G406" s="22"/>
      <c r="H406" s="25"/>
      <c r="I406" s="22"/>
      <c r="J406" s="25"/>
      <c r="K406" s="22"/>
      <c r="L406" s="25"/>
      <c r="M406" s="20"/>
    </row>
    <row r="407" spans="1:52" ht="30" customHeight="1">
      <c r="A407" s="16" t="s">
        <v>893</v>
      </c>
      <c r="B407" s="17"/>
      <c r="C407" s="17"/>
      <c r="D407" s="17"/>
      <c r="E407" s="21"/>
      <c r="F407" s="24"/>
      <c r="G407" s="21"/>
      <c r="H407" s="24"/>
      <c r="I407" s="21"/>
      <c r="J407" s="24"/>
      <c r="K407" s="21"/>
      <c r="L407" s="24"/>
      <c r="M407" s="18"/>
      <c r="N407" s="1" t="s">
        <v>891</v>
      </c>
    </row>
    <row r="408" spans="1:52" ht="30" customHeight="1">
      <c r="A408" s="19" t="s">
        <v>657</v>
      </c>
      <c r="B408" s="19" t="s">
        <v>349</v>
      </c>
      <c r="C408" s="19" t="s">
        <v>350</v>
      </c>
      <c r="D408" s="20">
        <v>1.2E-2</v>
      </c>
      <c r="E408" s="22">
        <f>단가대비표!O67</f>
        <v>0</v>
      </c>
      <c r="F408" s="25">
        <f>TRUNC(E408*D408,1)</f>
        <v>0</v>
      </c>
      <c r="G408" s="22">
        <f>단가대비표!P67</f>
        <v>263017</v>
      </c>
      <c r="H408" s="25">
        <f>TRUNC(G408*D408,1)</f>
        <v>3156.2</v>
      </c>
      <c r="I408" s="22">
        <f>단가대비표!V67</f>
        <v>0</v>
      </c>
      <c r="J408" s="25">
        <f>TRUNC(I408*D408,1)</f>
        <v>0</v>
      </c>
      <c r="K408" s="22">
        <f t="shared" ref="K408:L412" si="60">TRUNC(E408+G408+I408,1)</f>
        <v>263017</v>
      </c>
      <c r="L408" s="25">
        <f t="shared" si="60"/>
        <v>3156.2</v>
      </c>
      <c r="M408" s="19" t="s">
        <v>52</v>
      </c>
      <c r="N408" s="1" t="s">
        <v>891</v>
      </c>
      <c r="O408" s="1" t="s">
        <v>658</v>
      </c>
      <c r="P408" s="1" t="s">
        <v>64</v>
      </c>
      <c r="Q408" s="1" t="s">
        <v>64</v>
      </c>
      <c r="R408" s="1" t="s">
        <v>63</v>
      </c>
      <c r="V408">
        <v>1</v>
      </c>
      <c r="AV408" s="1" t="s">
        <v>52</v>
      </c>
      <c r="AW408" s="1" t="s">
        <v>894</v>
      </c>
      <c r="AX408" s="1" t="s">
        <v>52</v>
      </c>
      <c r="AY408" s="1" t="s">
        <v>52</v>
      </c>
      <c r="AZ408" s="1" t="s">
        <v>52</v>
      </c>
    </row>
    <row r="409" spans="1:52" ht="30" customHeight="1">
      <c r="A409" s="19" t="s">
        <v>348</v>
      </c>
      <c r="B409" s="19" t="s">
        <v>349</v>
      </c>
      <c r="C409" s="19" t="s">
        <v>350</v>
      </c>
      <c r="D409" s="20">
        <v>2E-3</v>
      </c>
      <c r="E409" s="22">
        <f>단가대비표!O59</f>
        <v>0</v>
      </c>
      <c r="F409" s="25">
        <f>TRUNC(E409*D409,1)</f>
        <v>0</v>
      </c>
      <c r="G409" s="22">
        <f>단가대비표!P59</f>
        <v>172068</v>
      </c>
      <c r="H409" s="25">
        <f>TRUNC(G409*D409,1)</f>
        <v>344.1</v>
      </c>
      <c r="I409" s="22">
        <f>단가대비표!V59</f>
        <v>0</v>
      </c>
      <c r="J409" s="25">
        <f>TRUNC(I409*D409,1)</f>
        <v>0</v>
      </c>
      <c r="K409" s="22">
        <f t="shared" si="60"/>
        <v>172068</v>
      </c>
      <c r="L409" s="25">
        <f t="shared" si="60"/>
        <v>344.1</v>
      </c>
      <c r="M409" s="19" t="s">
        <v>52</v>
      </c>
      <c r="N409" s="1" t="s">
        <v>891</v>
      </c>
      <c r="O409" s="1" t="s">
        <v>351</v>
      </c>
      <c r="P409" s="1" t="s">
        <v>64</v>
      </c>
      <c r="Q409" s="1" t="s">
        <v>64</v>
      </c>
      <c r="R409" s="1" t="s">
        <v>63</v>
      </c>
      <c r="V409">
        <v>1</v>
      </c>
      <c r="AV409" s="1" t="s">
        <v>52</v>
      </c>
      <c r="AW409" s="1" t="s">
        <v>895</v>
      </c>
      <c r="AX409" s="1" t="s">
        <v>52</v>
      </c>
      <c r="AY409" s="1" t="s">
        <v>52</v>
      </c>
      <c r="AZ409" s="1" t="s">
        <v>52</v>
      </c>
    </row>
    <row r="410" spans="1:52" ht="30" customHeight="1">
      <c r="A410" s="19" t="s">
        <v>657</v>
      </c>
      <c r="B410" s="19" t="s">
        <v>349</v>
      </c>
      <c r="C410" s="19" t="s">
        <v>350</v>
      </c>
      <c r="D410" s="20">
        <v>1.2E-2</v>
      </c>
      <c r="E410" s="22">
        <f>단가대비표!O67</f>
        <v>0</v>
      </c>
      <c r="F410" s="25">
        <f>TRUNC(E410*D410,1)</f>
        <v>0</v>
      </c>
      <c r="G410" s="22">
        <f>단가대비표!P67</f>
        <v>263017</v>
      </c>
      <c r="H410" s="25">
        <f>TRUNC(G410*D410,1)</f>
        <v>3156.2</v>
      </c>
      <c r="I410" s="22">
        <f>단가대비표!V67</f>
        <v>0</v>
      </c>
      <c r="J410" s="25">
        <f>TRUNC(I410*D410,1)</f>
        <v>0</v>
      </c>
      <c r="K410" s="22">
        <f t="shared" si="60"/>
        <v>263017</v>
      </c>
      <c r="L410" s="25">
        <f t="shared" si="60"/>
        <v>3156.2</v>
      </c>
      <c r="M410" s="19" t="s">
        <v>52</v>
      </c>
      <c r="N410" s="1" t="s">
        <v>891</v>
      </c>
      <c r="O410" s="1" t="s">
        <v>658</v>
      </c>
      <c r="P410" s="1" t="s">
        <v>64</v>
      </c>
      <c r="Q410" s="1" t="s">
        <v>64</v>
      </c>
      <c r="R410" s="1" t="s">
        <v>63</v>
      </c>
      <c r="V410">
        <v>1</v>
      </c>
      <c r="AV410" s="1" t="s">
        <v>52</v>
      </c>
      <c r="AW410" s="1" t="s">
        <v>894</v>
      </c>
      <c r="AX410" s="1" t="s">
        <v>52</v>
      </c>
      <c r="AY410" s="1" t="s">
        <v>52</v>
      </c>
      <c r="AZ410" s="1" t="s">
        <v>52</v>
      </c>
    </row>
    <row r="411" spans="1:52" ht="30" customHeight="1">
      <c r="A411" s="19" t="s">
        <v>348</v>
      </c>
      <c r="B411" s="19" t="s">
        <v>349</v>
      </c>
      <c r="C411" s="19" t="s">
        <v>350</v>
      </c>
      <c r="D411" s="20">
        <v>2E-3</v>
      </c>
      <c r="E411" s="22">
        <f>단가대비표!O59</f>
        <v>0</v>
      </c>
      <c r="F411" s="25">
        <f>TRUNC(E411*D411,1)</f>
        <v>0</v>
      </c>
      <c r="G411" s="22">
        <f>단가대비표!P59</f>
        <v>172068</v>
      </c>
      <c r="H411" s="25">
        <f>TRUNC(G411*D411,1)</f>
        <v>344.1</v>
      </c>
      <c r="I411" s="22">
        <f>단가대비표!V59</f>
        <v>0</v>
      </c>
      <c r="J411" s="25">
        <f>TRUNC(I411*D411,1)</f>
        <v>0</v>
      </c>
      <c r="K411" s="22">
        <f t="shared" si="60"/>
        <v>172068</v>
      </c>
      <c r="L411" s="25">
        <f t="shared" si="60"/>
        <v>344.1</v>
      </c>
      <c r="M411" s="19" t="s">
        <v>52</v>
      </c>
      <c r="N411" s="1" t="s">
        <v>891</v>
      </c>
      <c r="O411" s="1" t="s">
        <v>351</v>
      </c>
      <c r="P411" s="1" t="s">
        <v>64</v>
      </c>
      <c r="Q411" s="1" t="s">
        <v>64</v>
      </c>
      <c r="R411" s="1" t="s">
        <v>63</v>
      </c>
      <c r="V411">
        <v>1</v>
      </c>
      <c r="AV411" s="1" t="s">
        <v>52</v>
      </c>
      <c r="AW411" s="1" t="s">
        <v>895</v>
      </c>
      <c r="AX411" s="1" t="s">
        <v>52</v>
      </c>
      <c r="AY411" s="1" t="s">
        <v>52</v>
      </c>
      <c r="AZ411" s="1" t="s">
        <v>52</v>
      </c>
    </row>
    <row r="412" spans="1:52" ht="30" customHeight="1">
      <c r="A412" s="19" t="s">
        <v>661</v>
      </c>
      <c r="B412" s="19" t="s">
        <v>376</v>
      </c>
      <c r="C412" s="19" t="s">
        <v>97</v>
      </c>
      <c r="D412" s="20">
        <v>1</v>
      </c>
      <c r="E412" s="22">
        <f>TRUNC(SUMIF(V408:V412, RIGHTB(O412, 1), H408:H412)*U412, 2)</f>
        <v>140.01</v>
      </c>
      <c r="F412" s="25">
        <f>TRUNC(E412*D412,1)</f>
        <v>140</v>
      </c>
      <c r="G412" s="22">
        <v>0</v>
      </c>
      <c r="H412" s="25">
        <f>TRUNC(G412*D412,1)</f>
        <v>0</v>
      </c>
      <c r="I412" s="22">
        <v>0</v>
      </c>
      <c r="J412" s="25">
        <f>TRUNC(I412*D412,1)</f>
        <v>0</v>
      </c>
      <c r="K412" s="22">
        <f t="shared" si="60"/>
        <v>140</v>
      </c>
      <c r="L412" s="25">
        <f t="shared" si="60"/>
        <v>140</v>
      </c>
      <c r="M412" s="19" t="s">
        <v>52</v>
      </c>
      <c r="N412" s="1" t="s">
        <v>891</v>
      </c>
      <c r="O412" s="1" t="s">
        <v>364</v>
      </c>
      <c r="P412" s="1" t="s">
        <v>64</v>
      </c>
      <c r="Q412" s="1" t="s">
        <v>64</v>
      </c>
      <c r="R412" s="1" t="s">
        <v>64</v>
      </c>
      <c r="S412">
        <v>1</v>
      </c>
      <c r="T412">
        <v>0</v>
      </c>
      <c r="U412">
        <v>0.02</v>
      </c>
      <c r="AV412" s="1" t="s">
        <v>52</v>
      </c>
      <c r="AW412" s="1" t="s">
        <v>896</v>
      </c>
      <c r="AX412" s="1" t="s">
        <v>52</v>
      </c>
      <c r="AY412" s="1" t="s">
        <v>52</v>
      </c>
      <c r="AZ412" s="1" t="s">
        <v>52</v>
      </c>
    </row>
    <row r="413" spans="1:52" ht="30" customHeight="1">
      <c r="A413" s="19" t="s">
        <v>353</v>
      </c>
      <c r="B413" s="19" t="s">
        <v>52</v>
      </c>
      <c r="C413" s="19" t="s">
        <v>52</v>
      </c>
      <c r="D413" s="20"/>
      <c r="E413" s="22"/>
      <c r="F413" s="25">
        <f>TRUNC(SUMIF(N408:N412, N407, F408:F412),0)</f>
        <v>140</v>
      </c>
      <c r="G413" s="22"/>
      <c r="H413" s="25">
        <f>TRUNC(SUMIF(N408:N412, N407, H408:H412),0)</f>
        <v>7000</v>
      </c>
      <c r="I413" s="22"/>
      <c r="J413" s="25">
        <f>TRUNC(SUMIF(N408:N412, N407, J408:J412),0)</f>
        <v>0</v>
      </c>
      <c r="K413" s="22"/>
      <c r="L413" s="25">
        <f>F413+H413+J413</f>
        <v>7140</v>
      </c>
      <c r="M413" s="19" t="s">
        <v>52</v>
      </c>
      <c r="N413" s="1" t="s">
        <v>71</v>
      </c>
      <c r="O413" s="1" t="s">
        <v>71</v>
      </c>
      <c r="P413" s="1" t="s">
        <v>52</v>
      </c>
      <c r="Q413" s="1" t="s">
        <v>52</v>
      </c>
      <c r="R413" s="1" t="s">
        <v>52</v>
      </c>
      <c r="AV413" s="1" t="s">
        <v>52</v>
      </c>
      <c r="AW413" s="1" t="s">
        <v>52</v>
      </c>
      <c r="AX413" s="1" t="s">
        <v>52</v>
      </c>
      <c r="AY413" s="1" t="s">
        <v>52</v>
      </c>
      <c r="AZ413" s="1" t="s">
        <v>52</v>
      </c>
    </row>
    <row r="414" spans="1:52" ht="30" customHeight="1">
      <c r="A414" s="20"/>
      <c r="B414" s="20"/>
      <c r="C414" s="20"/>
      <c r="D414" s="20"/>
      <c r="E414" s="22"/>
      <c r="F414" s="25"/>
      <c r="G414" s="22"/>
      <c r="H414" s="25"/>
      <c r="I414" s="22"/>
      <c r="J414" s="25"/>
      <c r="K414" s="22"/>
      <c r="L414" s="25"/>
      <c r="M414" s="20"/>
    </row>
    <row r="415" spans="1:52" ht="30" customHeight="1">
      <c r="A415" s="16" t="s">
        <v>897</v>
      </c>
      <c r="B415" s="17"/>
      <c r="C415" s="17"/>
      <c r="D415" s="17"/>
      <c r="E415" s="21"/>
      <c r="F415" s="24"/>
      <c r="G415" s="21"/>
      <c r="H415" s="24"/>
      <c r="I415" s="21"/>
      <c r="J415" s="24"/>
      <c r="K415" s="21"/>
      <c r="L415" s="24"/>
      <c r="M415" s="18"/>
      <c r="N415" s="1" t="s">
        <v>677</v>
      </c>
    </row>
    <row r="416" spans="1:52" ht="30" customHeight="1">
      <c r="A416" s="19" t="s">
        <v>899</v>
      </c>
      <c r="B416" s="19" t="s">
        <v>52</v>
      </c>
      <c r="C416" s="19" t="s">
        <v>345</v>
      </c>
      <c r="D416" s="20">
        <v>0.32500000000000001</v>
      </c>
      <c r="E416" s="22">
        <f>단가대비표!O40</f>
        <v>1150</v>
      </c>
      <c r="F416" s="25">
        <f>TRUNC(E416*D416,1)</f>
        <v>373.7</v>
      </c>
      <c r="G416" s="22">
        <f>단가대비표!P40</f>
        <v>0</v>
      </c>
      <c r="H416" s="25">
        <f>TRUNC(G416*D416,1)</f>
        <v>0</v>
      </c>
      <c r="I416" s="22">
        <f>단가대비표!V40</f>
        <v>0</v>
      </c>
      <c r="J416" s="25">
        <f>TRUNC(I416*D416,1)</f>
        <v>0</v>
      </c>
      <c r="K416" s="22">
        <f>TRUNC(E416+G416+I416,1)</f>
        <v>1150</v>
      </c>
      <c r="L416" s="25">
        <f>TRUNC(F416+H416+J416,1)</f>
        <v>373.7</v>
      </c>
      <c r="M416" s="19" t="s">
        <v>52</v>
      </c>
      <c r="N416" s="1" t="s">
        <v>677</v>
      </c>
      <c r="O416" s="1" t="s">
        <v>900</v>
      </c>
      <c r="P416" s="1" t="s">
        <v>64</v>
      </c>
      <c r="Q416" s="1" t="s">
        <v>64</v>
      </c>
      <c r="R416" s="1" t="s">
        <v>63</v>
      </c>
      <c r="AV416" s="1" t="s">
        <v>52</v>
      </c>
      <c r="AW416" s="1" t="s">
        <v>901</v>
      </c>
      <c r="AX416" s="1" t="s">
        <v>52</v>
      </c>
      <c r="AY416" s="1" t="s">
        <v>52</v>
      </c>
      <c r="AZ416" s="1" t="s">
        <v>52</v>
      </c>
    </row>
    <row r="417" spans="1:52" ht="30" customHeight="1">
      <c r="A417" s="19" t="s">
        <v>902</v>
      </c>
      <c r="B417" s="19" t="s">
        <v>903</v>
      </c>
      <c r="C417" s="19" t="s">
        <v>345</v>
      </c>
      <c r="D417" s="20">
        <v>0.45300000000000001</v>
      </c>
      <c r="E417" s="22">
        <f>단가대비표!O39</f>
        <v>3125.16</v>
      </c>
      <c r="F417" s="25">
        <f>TRUNC(E417*D417,1)</f>
        <v>1415.6</v>
      </c>
      <c r="G417" s="22">
        <f>단가대비표!P39</f>
        <v>0</v>
      </c>
      <c r="H417" s="25">
        <f>TRUNC(G417*D417,1)</f>
        <v>0</v>
      </c>
      <c r="I417" s="22">
        <f>단가대비표!V39</f>
        <v>0</v>
      </c>
      <c r="J417" s="25">
        <f>TRUNC(I417*D417,1)</f>
        <v>0</v>
      </c>
      <c r="K417" s="22">
        <f>TRUNC(E417+G417+I417,1)</f>
        <v>3125.1</v>
      </c>
      <c r="L417" s="25">
        <f>TRUNC(F417+H417+J417,1)</f>
        <v>1415.6</v>
      </c>
      <c r="M417" s="19" t="s">
        <v>904</v>
      </c>
      <c r="N417" s="1" t="s">
        <v>677</v>
      </c>
      <c r="O417" s="1" t="s">
        <v>905</v>
      </c>
      <c r="P417" s="1" t="s">
        <v>64</v>
      </c>
      <c r="Q417" s="1" t="s">
        <v>64</v>
      </c>
      <c r="R417" s="1" t="s">
        <v>63</v>
      </c>
      <c r="AV417" s="1" t="s">
        <v>52</v>
      </c>
      <c r="AW417" s="1" t="s">
        <v>906</v>
      </c>
      <c r="AX417" s="1" t="s">
        <v>52</v>
      </c>
      <c r="AY417" s="1" t="s">
        <v>52</v>
      </c>
      <c r="AZ417" s="1" t="s">
        <v>52</v>
      </c>
    </row>
    <row r="418" spans="1:52" ht="30" customHeight="1">
      <c r="A418" s="19" t="s">
        <v>353</v>
      </c>
      <c r="B418" s="19" t="s">
        <v>52</v>
      </c>
      <c r="C418" s="19" t="s">
        <v>52</v>
      </c>
      <c r="D418" s="20"/>
      <c r="E418" s="22"/>
      <c r="F418" s="25">
        <f>TRUNC(SUMIF(N416:N417, N415, F416:F417),0)</f>
        <v>1789</v>
      </c>
      <c r="G418" s="22"/>
      <c r="H418" s="25">
        <f>TRUNC(SUMIF(N416:N417, N415, H416:H417),0)</f>
        <v>0</v>
      </c>
      <c r="I418" s="22"/>
      <c r="J418" s="25">
        <f>TRUNC(SUMIF(N416:N417, N415, J416:J417),0)</f>
        <v>0</v>
      </c>
      <c r="K418" s="22"/>
      <c r="L418" s="25">
        <f>F418+H418+J418</f>
        <v>1789</v>
      </c>
      <c r="M418" s="19" t="s">
        <v>52</v>
      </c>
      <c r="N418" s="1" t="s">
        <v>71</v>
      </c>
      <c r="O418" s="1" t="s">
        <v>71</v>
      </c>
      <c r="P418" s="1" t="s">
        <v>52</v>
      </c>
      <c r="Q418" s="1" t="s">
        <v>52</v>
      </c>
      <c r="R418" s="1" t="s">
        <v>52</v>
      </c>
      <c r="AV418" s="1" t="s">
        <v>52</v>
      </c>
      <c r="AW418" s="1" t="s">
        <v>52</v>
      </c>
      <c r="AX418" s="1" t="s">
        <v>52</v>
      </c>
      <c r="AY418" s="1" t="s">
        <v>52</v>
      </c>
      <c r="AZ418" s="1" t="s">
        <v>52</v>
      </c>
    </row>
    <row r="419" spans="1:52" ht="30" customHeight="1">
      <c r="A419" s="20"/>
      <c r="B419" s="20"/>
      <c r="C419" s="20"/>
      <c r="D419" s="20"/>
      <c r="E419" s="22"/>
      <c r="F419" s="25"/>
      <c r="G419" s="22"/>
      <c r="H419" s="25"/>
      <c r="I419" s="22"/>
      <c r="J419" s="25"/>
      <c r="K419" s="22"/>
      <c r="L419" s="25"/>
      <c r="M419" s="20"/>
    </row>
    <row r="420" spans="1:52" ht="30" customHeight="1">
      <c r="A420" s="16" t="s">
        <v>907</v>
      </c>
      <c r="B420" s="17"/>
      <c r="C420" s="17"/>
      <c r="D420" s="17"/>
      <c r="E420" s="21"/>
      <c r="F420" s="24"/>
      <c r="G420" s="21"/>
      <c r="H420" s="24"/>
      <c r="I420" s="21"/>
      <c r="J420" s="24"/>
      <c r="K420" s="21"/>
      <c r="L420" s="24"/>
      <c r="M420" s="18"/>
      <c r="N420" s="1" t="s">
        <v>681</v>
      </c>
    </row>
    <row r="421" spans="1:52" ht="30" customHeight="1">
      <c r="A421" s="19" t="s">
        <v>657</v>
      </c>
      <c r="B421" s="19" t="s">
        <v>349</v>
      </c>
      <c r="C421" s="19" t="s">
        <v>350</v>
      </c>
      <c r="D421" s="20">
        <v>3.5000000000000003E-2</v>
      </c>
      <c r="E421" s="22">
        <f>단가대비표!O67</f>
        <v>0</v>
      </c>
      <c r="F421" s="25">
        <f>TRUNC(E421*D421,1)</f>
        <v>0</v>
      </c>
      <c r="G421" s="22">
        <f>단가대비표!P67</f>
        <v>263017</v>
      </c>
      <c r="H421" s="25">
        <f>TRUNC(G421*D421,1)</f>
        <v>9205.5</v>
      </c>
      <c r="I421" s="22">
        <f>단가대비표!V67</f>
        <v>0</v>
      </c>
      <c r="J421" s="25">
        <f>TRUNC(I421*D421,1)</f>
        <v>0</v>
      </c>
      <c r="K421" s="22">
        <f t="shared" ref="K421:L424" si="61">TRUNC(E421+G421+I421,1)</f>
        <v>263017</v>
      </c>
      <c r="L421" s="25">
        <f t="shared" si="61"/>
        <v>9205.5</v>
      </c>
      <c r="M421" s="19" t="s">
        <v>52</v>
      </c>
      <c r="N421" s="1" t="s">
        <v>681</v>
      </c>
      <c r="O421" s="1" t="s">
        <v>658</v>
      </c>
      <c r="P421" s="1" t="s">
        <v>64</v>
      </c>
      <c r="Q421" s="1" t="s">
        <v>64</v>
      </c>
      <c r="R421" s="1" t="s">
        <v>63</v>
      </c>
      <c r="V421">
        <v>1</v>
      </c>
      <c r="W421">
        <v>2</v>
      </c>
      <c r="AV421" s="1" t="s">
        <v>52</v>
      </c>
      <c r="AW421" s="1" t="s">
        <v>908</v>
      </c>
      <c r="AX421" s="1" t="s">
        <v>52</v>
      </c>
      <c r="AY421" s="1" t="s">
        <v>52</v>
      </c>
      <c r="AZ421" s="1" t="s">
        <v>52</v>
      </c>
    </row>
    <row r="422" spans="1:52" ht="30" customHeight="1">
      <c r="A422" s="19" t="s">
        <v>348</v>
      </c>
      <c r="B422" s="19" t="s">
        <v>349</v>
      </c>
      <c r="C422" s="19" t="s">
        <v>350</v>
      </c>
      <c r="D422" s="20">
        <v>0.01</v>
      </c>
      <c r="E422" s="22">
        <f>단가대비표!O59</f>
        <v>0</v>
      </c>
      <c r="F422" s="25">
        <f>TRUNC(E422*D422,1)</f>
        <v>0</v>
      </c>
      <c r="G422" s="22">
        <f>단가대비표!P59</f>
        <v>172068</v>
      </c>
      <c r="H422" s="25">
        <f>TRUNC(G422*D422,1)</f>
        <v>1720.6</v>
      </c>
      <c r="I422" s="22">
        <f>단가대비표!V59</f>
        <v>0</v>
      </c>
      <c r="J422" s="25">
        <f>TRUNC(I422*D422,1)</f>
        <v>0</v>
      </c>
      <c r="K422" s="22">
        <f t="shared" si="61"/>
        <v>172068</v>
      </c>
      <c r="L422" s="25">
        <f t="shared" si="61"/>
        <v>1720.6</v>
      </c>
      <c r="M422" s="19" t="s">
        <v>52</v>
      </c>
      <c r="N422" s="1" t="s">
        <v>681</v>
      </c>
      <c r="O422" s="1" t="s">
        <v>351</v>
      </c>
      <c r="P422" s="1" t="s">
        <v>64</v>
      </c>
      <c r="Q422" s="1" t="s">
        <v>64</v>
      </c>
      <c r="R422" s="1" t="s">
        <v>63</v>
      </c>
      <c r="V422">
        <v>1</v>
      </c>
      <c r="W422">
        <v>2</v>
      </c>
      <c r="AV422" s="1" t="s">
        <v>52</v>
      </c>
      <c r="AW422" s="1" t="s">
        <v>909</v>
      </c>
      <c r="AX422" s="1" t="s">
        <v>52</v>
      </c>
      <c r="AY422" s="1" t="s">
        <v>52</v>
      </c>
      <c r="AZ422" s="1" t="s">
        <v>52</v>
      </c>
    </row>
    <row r="423" spans="1:52" ht="30" customHeight="1">
      <c r="A423" s="19" t="s">
        <v>661</v>
      </c>
      <c r="B423" s="19" t="s">
        <v>440</v>
      </c>
      <c r="C423" s="19" t="s">
        <v>97</v>
      </c>
      <c r="D423" s="20">
        <v>1</v>
      </c>
      <c r="E423" s="22">
        <f>TRUNC(SUMIF(V421:V424, RIGHTB(O423, 1), H421:H424)*U423, 2)</f>
        <v>437.04</v>
      </c>
      <c r="F423" s="25">
        <f>TRUNC(E423*D423,1)</f>
        <v>437</v>
      </c>
      <c r="G423" s="22">
        <v>0</v>
      </c>
      <c r="H423" s="25">
        <f>TRUNC(G423*D423,1)</f>
        <v>0</v>
      </c>
      <c r="I423" s="22">
        <v>0</v>
      </c>
      <c r="J423" s="25">
        <f>TRUNC(I423*D423,1)</f>
        <v>0</v>
      </c>
      <c r="K423" s="22">
        <f t="shared" si="61"/>
        <v>437</v>
      </c>
      <c r="L423" s="25">
        <f t="shared" si="61"/>
        <v>437</v>
      </c>
      <c r="M423" s="19" t="s">
        <v>52</v>
      </c>
      <c r="N423" s="1" t="s">
        <v>681</v>
      </c>
      <c r="O423" s="1" t="s">
        <v>364</v>
      </c>
      <c r="P423" s="1" t="s">
        <v>64</v>
      </c>
      <c r="Q423" s="1" t="s">
        <v>64</v>
      </c>
      <c r="R423" s="1" t="s">
        <v>64</v>
      </c>
      <c r="S423">
        <v>1</v>
      </c>
      <c r="T423">
        <v>0</v>
      </c>
      <c r="U423">
        <v>0.04</v>
      </c>
      <c r="AV423" s="1" t="s">
        <v>52</v>
      </c>
      <c r="AW423" s="1" t="s">
        <v>910</v>
      </c>
      <c r="AX423" s="1" t="s">
        <v>52</v>
      </c>
      <c r="AY423" s="1" t="s">
        <v>52</v>
      </c>
      <c r="AZ423" s="1" t="s">
        <v>52</v>
      </c>
    </row>
    <row r="424" spans="1:52" ht="30" customHeight="1">
      <c r="A424" s="19" t="s">
        <v>391</v>
      </c>
      <c r="B424" s="19" t="s">
        <v>911</v>
      </c>
      <c r="C424" s="19" t="s">
        <v>97</v>
      </c>
      <c r="D424" s="20">
        <v>1</v>
      </c>
      <c r="E424" s="22">
        <v>0</v>
      </c>
      <c r="F424" s="25">
        <f>TRUNC(E424*D424,1)</f>
        <v>0</v>
      </c>
      <c r="G424" s="22">
        <f>TRUNC(SUMIF(W421:W424, RIGHTB(O424, 1), H421:H424)*U424, 2)</f>
        <v>2185.2199999999998</v>
      </c>
      <c r="H424" s="25">
        <f>TRUNC(G424*D424,1)</f>
        <v>2185.1999999999998</v>
      </c>
      <c r="I424" s="22">
        <v>0</v>
      </c>
      <c r="J424" s="25">
        <f>TRUNC(I424*D424,1)</f>
        <v>0</v>
      </c>
      <c r="K424" s="22">
        <f t="shared" si="61"/>
        <v>2185.1999999999998</v>
      </c>
      <c r="L424" s="25">
        <f t="shared" si="61"/>
        <v>2185.1999999999998</v>
      </c>
      <c r="M424" s="19" t="s">
        <v>52</v>
      </c>
      <c r="N424" s="1" t="s">
        <v>681</v>
      </c>
      <c r="O424" s="1" t="s">
        <v>411</v>
      </c>
      <c r="P424" s="1" t="s">
        <v>64</v>
      </c>
      <c r="Q424" s="1" t="s">
        <v>64</v>
      </c>
      <c r="R424" s="1" t="s">
        <v>64</v>
      </c>
      <c r="S424">
        <v>1</v>
      </c>
      <c r="T424">
        <v>1</v>
      </c>
      <c r="U424">
        <v>0.2</v>
      </c>
      <c r="AV424" s="1" t="s">
        <v>52</v>
      </c>
      <c r="AW424" s="1" t="s">
        <v>912</v>
      </c>
      <c r="AX424" s="1" t="s">
        <v>52</v>
      </c>
      <c r="AY424" s="1" t="s">
        <v>52</v>
      </c>
      <c r="AZ424" s="1" t="s">
        <v>52</v>
      </c>
    </row>
    <row r="425" spans="1:52" ht="30" customHeight="1">
      <c r="A425" s="19" t="s">
        <v>353</v>
      </c>
      <c r="B425" s="19" t="s">
        <v>52</v>
      </c>
      <c r="C425" s="19" t="s">
        <v>52</v>
      </c>
      <c r="D425" s="20"/>
      <c r="E425" s="22"/>
      <c r="F425" s="25">
        <f>TRUNC(SUMIF(N421:N424, N420, F421:F424),0)</f>
        <v>437</v>
      </c>
      <c r="G425" s="22"/>
      <c r="H425" s="25">
        <f>TRUNC(SUMIF(N421:N424, N420, H421:H424),0)</f>
        <v>13111</v>
      </c>
      <c r="I425" s="22"/>
      <c r="J425" s="25">
        <f>TRUNC(SUMIF(N421:N424, N420, J421:J424),0)</f>
        <v>0</v>
      </c>
      <c r="K425" s="22"/>
      <c r="L425" s="25">
        <f>F425+H425+J425</f>
        <v>13548</v>
      </c>
      <c r="M425" s="19" t="s">
        <v>52</v>
      </c>
      <c r="N425" s="1" t="s">
        <v>71</v>
      </c>
      <c r="O425" s="1" t="s">
        <v>71</v>
      </c>
      <c r="P425" s="1" t="s">
        <v>52</v>
      </c>
      <c r="Q425" s="1" t="s">
        <v>52</v>
      </c>
      <c r="R425" s="1" t="s">
        <v>52</v>
      </c>
      <c r="AV425" s="1" t="s">
        <v>52</v>
      </c>
      <c r="AW425" s="1" t="s">
        <v>52</v>
      </c>
      <c r="AX425" s="1" t="s">
        <v>52</v>
      </c>
      <c r="AY425" s="1" t="s">
        <v>52</v>
      </c>
      <c r="AZ425" s="1" t="s">
        <v>52</v>
      </c>
    </row>
    <row r="426" spans="1:52" ht="30" customHeight="1">
      <c r="A426" s="20"/>
      <c r="B426" s="20"/>
      <c r="C426" s="20"/>
      <c r="D426" s="20"/>
      <c r="E426" s="22"/>
      <c r="F426" s="25"/>
      <c r="G426" s="22"/>
      <c r="H426" s="25"/>
      <c r="I426" s="22"/>
      <c r="J426" s="25"/>
      <c r="K426" s="22"/>
      <c r="L426" s="25"/>
      <c r="M426" s="20"/>
    </row>
    <row r="427" spans="1:52" ht="30" customHeight="1">
      <c r="A427" s="16" t="s">
        <v>913</v>
      </c>
      <c r="B427" s="17"/>
      <c r="C427" s="17"/>
      <c r="D427" s="17"/>
      <c r="E427" s="21"/>
      <c r="F427" s="24"/>
      <c r="G427" s="21"/>
      <c r="H427" s="24"/>
      <c r="I427" s="21"/>
      <c r="J427" s="24"/>
      <c r="K427" s="21"/>
      <c r="L427" s="24"/>
      <c r="M427" s="18"/>
      <c r="N427" s="1" t="s">
        <v>687</v>
      </c>
    </row>
    <row r="428" spans="1:52" ht="30" customHeight="1">
      <c r="A428" s="19" t="s">
        <v>888</v>
      </c>
      <c r="B428" s="19" t="s">
        <v>914</v>
      </c>
      <c r="C428" s="19" t="s">
        <v>60</v>
      </c>
      <c r="D428" s="20">
        <v>1</v>
      </c>
      <c r="E428" s="22">
        <f>일위대가목록!E74</f>
        <v>140</v>
      </c>
      <c r="F428" s="25">
        <f>TRUNC(E428*D428,1)</f>
        <v>140</v>
      </c>
      <c r="G428" s="22">
        <f>일위대가목록!F74</f>
        <v>8400</v>
      </c>
      <c r="H428" s="25">
        <f>TRUNC(G428*D428,1)</f>
        <v>8400</v>
      </c>
      <c r="I428" s="22">
        <f>일위대가목록!G74</f>
        <v>0</v>
      </c>
      <c r="J428" s="25">
        <f>TRUNC(I428*D428,1)</f>
        <v>0</v>
      </c>
      <c r="K428" s="22">
        <f>TRUNC(E428+G428+I428,1)</f>
        <v>8540</v>
      </c>
      <c r="L428" s="25">
        <f>TRUNC(F428+H428+J428,1)</f>
        <v>8540</v>
      </c>
      <c r="M428" s="19" t="s">
        <v>915</v>
      </c>
      <c r="N428" s="1" t="s">
        <v>687</v>
      </c>
      <c r="O428" s="1" t="s">
        <v>916</v>
      </c>
      <c r="P428" s="1" t="s">
        <v>63</v>
      </c>
      <c r="Q428" s="1" t="s">
        <v>64</v>
      </c>
      <c r="R428" s="1" t="s">
        <v>64</v>
      </c>
      <c r="AV428" s="1" t="s">
        <v>52</v>
      </c>
      <c r="AW428" s="1" t="s">
        <v>917</v>
      </c>
      <c r="AX428" s="1" t="s">
        <v>52</v>
      </c>
      <c r="AY428" s="1" t="s">
        <v>52</v>
      </c>
      <c r="AZ428" s="1" t="s">
        <v>52</v>
      </c>
    </row>
    <row r="429" spans="1:52" ht="30" customHeight="1">
      <c r="A429" s="19" t="s">
        <v>353</v>
      </c>
      <c r="B429" s="19" t="s">
        <v>52</v>
      </c>
      <c r="C429" s="19" t="s">
        <v>52</v>
      </c>
      <c r="D429" s="20"/>
      <c r="E429" s="22"/>
      <c r="F429" s="25">
        <f>TRUNC(SUMIF(N428:N428, N427, F428:F428),0)</f>
        <v>140</v>
      </c>
      <c r="G429" s="22"/>
      <c r="H429" s="25">
        <f>TRUNC(SUMIF(N428:N428, N427, H428:H428),0)</f>
        <v>8400</v>
      </c>
      <c r="I429" s="22"/>
      <c r="J429" s="25">
        <f>TRUNC(SUMIF(N428:N428, N427, J428:J428),0)</f>
        <v>0</v>
      </c>
      <c r="K429" s="22"/>
      <c r="L429" s="25">
        <f>F429+H429+J429</f>
        <v>8540</v>
      </c>
      <c r="M429" s="19" t="s">
        <v>52</v>
      </c>
      <c r="N429" s="1" t="s">
        <v>71</v>
      </c>
      <c r="O429" s="1" t="s">
        <v>71</v>
      </c>
      <c r="P429" s="1" t="s">
        <v>52</v>
      </c>
      <c r="Q429" s="1" t="s">
        <v>52</v>
      </c>
      <c r="R429" s="1" t="s">
        <v>52</v>
      </c>
      <c r="AV429" s="1" t="s">
        <v>52</v>
      </c>
      <c r="AW429" s="1" t="s">
        <v>52</v>
      </c>
      <c r="AX429" s="1" t="s">
        <v>52</v>
      </c>
      <c r="AY429" s="1" t="s">
        <v>52</v>
      </c>
      <c r="AZ429" s="1" t="s">
        <v>52</v>
      </c>
    </row>
    <row r="430" spans="1:52" ht="30" customHeight="1">
      <c r="A430" s="20"/>
      <c r="B430" s="20"/>
      <c r="C430" s="20"/>
      <c r="D430" s="20"/>
      <c r="E430" s="22"/>
      <c r="F430" s="25"/>
      <c r="G430" s="22"/>
      <c r="H430" s="25"/>
      <c r="I430" s="22"/>
      <c r="J430" s="25"/>
      <c r="K430" s="22"/>
      <c r="L430" s="25"/>
      <c r="M430" s="20"/>
    </row>
    <row r="431" spans="1:52" ht="30" customHeight="1">
      <c r="A431" s="16" t="s">
        <v>918</v>
      </c>
      <c r="B431" s="17"/>
      <c r="C431" s="17"/>
      <c r="D431" s="17"/>
      <c r="E431" s="21"/>
      <c r="F431" s="24"/>
      <c r="G431" s="21"/>
      <c r="H431" s="24"/>
      <c r="I431" s="21"/>
      <c r="J431" s="24"/>
      <c r="K431" s="21"/>
      <c r="L431" s="24"/>
      <c r="M431" s="18"/>
      <c r="N431" s="1" t="s">
        <v>916</v>
      </c>
    </row>
    <row r="432" spans="1:52" ht="30" customHeight="1">
      <c r="A432" s="19" t="s">
        <v>657</v>
      </c>
      <c r="B432" s="19" t="s">
        <v>349</v>
      </c>
      <c r="C432" s="19" t="s">
        <v>350</v>
      </c>
      <c r="D432" s="20">
        <v>1.2E-2</v>
      </c>
      <c r="E432" s="22">
        <f>단가대비표!O67</f>
        <v>0</v>
      </c>
      <c r="F432" s="25">
        <f t="shared" ref="F432:F437" si="62">TRUNC(E432*D432,1)</f>
        <v>0</v>
      </c>
      <c r="G432" s="22">
        <f>단가대비표!P67</f>
        <v>263017</v>
      </c>
      <c r="H432" s="25">
        <f t="shared" ref="H432:H437" si="63">TRUNC(G432*D432,1)</f>
        <v>3156.2</v>
      </c>
      <c r="I432" s="22">
        <f>단가대비표!V67</f>
        <v>0</v>
      </c>
      <c r="J432" s="25">
        <f t="shared" ref="J432:J437" si="64">TRUNC(I432*D432,1)</f>
        <v>0</v>
      </c>
      <c r="K432" s="22">
        <f t="shared" ref="K432:L437" si="65">TRUNC(E432+G432+I432,1)</f>
        <v>263017</v>
      </c>
      <c r="L432" s="25">
        <f t="shared" si="65"/>
        <v>3156.2</v>
      </c>
      <c r="M432" s="19" t="s">
        <v>52</v>
      </c>
      <c r="N432" s="1" t="s">
        <v>916</v>
      </c>
      <c r="O432" s="1" t="s">
        <v>658</v>
      </c>
      <c r="P432" s="1" t="s">
        <v>64</v>
      </c>
      <c r="Q432" s="1" t="s">
        <v>64</v>
      </c>
      <c r="R432" s="1" t="s">
        <v>63</v>
      </c>
      <c r="V432">
        <v>1</v>
      </c>
      <c r="W432">
        <v>2</v>
      </c>
      <c r="AV432" s="1" t="s">
        <v>52</v>
      </c>
      <c r="AW432" s="1" t="s">
        <v>919</v>
      </c>
      <c r="AX432" s="1" t="s">
        <v>52</v>
      </c>
      <c r="AY432" s="1" t="s">
        <v>52</v>
      </c>
      <c r="AZ432" s="1" t="s">
        <v>52</v>
      </c>
    </row>
    <row r="433" spans="1:52" ht="30" customHeight="1">
      <c r="A433" s="19" t="s">
        <v>348</v>
      </c>
      <c r="B433" s="19" t="s">
        <v>349</v>
      </c>
      <c r="C433" s="19" t="s">
        <v>350</v>
      </c>
      <c r="D433" s="20">
        <v>2E-3</v>
      </c>
      <c r="E433" s="22">
        <f>단가대비표!O59</f>
        <v>0</v>
      </c>
      <c r="F433" s="25">
        <f t="shared" si="62"/>
        <v>0</v>
      </c>
      <c r="G433" s="22">
        <f>단가대비표!P59</f>
        <v>172068</v>
      </c>
      <c r="H433" s="25">
        <f t="shared" si="63"/>
        <v>344.1</v>
      </c>
      <c r="I433" s="22">
        <f>단가대비표!V59</f>
        <v>0</v>
      </c>
      <c r="J433" s="25">
        <f t="shared" si="64"/>
        <v>0</v>
      </c>
      <c r="K433" s="22">
        <f t="shared" si="65"/>
        <v>172068</v>
      </c>
      <c r="L433" s="25">
        <f t="shared" si="65"/>
        <v>344.1</v>
      </c>
      <c r="M433" s="19" t="s">
        <v>52</v>
      </c>
      <c r="N433" s="1" t="s">
        <v>916</v>
      </c>
      <c r="O433" s="1" t="s">
        <v>351</v>
      </c>
      <c r="P433" s="1" t="s">
        <v>64</v>
      </c>
      <c r="Q433" s="1" t="s">
        <v>64</v>
      </c>
      <c r="R433" s="1" t="s">
        <v>63</v>
      </c>
      <c r="V433">
        <v>1</v>
      </c>
      <c r="W433">
        <v>2</v>
      </c>
      <c r="AV433" s="1" t="s">
        <v>52</v>
      </c>
      <c r="AW433" s="1" t="s">
        <v>920</v>
      </c>
      <c r="AX433" s="1" t="s">
        <v>52</v>
      </c>
      <c r="AY433" s="1" t="s">
        <v>52</v>
      </c>
      <c r="AZ433" s="1" t="s">
        <v>52</v>
      </c>
    </row>
    <row r="434" spans="1:52" ht="30" customHeight="1">
      <c r="A434" s="19" t="s">
        <v>657</v>
      </c>
      <c r="B434" s="19" t="s">
        <v>349</v>
      </c>
      <c r="C434" s="19" t="s">
        <v>350</v>
      </c>
      <c r="D434" s="20">
        <v>1.2E-2</v>
      </c>
      <c r="E434" s="22">
        <f>단가대비표!O67</f>
        <v>0</v>
      </c>
      <c r="F434" s="25">
        <f t="shared" si="62"/>
        <v>0</v>
      </c>
      <c r="G434" s="22">
        <f>단가대비표!P67</f>
        <v>263017</v>
      </c>
      <c r="H434" s="25">
        <f t="shared" si="63"/>
        <v>3156.2</v>
      </c>
      <c r="I434" s="22">
        <f>단가대비표!V67</f>
        <v>0</v>
      </c>
      <c r="J434" s="25">
        <f t="shared" si="64"/>
        <v>0</v>
      </c>
      <c r="K434" s="22">
        <f t="shared" si="65"/>
        <v>263017</v>
      </c>
      <c r="L434" s="25">
        <f t="shared" si="65"/>
        <v>3156.2</v>
      </c>
      <c r="M434" s="19" t="s">
        <v>52</v>
      </c>
      <c r="N434" s="1" t="s">
        <v>916</v>
      </c>
      <c r="O434" s="1" t="s">
        <v>658</v>
      </c>
      <c r="P434" s="1" t="s">
        <v>64</v>
      </c>
      <c r="Q434" s="1" t="s">
        <v>64</v>
      </c>
      <c r="R434" s="1" t="s">
        <v>63</v>
      </c>
      <c r="V434">
        <v>1</v>
      </c>
      <c r="W434">
        <v>2</v>
      </c>
      <c r="AV434" s="1" t="s">
        <v>52</v>
      </c>
      <c r="AW434" s="1" t="s">
        <v>919</v>
      </c>
      <c r="AX434" s="1" t="s">
        <v>52</v>
      </c>
      <c r="AY434" s="1" t="s">
        <v>52</v>
      </c>
      <c r="AZ434" s="1" t="s">
        <v>52</v>
      </c>
    </row>
    <row r="435" spans="1:52" ht="30" customHeight="1">
      <c r="A435" s="19" t="s">
        <v>348</v>
      </c>
      <c r="B435" s="19" t="s">
        <v>349</v>
      </c>
      <c r="C435" s="19" t="s">
        <v>350</v>
      </c>
      <c r="D435" s="20">
        <v>2E-3</v>
      </c>
      <c r="E435" s="22">
        <f>단가대비표!O59</f>
        <v>0</v>
      </c>
      <c r="F435" s="25">
        <f t="shared" si="62"/>
        <v>0</v>
      </c>
      <c r="G435" s="22">
        <f>단가대비표!P59</f>
        <v>172068</v>
      </c>
      <c r="H435" s="25">
        <f t="shared" si="63"/>
        <v>344.1</v>
      </c>
      <c r="I435" s="22">
        <f>단가대비표!V59</f>
        <v>0</v>
      </c>
      <c r="J435" s="25">
        <f t="shared" si="64"/>
        <v>0</v>
      </c>
      <c r="K435" s="22">
        <f t="shared" si="65"/>
        <v>172068</v>
      </c>
      <c r="L435" s="25">
        <f t="shared" si="65"/>
        <v>344.1</v>
      </c>
      <c r="M435" s="19" t="s">
        <v>52</v>
      </c>
      <c r="N435" s="1" t="s">
        <v>916</v>
      </c>
      <c r="O435" s="1" t="s">
        <v>351</v>
      </c>
      <c r="P435" s="1" t="s">
        <v>64</v>
      </c>
      <c r="Q435" s="1" t="s">
        <v>64</v>
      </c>
      <c r="R435" s="1" t="s">
        <v>63</v>
      </c>
      <c r="V435">
        <v>1</v>
      </c>
      <c r="W435">
        <v>2</v>
      </c>
      <c r="AV435" s="1" t="s">
        <v>52</v>
      </c>
      <c r="AW435" s="1" t="s">
        <v>920</v>
      </c>
      <c r="AX435" s="1" t="s">
        <v>52</v>
      </c>
      <c r="AY435" s="1" t="s">
        <v>52</v>
      </c>
      <c r="AZ435" s="1" t="s">
        <v>52</v>
      </c>
    </row>
    <row r="436" spans="1:52" ht="30" customHeight="1">
      <c r="A436" s="19" t="s">
        <v>661</v>
      </c>
      <c r="B436" s="19" t="s">
        <v>376</v>
      </c>
      <c r="C436" s="19" t="s">
        <v>97</v>
      </c>
      <c r="D436" s="20">
        <v>1</v>
      </c>
      <c r="E436" s="22">
        <f>TRUNC(SUMIF(V432:V437, RIGHTB(O436, 1), H432:H437)*U436, 2)</f>
        <v>140.01</v>
      </c>
      <c r="F436" s="25">
        <f t="shared" si="62"/>
        <v>140</v>
      </c>
      <c r="G436" s="22">
        <v>0</v>
      </c>
      <c r="H436" s="25">
        <f t="shared" si="63"/>
        <v>0</v>
      </c>
      <c r="I436" s="22">
        <v>0</v>
      </c>
      <c r="J436" s="25">
        <f t="shared" si="64"/>
        <v>0</v>
      </c>
      <c r="K436" s="22">
        <f t="shared" si="65"/>
        <v>140</v>
      </c>
      <c r="L436" s="25">
        <f t="shared" si="65"/>
        <v>140</v>
      </c>
      <c r="M436" s="19" t="s">
        <v>52</v>
      </c>
      <c r="N436" s="1" t="s">
        <v>916</v>
      </c>
      <c r="O436" s="1" t="s">
        <v>364</v>
      </c>
      <c r="P436" s="1" t="s">
        <v>64</v>
      </c>
      <c r="Q436" s="1" t="s">
        <v>64</v>
      </c>
      <c r="R436" s="1" t="s">
        <v>64</v>
      </c>
      <c r="S436">
        <v>1</v>
      </c>
      <c r="T436">
        <v>0</v>
      </c>
      <c r="U436">
        <v>0.02</v>
      </c>
      <c r="AV436" s="1" t="s">
        <v>52</v>
      </c>
      <c r="AW436" s="1" t="s">
        <v>921</v>
      </c>
      <c r="AX436" s="1" t="s">
        <v>52</v>
      </c>
      <c r="AY436" s="1" t="s">
        <v>52</v>
      </c>
      <c r="AZ436" s="1" t="s">
        <v>52</v>
      </c>
    </row>
    <row r="437" spans="1:52" ht="30" customHeight="1">
      <c r="A437" s="19" t="s">
        <v>391</v>
      </c>
      <c r="B437" s="19" t="s">
        <v>911</v>
      </c>
      <c r="C437" s="19" t="s">
        <v>97</v>
      </c>
      <c r="D437" s="20">
        <v>1</v>
      </c>
      <c r="E437" s="22">
        <v>0</v>
      </c>
      <c r="F437" s="25">
        <f t="shared" si="62"/>
        <v>0</v>
      </c>
      <c r="G437" s="22">
        <f>TRUNC(SUMIF(W432:W437, RIGHTB(O437, 1), H432:H437)*U437, 2)</f>
        <v>1400.12</v>
      </c>
      <c r="H437" s="25">
        <f t="shared" si="63"/>
        <v>1400.1</v>
      </c>
      <c r="I437" s="22">
        <v>0</v>
      </c>
      <c r="J437" s="25">
        <f t="shared" si="64"/>
        <v>0</v>
      </c>
      <c r="K437" s="22">
        <f t="shared" si="65"/>
        <v>1400.1</v>
      </c>
      <c r="L437" s="25">
        <f t="shared" si="65"/>
        <v>1400.1</v>
      </c>
      <c r="M437" s="19" t="s">
        <v>52</v>
      </c>
      <c r="N437" s="1" t="s">
        <v>916</v>
      </c>
      <c r="O437" s="1" t="s">
        <v>411</v>
      </c>
      <c r="P437" s="1" t="s">
        <v>64</v>
      </c>
      <c r="Q437" s="1" t="s">
        <v>64</v>
      </c>
      <c r="R437" s="1" t="s">
        <v>64</v>
      </c>
      <c r="S437">
        <v>1</v>
      </c>
      <c r="T437">
        <v>1</v>
      </c>
      <c r="U437">
        <v>0.2</v>
      </c>
      <c r="AV437" s="1" t="s">
        <v>52</v>
      </c>
      <c r="AW437" s="1" t="s">
        <v>922</v>
      </c>
      <c r="AX437" s="1" t="s">
        <v>52</v>
      </c>
      <c r="AY437" s="1" t="s">
        <v>52</v>
      </c>
      <c r="AZ437" s="1" t="s">
        <v>52</v>
      </c>
    </row>
    <row r="438" spans="1:52" ht="30" customHeight="1">
      <c r="A438" s="19" t="s">
        <v>353</v>
      </c>
      <c r="B438" s="19" t="s">
        <v>52</v>
      </c>
      <c r="C438" s="19" t="s">
        <v>52</v>
      </c>
      <c r="D438" s="20"/>
      <c r="E438" s="22"/>
      <c r="F438" s="25">
        <f>TRUNC(SUMIF(N432:N437, N431, F432:F437),0)</f>
        <v>140</v>
      </c>
      <c r="G438" s="22"/>
      <c r="H438" s="25">
        <f>TRUNC(SUMIF(N432:N437, N431, H432:H437),0)</f>
        <v>8400</v>
      </c>
      <c r="I438" s="22"/>
      <c r="J438" s="25">
        <f>TRUNC(SUMIF(N432:N437, N431, J432:J437),0)</f>
        <v>0</v>
      </c>
      <c r="K438" s="22"/>
      <c r="L438" s="25">
        <f>F438+H438+J438</f>
        <v>8540</v>
      </c>
      <c r="M438" s="19" t="s">
        <v>52</v>
      </c>
      <c r="N438" s="1" t="s">
        <v>71</v>
      </c>
      <c r="O438" s="1" t="s">
        <v>71</v>
      </c>
      <c r="P438" s="1" t="s">
        <v>52</v>
      </c>
      <c r="Q438" s="1" t="s">
        <v>52</v>
      </c>
      <c r="R438" s="1" t="s">
        <v>52</v>
      </c>
      <c r="AV438" s="1" t="s">
        <v>52</v>
      </c>
      <c r="AW438" s="1" t="s">
        <v>52</v>
      </c>
      <c r="AX438" s="1" t="s">
        <v>52</v>
      </c>
      <c r="AY438" s="1" t="s">
        <v>52</v>
      </c>
      <c r="AZ438" s="1" t="s">
        <v>52</v>
      </c>
    </row>
  </sheetData>
  <mergeCells count="45">
    <mergeCell ref="P2:P3"/>
    <mergeCell ref="A2:A3"/>
    <mergeCell ref="B2:B3"/>
    <mergeCell ref="C2:C3"/>
    <mergeCell ref="D2:D3"/>
    <mergeCell ref="E2:F2"/>
    <mergeCell ref="G2:H2"/>
    <mergeCell ref="I2:J2"/>
    <mergeCell ref="K2:L2"/>
    <mergeCell ref="M2:M3"/>
    <mergeCell ref="N2:N3"/>
    <mergeCell ref="O2:O3"/>
    <mergeCell ref="AB2:AB3"/>
    <mergeCell ref="Q2:Q3"/>
    <mergeCell ref="R2:R3"/>
    <mergeCell ref="S2:S3"/>
    <mergeCell ref="T2:T3"/>
    <mergeCell ref="U2:U3"/>
    <mergeCell ref="V2:V3"/>
    <mergeCell ref="W2:W3"/>
    <mergeCell ref="X2:X3"/>
    <mergeCell ref="Y2:Y3"/>
    <mergeCell ref="Z2:Z3"/>
    <mergeCell ref="AA2:AA3"/>
    <mergeCell ref="AN2:AN3"/>
    <mergeCell ref="AC2:AC3"/>
    <mergeCell ref="AD2:AD3"/>
    <mergeCell ref="AE2:AE3"/>
    <mergeCell ref="AF2:AF3"/>
    <mergeCell ref="AG2:AG3"/>
    <mergeCell ref="AH2:AH3"/>
    <mergeCell ref="AI2:AI3"/>
    <mergeCell ref="AJ2:AJ3"/>
    <mergeCell ref="AK2:AK3"/>
    <mergeCell ref="AL2:AL3"/>
    <mergeCell ref="AM2:AM3"/>
    <mergeCell ref="AU2:AU3"/>
    <mergeCell ref="AV2:AV3"/>
    <mergeCell ref="AW2:AW3"/>
    <mergeCell ref="AO2:AO3"/>
    <mergeCell ref="AP2:AP3"/>
    <mergeCell ref="AQ2:AQ3"/>
    <mergeCell ref="AR2:AR3"/>
    <mergeCell ref="AS2:AS3"/>
    <mergeCell ref="AT2:AT3"/>
  </mergeCells>
  <phoneticPr fontId="1" type="noConversion"/>
  <printOptions horizontalCentered="1"/>
  <pageMargins left="0.39370078740157483" right="0.39370078740157483" top="0.39370078740157483" bottom="0.39370078740157483" header="0" footer="0"/>
  <pageSetup paperSize="9" scale="64" fitToHeight="0" orientation="landscape" verticalDpi="0" r:id="rId1"/>
  <rowBreaks count="1" manualBreakCount="1">
    <brk id="74" max="1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B71"/>
  <sheetViews>
    <sheetView view="pageBreakPreview" topLeftCell="B1" zoomScale="70" zoomScaleNormal="100" zoomScaleSheetLayoutView="70" workbookViewId="0">
      <pane ySplit="4" topLeftCell="A5" activePane="bottomLeft" state="frozen"/>
      <selection activeCell="B1" sqref="B1"/>
      <selection pane="bottomLeft" sqref="A1:X1"/>
    </sheetView>
  </sheetViews>
  <sheetFormatPr defaultRowHeight="16.5"/>
  <cols>
    <col min="1" max="1" width="12.625" hidden="1" customWidth="1"/>
    <col min="2" max="3" width="30.625" customWidth="1"/>
    <col min="4" max="4" width="4.625" customWidth="1"/>
    <col min="5" max="5" width="13.625" customWidth="1"/>
    <col min="6" max="6" width="4.625" customWidth="1"/>
    <col min="7" max="7" width="13.625" customWidth="1"/>
    <col min="8" max="8" width="4.625" customWidth="1"/>
    <col min="9" max="9" width="13.625" customWidth="1"/>
    <col min="10" max="10" width="4.625" customWidth="1"/>
    <col min="11" max="11" width="13.625" customWidth="1"/>
    <col min="12" max="12" width="4.625" customWidth="1"/>
    <col min="13" max="13" width="13.625" customWidth="1"/>
    <col min="14" max="14" width="4.625" customWidth="1"/>
    <col min="15" max="22" width="13.625" customWidth="1"/>
    <col min="23" max="23" width="8.625" customWidth="1"/>
    <col min="24" max="24" width="12.625" customWidth="1"/>
    <col min="25" max="27" width="1.625" hidden="1" customWidth="1"/>
    <col min="28" max="28" width="10.625" hidden="1" customWidth="1"/>
  </cols>
  <sheetData>
    <row r="1" spans="1:28" ht="30" customHeight="1">
      <c r="A1" s="84" t="s">
        <v>923</v>
      </c>
      <c r="B1" s="84"/>
      <c r="C1" s="84"/>
      <c r="D1" s="84"/>
      <c r="E1" s="84"/>
      <c r="F1" s="84"/>
      <c r="G1" s="84"/>
      <c r="H1" s="84"/>
      <c r="I1" s="84"/>
      <c r="J1" s="84"/>
      <c r="K1" s="84"/>
      <c r="L1" s="84"/>
      <c r="M1" s="84"/>
      <c r="N1" s="84"/>
      <c r="O1" s="84"/>
      <c r="P1" s="84"/>
      <c r="Q1" s="84"/>
      <c r="R1" s="84"/>
      <c r="S1" s="84"/>
      <c r="T1" s="84"/>
      <c r="U1" s="84"/>
      <c r="V1" s="84"/>
      <c r="W1" s="84"/>
      <c r="X1" s="84"/>
    </row>
    <row r="2" spans="1:28" ht="30" customHeight="1">
      <c r="A2" s="78" t="s">
        <v>1</v>
      </c>
      <c r="B2" s="78"/>
      <c r="C2" s="78"/>
      <c r="D2" s="78"/>
      <c r="E2" s="78"/>
      <c r="F2" s="78"/>
      <c r="G2" s="78"/>
      <c r="H2" s="78"/>
      <c r="I2" s="78"/>
      <c r="J2" s="78"/>
      <c r="K2" s="78"/>
      <c r="L2" s="78"/>
      <c r="M2" s="78"/>
      <c r="N2" s="78"/>
      <c r="O2" s="78"/>
      <c r="P2" s="78"/>
      <c r="Q2" s="78"/>
      <c r="R2" s="78"/>
      <c r="S2" s="78"/>
      <c r="T2" s="78"/>
      <c r="U2" s="78"/>
      <c r="V2" s="78"/>
      <c r="W2" s="78"/>
      <c r="X2" s="78"/>
    </row>
    <row r="3" spans="1:28" ht="30" customHeight="1">
      <c r="A3" s="82" t="s">
        <v>317</v>
      </c>
      <c r="B3" s="82" t="s">
        <v>2</v>
      </c>
      <c r="C3" s="82" t="s">
        <v>924</v>
      </c>
      <c r="D3" s="82" t="s">
        <v>4</v>
      </c>
      <c r="E3" s="82" t="s">
        <v>6</v>
      </c>
      <c r="F3" s="82"/>
      <c r="G3" s="82"/>
      <c r="H3" s="82"/>
      <c r="I3" s="82"/>
      <c r="J3" s="82"/>
      <c r="K3" s="82"/>
      <c r="L3" s="82"/>
      <c r="M3" s="82"/>
      <c r="N3" s="82"/>
      <c r="O3" s="82"/>
      <c r="P3" s="82" t="s">
        <v>319</v>
      </c>
      <c r="Q3" s="82" t="s">
        <v>320</v>
      </c>
      <c r="R3" s="82"/>
      <c r="S3" s="82"/>
      <c r="T3" s="82"/>
      <c r="U3" s="82"/>
      <c r="V3" s="82"/>
      <c r="W3" s="82" t="s">
        <v>322</v>
      </c>
      <c r="X3" s="82" t="s">
        <v>12</v>
      </c>
      <c r="Y3" s="78" t="s">
        <v>932</v>
      </c>
      <c r="Z3" s="78" t="s">
        <v>933</v>
      </c>
      <c r="AA3" s="78" t="s">
        <v>934</v>
      </c>
      <c r="AB3" s="78" t="s">
        <v>48</v>
      </c>
    </row>
    <row r="4" spans="1:28" ht="30" customHeight="1">
      <c r="A4" s="82"/>
      <c r="B4" s="82"/>
      <c r="C4" s="82"/>
      <c r="D4" s="82"/>
      <c r="E4" s="7" t="s">
        <v>925</v>
      </c>
      <c r="F4" s="7" t="s">
        <v>926</v>
      </c>
      <c r="G4" s="7" t="s">
        <v>927</v>
      </c>
      <c r="H4" s="7" t="s">
        <v>926</v>
      </c>
      <c r="I4" s="7" t="s">
        <v>928</v>
      </c>
      <c r="J4" s="7" t="s">
        <v>926</v>
      </c>
      <c r="K4" s="7" t="s">
        <v>929</v>
      </c>
      <c r="L4" s="7" t="s">
        <v>926</v>
      </c>
      <c r="M4" s="7" t="s">
        <v>930</v>
      </c>
      <c r="N4" s="7" t="s">
        <v>926</v>
      </c>
      <c r="O4" s="7" t="s">
        <v>931</v>
      </c>
      <c r="P4" s="82"/>
      <c r="Q4" s="7" t="s">
        <v>925</v>
      </c>
      <c r="R4" s="7" t="s">
        <v>927</v>
      </c>
      <c r="S4" s="7" t="s">
        <v>928</v>
      </c>
      <c r="T4" s="7" t="s">
        <v>929</v>
      </c>
      <c r="U4" s="7" t="s">
        <v>930</v>
      </c>
      <c r="V4" s="7" t="s">
        <v>931</v>
      </c>
      <c r="W4" s="82"/>
      <c r="X4" s="82"/>
      <c r="Y4" s="78"/>
      <c r="Z4" s="78"/>
      <c r="AA4" s="78"/>
      <c r="AB4" s="78"/>
    </row>
    <row r="5" spans="1:28" ht="30" customHeight="1">
      <c r="A5" s="13" t="s">
        <v>465</v>
      </c>
      <c r="B5" s="13" t="s">
        <v>463</v>
      </c>
      <c r="C5" s="13" t="s">
        <v>464</v>
      </c>
      <c r="D5" s="26" t="s">
        <v>60</v>
      </c>
      <c r="E5" s="27">
        <v>4669</v>
      </c>
      <c r="F5" s="13" t="s">
        <v>52</v>
      </c>
      <c r="G5" s="27">
        <v>4938.18</v>
      </c>
      <c r="H5" s="13" t="s">
        <v>935</v>
      </c>
      <c r="I5" s="27">
        <v>4669.4399999999996</v>
      </c>
      <c r="J5" s="13" t="s">
        <v>936</v>
      </c>
      <c r="K5" s="27">
        <v>0</v>
      </c>
      <c r="L5" s="13" t="s">
        <v>52</v>
      </c>
      <c r="M5" s="27">
        <v>0</v>
      </c>
      <c r="N5" s="13" t="s">
        <v>52</v>
      </c>
      <c r="O5" s="27">
        <f t="shared" ref="O5:O36" si="0">SMALL(E5:M5,COUNTIF(E5:M5,0)+1)</f>
        <v>4669</v>
      </c>
      <c r="P5" s="27">
        <v>0</v>
      </c>
      <c r="Q5" s="27">
        <v>0</v>
      </c>
      <c r="R5" s="27">
        <v>0</v>
      </c>
      <c r="S5" s="27">
        <v>0</v>
      </c>
      <c r="T5" s="27">
        <v>0</v>
      </c>
      <c r="U5" s="27">
        <v>0</v>
      </c>
      <c r="V5" s="27">
        <v>0</v>
      </c>
      <c r="W5" s="13" t="s">
        <v>937</v>
      </c>
      <c r="X5" s="13" t="s">
        <v>52</v>
      </c>
      <c r="Y5" s="1" t="s">
        <v>52</v>
      </c>
      <c r="Z5" s="1" t="s">
        <v>52</v>
      </c>
      <c r="AA5" s="28"/>
      <c r="AB5" s="1" t="s">
        <v>52</v>
      </c>
    </row>
    <row r="6" spans="1:28" ht="30" customHeight="1">
      <c r="A6" s="13" t="s">
        <v>594</v>
      </c>
      <c r="B6" s="13" t="s">
        <v>463</v>
      </c>
      <c r="C6" s="13" t="s">
        <v>593</v>
      </c>
      <c r="D6" s="26" t="s">
        <v>60</v>
      </c>
      <c r="E6" s="27">
        <v>8431</v>
      </c>
      <c r="F6" s="13" t="s">
        <v>52</v>
      </c>
      <c r="G6" s="27">
        <v>8902.17</v>
      </c>
      <c r="H6" s="13" t="s">
        <v>935</v>
      </c>
      <c r="I6" s="27">
        <v>8465.4599999999991</v>
      </c>
      <c r="J6" s="13" t="s">
        <v>936</v>
      </c>
      <c r="K6" s="27">
        <v>0</v>
      </c>
      <c r="L6" s="13" t="s">
        <v>52</v>
      </c>
      <c r="M6" s="27">
        <v>0</v>
      </c>
      <c r="N6" s="13" t="s">
        <v>52</v>
      </c>
      <c r="O6" s="27">
        <f t="shared" si="0"/>
        <v>8431</v>
      </c>
      <c r="P6" s="27">
        <v>0</v>
      </c>
      <c r="Q6" s="27">
        <v>0</v>
      </c>
      <c r="R6" s="27">
        <v>0</v>
      </c>
      <c r="S6" s="27">
        <v>0</v>
      </c>
      <c r="T6" s="27">
        <v>0</v>
      </c>
      <c r="U6" s="27">
        <v>0</v>
      </c>
      <c r="V6" s="27">
        <v>0</v>
      </c>
      <c r="W6" s="13" t="s">
        <v>938</v>
      </c>
      <c r="X6" s="13" t="s">
        <v>52</v>
      </c>
      <c r="Y6" s="1" t="s">
        <v>52</v>
      </c>
      <c r="Z6" s="1" t="s">
        <v>52</v>
      </c>
      <c r="AA6" s="28"/>
      <c r="AB6" s="1" t="s">
        <v>52</v>
      </c>
    </row>
    <row r="7" spans="1:28" ht="30" customHeight="1">
      <c r="A7" s="13" t="s">
        <v>551</v>
      </c>
      <c r="B7" s="13" t="s">
        <v>463</v>
      </c>
      <c r="C7" s="13" t="s">
        <v>550</v>
      </c>
      <c r="D7" s="26" t="s">
        <v>60</v>
      </c>
      <c r="E7" s="27">
        <v>10984</v>
      </c>
      <c r="F7" s="13" t="s">
        <v>52</v>
      </c>
      <c r="G7" s="27">
        <v>11421.66</v>
      </c>
      <c r="H7" s="13" t="s">
        <v>935</v>
      </c>
      <c r="I7" s="27">
        <v>11320.88</v>
      </c>
      <c r="J7" s="13" t="s">
        <v>936</v>
      </c>
      <c r="K7" s="27">
        <v>0</v>
      </c>
      <c r="L7" s="13" t="s">
        <v>52</v>
      </c>
      <c r="M7" s="27">
        <v>0</v>
      </c>
      <c r="N7" s="13" t="s">
        <v>52</v>
      </c>
      <c r="O7" s="27">
        <f t="shared" si="0"/>
        <v>10984</v>
      </c>
      <c r="P7" s="27">
        <v>0</v>
      </c>
      <c r="Q7" s="27">
        <v>0</v>
      </c>
      <c r="R7" s="27">
        <v>0</v>
      </c>
      <c r="S7" s="27">
        <v>0</v>
      </c>
      <c r="T7" s="27">
        <v>0</v>
      </c>
      <c r="U7" s="27">
        <v>0</v>
      </c>
      <c r="V7" s="27">
        <v>0</v>
      </c>
      <c r="W7" s="13" t="s">
        <v>939</v>
      </c>
      <c r="X7" s="13" t="s">
        <v>52</v>
      </c>
      <c r="Y7" s="1" t="s">
        <v>52</v>
      </c>
      <c r="Z7" s="1" t="s">
        <v>52</v>
      </c>
      <c r="AA7" s="28"/>
      <c r="AB7" s="1" t="s">
        <v>52</v>
      </c>
    </row>
    <row r="8" spans="1:28" ht="30" customHeight="1">
      <c r="A8" s="13" t="s">
        <v>503</v>
      </c>
      <c r="B8" s="13" t="s">
        <v>501</v>
      </c>
      <c r="C8" s="13" t="s">
        <v>502</v>
      </c>
      <c r="D8" s="26" t="s">
        <v>60</v>
      </c>
      <c r="E8" s="27">
        <v>11018</v>
      </c>
      <c r="F8" s="13" t="s">
        <v>52</v>
      </c>
      <c r="G8" s="27">
        <v>11354.47</v>
      </c>
      <c r="H8" s="13" t="s">
        <v>935</v>
      </c>
      <c r="I8" s="27">
        <v>11556.03</v>
      </c>
      <c r="J8" s="13" t="s">
        <v>936</v>
      </c>
      <c r="K8" s="27">
        <v>0</v>
      </c>
      <c r="L8" s="13" t="s">
        <v>52</v>
      </c>
      <c r="M8" s="27">
        <v>0</v>
      </c>
      <c r="N8" s="13" t="s">
        <v>52</v>
      </c>
      <c r="O8" s="27">
        <f t="shared" si="0"/>
        <v>11018</v>
      </c>
      <c r="P8" s="27">
        <v>0</v>
      </c>
      <c r="Q8" s="27">
        <v>0</v>
      </c>
      <c r="R8" s="27">
        <v>0</v>
      </c>
      <c r="S8" s="27">
        <v>0</v>
      </c>
      <c r="T8" s="27">
        <v>0</v>
      </c>
      <c r="U8" s="27">
        <v>0</v>
      </c>
      <c r="V8" s="27">
        <v>0</v>
      </c>
      <c r="W8" s="13" t="s">
        <v>940</v>
      </c>
      <c r="X8" s="13" t="s">
        <v>52</v>
      </c>
      <c r="Y8" s="1" t="s">
        <v>52</v>
      </c>
      <c r="Z8" s="1" t="s">
        <v>52</v>
      </c>
      <c r="AA8" s="28"/>
      <c r="AB8" s="1" t="s">
        <v>52</v>
      </c>
    </row>
    <row r="9" spans="1:28" ht="30" customHeight="1">
      <c r="A9" s="13" t="s">
        <v>456</v>
      </c>
      <c r="B9" s="13" t="s">
        <v>455</v>
      </c>
      <c r="C9" s="13" t="s">
        <v>146</v>
      </c>
      <c r="D9" s="26" t="s">
        <v>60</v>
      </c>
      <c r="E9" s="27">
        <v>4232</v>
      </c>
      <c r="F9" s="13" t="s">
        <v>52</v>
      </c>
      <c r="G9" s="27">
        <v>5811.6</v>
      </c>
      <c r="H9" s="13" t="s">
        <v>941</v>
      </c>
      <c r="I9" s="27">
        <v>4837.3999999999996</v>
      </c>
      <c r="J9" s="13" t="s">
        <v>942</v>
      </c>
      <c r="K9" s="27">
        <v>0</v>
      </c>
      <c r="L9" s="13" t="s">
        <v>52</v>
      </c>
      <c r="M9" s="27">
        <v>0</v>
      </c>
      <c r="N9" s="13" t="s">
        <v>52</v>
      </c>
      <c r="O9" s="27">
        <f t="shared" si="0"/>
        <v>4232</v>
      </c>
      <c r="P9" s="27">
        <v>0</v>
      </c>
      <c r="Q9" s="27">
        <v>0</v>
      </c>
      <c r="R9" s="27">
        <v>0</v>
      </c>
      <c r="S9" s="27">
        <v>0</v>
      </c>
      <c r="T9" s="27">
        <v>0</v>
      </c>
      <c r="U9" s="27">
        <v>0</v>
      </c>
      <c r="V9" s="27">
        <v>0</v>
      </c>
      <c r="W9" s="13" t="s">
        <v>943</v>
      </c>
      <c r="X9" s="13" t="s">
        <v>52</v>
      </c>
      <c r="Y9" s="1" t="s">
        <v>52</v>
      </c>
      <c r="Z9" s="1" t="s">
        <v>52</v>
      </c>
      <c r="AA9" s="28"/>
      <c r="AB9" s="1" t="s">
        <v>52</v>
      </c>
    </row>
    <row r="10" spans="1:28" ht="30" customHeight="1">
      <c r="A10" s="13" t="s">
        <v>601</v>
      </c>
      <c r="B10" s="13" t="s">
        <v>455</v>
      </c>
      <c r="C10" s="13" t="s">
        <v>600</v>
      </c>
      <c r="D10" s="26" t="s">
        <v>60</v>
      </c>
      <c r="E10" s="27">
        <v>8532</v>
      </c>
      <c r="F10" s="13" t="s">
        <v>52</v>
      </c>
      <c r="G10" s="27">
        <v>11220.1</v>
      </c>
      <c r="H10" s="13" t="s">
        <v>941</v>
      </c>
      <c r="I10" s="27">
        <v>9070.14</v>
      </c>
      <c r="J10" s="13" t="s">
        <v>942</v>
      </c>
      <c r="K10" s="27">
        <v>0</v>
      </c>
      <c r="L10" s="13" t="s">
        <v>52</v>
      </c>
      <c r="M10" s="27">
        <v>0</v>
      </c>
      <c r="N10" s="13" t="s">
        <v>52</v>
      </c>
      <c r="O10" s="27">
        <f t="shared" si="0"/>
        <v>8532</v>
      </c>
      <c r="P10" s="27">
        <v>0</v>
      </c>
      <c r="Q10" s="27">
        <v>0</v>
      </c>
      <c r="R10" s="27">
        <v>0</v>
      </c>
      <c r="S10" s="27">
        <v>0</v>
      </c>
      <c r="T10" s="27">
        <v>0</v>
      </c>
      <c r="U10" s="27">
        <v>0</v>
      </c>
      <c r="V10" s="27">
        <v>0</v>
      </c>
      <c r="W10" s="13" t="s">
        <v>944</v>
      </c>
      <c r="X10" s="13" t="s">
        <v>52</v>
      </c>
      <c r="Y10" s="1" t="s">
        <v>52</v>
      </c>
      <c r="Z10" s="1" t="s">
        <v>52</v>
      </c>
      <c r="AA10" s="28"/>
      <c r="AB10" s="1" t="s">
        <v>52</v>
      </c>
    </row>
    <row r="11" spans="1:28" s="74" customFormat="1" ht="30" customHeight="1">
      <c r="A11" s="71" t="s">
        <v>788</v>
      </c>
      <c r="B11" s="88" t="s">
        <v>785</v>
      </c>
      <c r="C11" s="88" t="s">
        <v>786</v>
      </c>
      <c r="D11" s="89" t="s">
        <v>345</v>
      </c>
      <c r="E11" s="90">
        <v>251</v>
      </c>
      <c r="F11" s="88" t="s">
        <v>52</v>
      </c>
      <c r="G11" s="90">
        <v>495</v>
      </c>
      <c r="H11" s="88" t="s">
        <v>945</v>
      </c>
      <c r="I11" s="90">
        <v>400</v>
      </c>
      <c r="J11" s="88" t="s">
        <v>946</v>
      </c>
      <c r="K11" s="90">
        <v>0</v>
      </c>
      <c r="L11" s="88" t="s">
        <v>52</v>
      </c>
      <c r="M11" s="90">
        <v>0</v>
      </c>
      <c r="N11" s="88" t="s">
        <v>52</v>
      </c>
      <c r="O11" s="90">
        <v>495</v>
      </c>
      <c r="P11" s="90">
        <v>0</v>
      </c>
      <c r="Q11" s="90">
        <v>0</v>
      </c>
      <c r="R11" s="90">
        <v>0</v>
      </c>
      <c r="S11" s="90">
        <v>0</v>
      </c>
      <c r="T11" s="90">
        <v>0</v>
      </c>
      <c r="U11" s="90">
        <v>0</v>
      </c>
      <c r="V11" s="90">
        <v>0</v>
      </c>
      <c r="W11" s="88" t="s">
        <v>947</v>
      </c>
      <c r="X11" s="88" t="s">
        <v>787</v>
      </c>
      <c r="Y11" s="72" t="s">
        <v>52</v>
      </c>
      <c r="Z11" s="72" t="s">
        <v>52</v>
      </c>
      <c r="AA11" s="73"/>
      <c r="AB11" s="72" t="s">
        <v>52</v>
      </c>
    </row>
    <row r="12" spans="1:28" ht="30" customHeight="1">
      <c r="A12" s="13" t="s">
        <v>692</v>
      </c>
      <c r="B12" s="88" t="s">
        <v>691</v>
      </c>
      <c r="C12" s="88" t="s">
        <v>52</v>
      </c>
      <c r="D12" s="89" t="s">
        <v>60</v>
      </c>
      <c r="E12" s="90">
        <v>0</v>
      </c>
      <c r="F12" s="88" t="s">
        <v>52</v>
      </c>
      <c r="G12" s="90">
        <v>0</v>
      </c>
      <c r="H12" s="88" t="s">
        <v>52</v>
      </c>
      <c r="I12" s="90">
        <v>0</v>
      </c>
      <c r="J12" s="88" t="s">
        <v>52</v>
      </c>
      <c r="K12" s="90">
        <v>27000</v>
      </c>
      <c r="L12" s="88" t="s">
        <v>1212</v>
      </c>
      <c r="M12" s="90">
        <v>25000</v>
      </c>
      <c r="N12" s="88" t="s">
        <v>948</v>
      </c>
      <c r="O12" s="90">
        <f t="shared" si="0"/>
        <v>25000</v>
      </c>
      <c r="P12" s="90"/>
      <c r="Q12" s="90">
        <v>0</v>
      </c>
      <c r="R12" s="90">
        <v>0</v>
      </c>
      <c r="S12" s="90">
        <v>0</v>
      </c>
      <c r="T12" s="90">
        <v>0</v>
      </c>
      <c r="U12" s="90">
        <v>0</v>
      </c>
      <c r="V12" s="90">
        <v>0</v>
      </c>
      <c r="W12" s="88" t="s">
        <v>949</v>
      </c>
      <c r="X12" s="88" t="s">
        <v>1205</v>
      </c>
      <c r="Y12" s="1" t="s">
        <v>52</v>
      </c>
      <c r="Z12" s="1" t="s">
        <v>52</v>
      </c>
      <c r="AA12" s="28"/>
      <c r="AB12" s="1" t="s">
        <v>52</v>
      </c>
    </row>
    <row r="13" spans="1:28" ht="30" customHeight="1">
      <c r="A13" s="13" t="s">
        <v>511</v>
      </c>
      <c r="B13" s="88" t="s">
        <v>510</v>
      </c>
      <c r="C13" s="88" t="s">
        <v>52</v>
      </c>
      <c r="D13" s="89" t="s">
        <v>60</v>
      </c>
      <c r="E13" s="90">
        <v>0</v>
      </c>
      <c r="F13" s="88" t="s">
        <v>52</v>
      </c>
      <c r="G13" s="90">
        <v>0</v>
      </c>
      <c r="H13" s="88" t="s">
        <v>52</v>
      </c>
      <c r="I13" s="90">
        <v>0</v>
      </c>
      <c r="J13" s="88" t="s">
        <v>52</v>
      </c>
      <c r="K13" s="90">
        <v>32200</v>
      </c>
      <c r="L13" s="88" t="s">
        <v>1212</v>
      </c>
      <c r="M13" s="90">
        <v>29600</v>
      </c>
      <c r="N13" s="88" t="s">
        <v>948</v>
      </c>
      <c r="O13" s="90">
        <f t="shared" si="0"/>
        <v>29600</v>
      </c>
      <c r="P13" s="90">
        <v>0</v>
      </c>
      <c r="Q13" s="90">
        <v>0</v>
      </c>
      <c r="R13" s="90">
        <v>0</v>
      </c>
      <c r="S13" s="90">
        <v>0</v>
      </c>
      <c r="T13" s="90">
        <v>0</v>
      </c>
      <c r="U13" s="90">
        <v>0</v>
      </c>
      <c r="V13" s="90">
        <v>0</v>
      </c>
      <c r="W13" s="88" t="s">
        <v>950</v>
      </c>
      <c r="X13" s="88" t="s">
        <v>52</v>
      </c>
      <c r="Y13" s="1" t="s">
        <v>52</v>
      </c>
      <c r="Z13" s="1" t="s">
        <v>52</v>
      </c>
      <c r="AA13" s="28"/>
      <c r="AB13" s="1" t="s">
        <v>52</v>
      </c>
    </row>
    <row r="14" spans="1:28" ht="30" customHeight="1">
      <c r="A14" s="13" t="s">
        <v>341</v>
      </c>
      <c r="B14" s="13" t="s">
        <v>339</v>
      </c>
      <c r="C14" s="13" t="s">
        <v>340</v>
      </c>
      <c r="D14" s="26" t="s">
        <v>60</v>
      </c>
      <c r="E14" s="27">
        <v>479</v>
      </c>
      <c r="F14" s="13" t="s">
        <v>52</v>
      </c>
      <c r="G14" s="27">
        <v>0</v>
      </c>
      <c r="H14" s="13" t="s">
        <v>52</v>
      </c>
      <c r="I14" s="27">
        <v>0</v>
      </c>
      <c r="J14" s="13" t="s">
        <v>52</v>
      </c>
      <c r="K14" s="27">
        <v>0</v>
      </c>
      <c r="L14" s="13" t="s">
        <v>52</v>
      </c>
      <c r="M14" s="27">
        <v>0</v>
      </c>
      <c r="N14" s="13" t="s">
        <v>52</v>
      </c>
      <c r="O14" s="27">
        <f t="shared" si="0"/>
        <v>479</v>
      </c>
      <c r="P14" s="27">
        <v>0</v>
      </c>
      <c r="Q14" s="27">
        <v>0</v>
      </c>
      <c r="R14" s="27">
        <v>0</v>
      </c>
      <c r="S14" s="27">
        <v>0</v>
      </c>
      <c r="T14" s="27">
        <v>0</v>
      </c>
      <c r="U14" s="27">
        <v>0</v>
      </c>
      <c r="V14" s="27">
        <v>0</v>
      </c>
      <c r="W14" s="13" t="s">
        <v>951</v>
      </c>
      <c r="X14" s="13" t="s">
        <v>52</v>
      </c>
      <c r="Y14" s="1" t="s">
        <v>52</v>
      </c>
      <c r="Z14" s="1" t="s">
        <v>52</v>
      </c>
      <c r="AA14" s="28"/>
      <c r="AB14" s="1" t="s">
        <v>52</v>
      </c>
    </row>
    <row r="15" spans="1:28" ht="30" customHeight="1">
      <c r="A15" s="13" t="s">
        <v>810</v>
      </c>
      <c r="B15" s="13" t="s">
        <v>808</v>
      </c>
      <c r="C15" s="13" t="s">
        <v>809</v>
      </c>
      <c r="D15" s="26" t="s">
        <v>345</v>
      </c>
      <c r="E15" s="27">
        <v>0</v>
      </c>
      <c r="F15" s="13" t="s">
        <v>52</v>
      </c>
      <c r="G15" s="27">
        <v>1020</v>
      </c>
      <c r="H15" s="13" t="s">
        <v>952</v>
      </c>
      <c r="I15" s="27">
        <v>0</v>
      </c>
      <c r="J15" s="13" t="s">
        <v>52</v>
      </c>
      <c r="K15" s="27">
        <v>0</v>
      </c>
      <c r="L15" s="13" t="s">
        <v>52</v>
      </c>
      <c r="M15" s="27">
        <v>0</v>
      </c>
      <c r="N15" s="13" t="s">
        <v>52</v>
      </c>
      <c r="O15" s="27">
        <f t="shared" si="0"/>
        <v>1020</v>
      </c>
      <c r="P15" s="27">
        <v>0</v>
      </c>
      <c r="Q15" s="27">
        <v>0</v>
      </c>
      <c r="R15" s="27">
        <v>0</v>
      </c>
      <c r="S15" s="27">
        <v>0</v>
      </c>
      <c r="T15" s="27">
        <v>0</v>
      </c>
      <c r="U15" s="27">
        <v>0</v>
      </c>
      <c r="V15" s="27">
        <v>0</v>
      </c>
      <c r="W15" s="13" t="s">
        <v>953</v>
      </c>
      <c r="X15" s="13" t="s">
        <v>52</v>
      </c>
      <c r="Y15" s="1" t="s">
        <v>52</v>
      </c>
      <c r="Z15" s="1" t="s">
        <v>52</v>
      </c>
      <c r="AA15" s="28"/>
      <c r="AB15" s="1" t="s">
        <v>52</v>
      </c>
    </row>
    <row r="16" spans="1:28" ht="30" customHeight="1">
      <c r="A16" s="13" t="s">
        <v>537</v>
      </c>
      <c r="B16" s="13" t="s">
        <v>535</v>
      </c>
      <c r="C16" s="13" t="s">
        <v>536</v>
      </c>
      <c r="D16" s="26" t="s">
        <v>345</v>
      </c>
      <c r="E16" s="27">
        <v>0</v>
      </c>
      <c r="F16" s="13" t="s">
        <v>52</v>
      </c>
      <c r="G16" s="27">
        <v>1284</v>
      </c>
      <c r="H16" s="13" t="s">
        <v>954</v>
      </c>
      <c r="I16" s="27">
        <v>1640.5</v>
      </c>
      <c r="J16" s="13" t="s">
        <v>955</v>
      </c>
      <c r="K16" s="27">
        <v>0</v>
      </c>
      <c r="L16" s="13" t="s">
        <v>52</v>
      </c>
      <c r="M16" s="27">
        <v>0</v>
      </c>
      <c r="N16" s="13" t="s">
        <v>52</v>
      </c>
      <c r="O16" s="27">
        <f t="shared" si="0"/>
        <v>1284</v>
      </c>
      <c r="P16" s="27">
        <v>0</v>
      </c>
      <c r="Q16" s="27">
        <v>0</v>
      </c>
      <c r="R16" s="27">
        <v>0</v>
      </c>
      <c r="S16" s="27">
        <v>0</v>
      </c>
      <c r="T16" s="27">
        <v>0</v>
      </c>
      <c r="U16" s="27">
        <v>0</v>
      </c>
      <c r="V16" s="27">
        <v>0</v>
      </c>
      <c r="W16" s="13" t="s">
        <v>956</v>
      </c>
      <c r="X16" s="13" t="s">
        <v>52</v>
      </c>
      <c r="Y16" s="1" t="s">
        <v>52</v>
      </c>
      <c r="Z16" s="1" t="s">
        <v>52</v>
      </c>
      <c r="AA16" s="28"/>
      <c r="AB16" s="1" t="s">
        <v>52</v>
      </c>
    </row>
    <row r="17" spans="1:28" ht="30" customHeight="1">
      <c r="A17" s="13" t="s">
        <v>447</v>
      </c>
      <c r="B17" s="13" t="s">
        <v>444</v>
      </c>
      <c r="C17" s="13" t="s">
        <v>445</v>
      </c>
      <c r="D17" s="26" t="s">
        <v>446</v>
      </c>
      <c r="E17" s="27">
        <v>1909</v>
      </c>
      <c r="F17" s="13" t="s">
        <v>52</v>
      </c>
      <c r="G17" s="27">
        <v>2120</v>
      </c>
      <c r="H17" s="13" t="s">
        <v>957</v>
      </c>
      <c r="I17" s="27">
        <v>1909</v>
      </c>
      <c r="J17" s="13" t="s">
        <v>958</v>
      </c>
      <c r="K17" s="27">
        <v>0</v>
      </c>
      <c r="L17" s="13" t="s">
        <v>52</v>
      </c>
      <c r="M17" s="27">
        <v>0</v>
      </c>
      <c r="N17" s="13" t="s">
        <v>52</v>
      </c>
      <c r="O17" s="27">
        <f t="shared" si="0"/>
        <v>1909</v>
      </c>
      <c r="P17" s="27">
        <v>0</v>
      </c>
      <c r="Q17" s="27">
        <v>0</v>
      </c>
      <c r="R17" s="27">
        <v>0</v>
      </c>
      <c r="S17" s="27">
        <v>0</v>
      </c>
      <c r="T17" s="27">
        <v>0</v>
      </c>
      <c r="U17" s="27">
        <v>0</v>
      </c>
      <c r="V17" s="27">
        <v>0</v>
      </c>
      <c r="W17" s="13" t="s">
        <v>959</v>
      </c>
      <c r="X17" s="13" t="s">
        <v>52</v>
      </c>
      <c r="Y17" s="1" t="s">
        <v>52</v>
      </c>
      <c r="Z17" s="1" t="s">
        <v>52</v>
      </c>
      <c r="AA17" s="28"/>
      <c r="AB17" s="1" t="s">
        <v>52</v>
      </c>
    </row>
    <row r="18" spans="1:28" ht="30" customHeight="1">
      <c r="A18" s="13" t="s">
        <v>493</v>
      </c>
      <c r="B18" s="13" t="s">
        <v>444</v>
      </c>
      <c r="C18" s="13" t="s">
        <v>445</v>
      </c>
      <c r="D18" s="26" t="s">
        <v>492</v>
      </c>
      <c r="E18" s="27">
        <v>571556</v>
      </c>
      <c r="F18" s="13" t="s">
        <v>52</v>
      </c>
      <c r="G18" s="27">
        <v>634730.53</v>
      </c>
      <c r="H18" s="13" t="s">
        <v>957</v>
      </c>
      <c r="I18" s="27">
        <v>571556.88</v>
      </c>
      <c r="J18" s="13" t="s">
        <v>958</v>
      </c>
      <c r="K18" s="27">
        <v>0</v>
      </c>
      <c r="L18" s="13" t="s">
        <v>52</v>
      </c>
      <c r="M18" s="27">
        <v>0</v>
      </c>
      <c r="N18" s="13" t="s">
        <v>52</v>
      </c>
      <c r="O18" s="27">
        <f t="shared" si="0"/>
        <v>571556</v>
      </c>
      <c r="P18" s="27">
        <v>0</v>
      </c>
      <c r="Q18" s="27">
        <v>0</v>
      </c>
      <c r="R18" s="27">
        <v>0</v>
      </c>
      <c r="S18" s="27">
        <v>0</v>
      </c>
      <c r="T18" s="27">
        <v>0</v>
      </c>
      <c r="U18" s="27">
        <v>0</v>
      </c>
      <c r="V18" s="27">
        <v>0</v>
      </c>
      <c r="W18" s="13" t="s">
        <v>960</v>
      </c>
      <c r="X18" s="13" t="s">
        <v>52</v>
      </c>
      <c r="Y18" s="1" t="s">
        <v>52</v>
      </c>
      <c r="Z18" s="1" t="s">
        <v>52</v>
      </c>
      <c r="AA18" s="28"/>
      <c r="AB18" s="1" t="s">
        <v>52</v>
      </c>
    </row>
    <row r="19" spans="1:28" ht="30" customHeight="1">
      <c r="A19" s="13" t="s">
        <v>547</v>
      </c>
      <c r="B19" s="13" t="s">
        <v>444</v>
      </c>
      <c r="C19" s="13" t="s">
        <v>546</v>
      </c>
      <c r="D19" s="26" t="s">
        <v>446</v>
      </c>
      <c r="E19" s="27">
        <v>2358</v>
      </c>
      <c r="F19" s="13" t="s">
        <v>52</v>
      </c>
      <c r="G19" s="27">
        <v>2700</v>
      </c>
      <c r="H19" s="13" t="s">
        <v>957</v>
      </c>
      <c r="I19" s="27">
        <v>2358</v>
      </c>
      <c r="J19" s="13" t="s">
        <v>958</v>
      </c>
      <c r="K19" s="27">
        <v>0</v>
      </c>
      <c r="L19" s="13" t="s">
        <v>52</v>
      </c>
      <c r="M19" s="27">
        <v>0</v>
      </c>
      <c r="N19" s="13" t="s">
        <v>52</v>
      </c>
      <c r="O19" s="27">
        <f t="shared" si="0"/>
        <v>2358</v>
      </c>
      <c r="P19" s="27">
        <v>0</v>
      </c>
      <c r="Q19" s="27">
        <v>0</v>
      </c>
      <c r="R19" s="27">
        <v>0</v>
      </c>
      <c r="S19" s="27">
        <v>0</v>
      </c>
      <c r="T19" s="27">
        <v>0</v>
      </c>
      <c r="U19" s="27">
        <v>0</v>
      </c>
      <c r="V19" s="27">
        <v>0</v>
      </c>
      <c r="W19" s="13" t="s">
        <v>961</v>
      </c>
      <c r="X19" s="13" t="s">
        <v>52</v>
      </c>
      <c r="Y19" s="1" t="s">
        <v>52</v>
      </c>
      <c r="Z19" s="1" t="s">
        <v>52</v>
      </c>
      <c r="AA19" s="28"/>
      <c r="AB19" s="1" t="s">
        <v>52</v>
      </c>
    </row>
    <row r="20" spans="1:28" ht="30" customHeight="1">
      <c r="A20" s="13" t="s">
        <v>628</v>
      </c>
      <c r="B20" s="13" t="s">
        <v>625</v>
      </c>
      <c r="C20" s="13" t="s">
        <v>626</v>
      </c>
      <c r="D20" s="26" t="s">
        <v>627</v>
      </c>
      <c r="E20" s="27">
        <v>0</v>
      </c>
      <c r="F20" s="13" t="s">
        <v>52</v>
      </c>
      <c r="G20" s="27">
        <v>4600</v>
      </c>
      <c r="H20" s="13" t="s">
        <v>962</v>
      </c>
      <c r="I20" s="27">
        <v>0</v>
      </c>
      <c r="J20" s="13" t="s">
        <v>52</v>
      </c>
      <c r="K20" s="27">
        <v>0</v>
      </c>
      <c r="L20" s="13" t="s">
        <v>52</v>
      </c>
      <c r="M20" s="27">
        <v>0</v>
      </c>
      <c r="N20" s="13" t="s">
        <v>52</v>
      </c>
      <c r="O20" s="27">
        <f t="shared" si="0"/>
        <v>4600</v>
      </c>
      <c r="P20" s="27">
        <v>0</v>
      </c>
      <c r="Q20" s="27">
        <v>0</v>
      </c>
      <c r="R20" s="27">
        <v>0</v>
      </c>
      <c r="S20" s="27">
        <v>0</v>
      </c>
      <c r="T20" s="27">
        <v>0</v>
      </c>
      <c r="U20" s="27">
        <v>0</v>
      </c>
      <c r="V20" s="27">
        <v>0</v>
      </c>
      <c r="W20" s="13" t="s">
        <v>963</v>
      </c>
      <c r="X20" s="13" t="s">
        <v>52</v>
      </c>
      <c r="Y20" s="1" t="s">
        <v>52</v>
      </c>
      <c r="Z20" s="1" t="s">
        <v>52</v>
      </c>
      <c r="AA20" s="28"/>
      <c r="AB20" s="1" t="s">
        <v>52</v>
      </c>
    </row>
    <row r="21" spans="1:28" ht="30" customHeight="1">
      <c r="A21" s="13" t="s">
        <v>648</v>
      </c>
      <c r="B21" s="13" t="s">
        <v>646</v>
      </c>
      <c r="C21" s="13" t="s">
        <v>647</v>
      </c>
      <c r="D21" s="26" t="s">
        <v>60</v>
      </c>
      <c r="E21" s="27">
        <v>0</v>
      </c>
      <c r="F21" s="13" t="s">
        <v>52</v>
      </c>
      <c r="G21" s="27">
        <v>0</v>
      </c>
      <c r="H21" s="13" t="s">
        <v>52</v>
      </c>
      <c r="I21" s="27">
        <v>10500</v>
      </c>
      <c r="J21" s="13" t="s">
        <v>964</v>
      </c>
      <c r="K21" s="27">
        <v>0</v>
      </c>
      <c r="L21" s="13" t="s">
        <v>52</v>
      </c>
      <c r="M21" s="27">
        <v>0</v>
      </c>
      <c r="N21" s="13" t="s">
        <v>52</v>
      </c>
      <c r="O21" s="27">
        <f t="shared" si="0"/>
        <v>10500</v>
      </c>
      <c r="P21" s="27">
        <v>0</v>
      </c>
      <c r="Q21" s="27">
        <v>0</v>
      </c>
      <c r="R21" s="27">
        <v>0</v>
      </c>
      <c r="S21" s="27">
        <v>0</v>
      </c>
      <c r="T21" s="27">
        <v>0</v>
      </c>
      <c r="U21" s="27">
        <v>0</v>
      </c>
      <c r="V21" s="27">
        <v>0</v>
      </c>
      <c r="W21" s="13" t="s">
        <v>965</v>
      </c>
      <c r="X21" s="13" t="s">
        <v>52</v>
      </c>
      <c r="Y21" s="1" t="s">
        <v>52</v>
      </c>
      <c r="Z21" s="1" t="s">
        <v>52</v>
      </c>
      <c r="AA21" s="28"/>
      <c r="AB21" s="1" t="s">
        <v>52</v>
      </c>
    </row>
    <row r="22" spans="1:28" ht="30" customHeight="1">
      <c r="A22" s="13" t="s">
        <v>697</v>
      </c>
      <c r="B22" s="13" t="s">
        <v>695</v>
      </c>
      <c r="C22" s="13" t="s">
        <v>696</v>
      </c>
      <c r="D22" s="26" t="s">
        <v>60</v>
      </c>
      <c r="E22" s="27">
        <v>0</v>
      </c>
      <c r="F22" s="13" t="s">
        <v>52</v>
      </c>
      <c r="G22" s="27">
        <v>0</v>
      </c>
      <c r="H22" s="13" t="s">
        <v>52</v>
      </c>
      <c r="I22" s="27">
        <v>0</v>
      </c>
      <c r="J22" s="13" t="s">
        <v>52</v>
      </c>
      <c r="K22" s="27">
        <v>18000</v>
      </c>
      <c r="L22" s="13" t="s">
        <v>1214</v>
      </c>
      <c r="M22" s="27">
        <v>15500</v>
      </c>
      <c r="N22" s="13" t="s">
        <v>1213</v>
      </c>
      <c r="O22" s="27">
        <f t="shared" si="0"/>
        <v>15500</v>
      </c>
      <c r="P22" s="27">
        <v>0</v>
      </c>
      <c r="Q22" s="27">
        <v>0</v>
      </c>
      <c r="R22" s="27">
        <v>0</v>
      </c>
      <c r="S22" s="27">
        <v>0</v>
      </c>
      <c r="T22" s="27">
        <v>0</v>
      </c>
      <c r="U22" s="27">
        <v>0</v>
      </c>
      <c r="V22" s="27">
        <v>0</v>
      </c>
      <c r="W22" s="13" t="s">
        <v>966</v>
      </c>
      <c r="X22" s="13" t="s">
        <v>52</v>
      </c>
      <c r="Y22" s="1" t="s">
        <v>52</v>
      </c>
      <c r="Z22" s="1" t="s">
        <v>52</v>
      </c>
      <c r="AA22" s="28"/>
      <c r="AB22" s="1" t="s">
        <v>52</v>
      </c>
    </row>
    <row r="23" spans="1:28" ht="30" customHeight="1">
      <c r="A23" s="13" t="s">
        <v>474</v>
      </c>
      <c r="B23" s="13" t="s">
        <v>472</v>
      </c>
      <c r="C23" s="13" t="s">
        <v>473</v>
      </c>
      <c r="D23" s="26" t="s">
        <v>60</v>
      </c>
      <c r="E23" s="27">
        <v>2962</v>
      </c>
      <c r="F23" s="13" t="s">
        <v>52</v>
      </c>
      <c r="G23" s="27">
        <v>2962.96</v>
      </c>
      <c r="H23" s="13" t="s">
        <v>967</v>
      </c>
      <c r="I23" s="27">
        <v>3177.77</v>
      </c>
      <c r="J23" s="13" t="s">
        <v>968</v>
      </c>
      <c r="K23" s="27">
        <v>0</v>
      </c>
      <c r="L23" s="13" t="s">
        <v>52</v>
      </c>
      <c r="M23" s="27">
        <v>0</v>
      </c>
      <c r="N23" s="13" t="s">
        <v>52</v>
      </c>
      <c r="O23" s="27">
        <f t="shared" si="0"/>
        <v>2962</v>
      </c>
      <c r="P23" s="27">
        <v>0</v>
      </c>
      <c r="Q23" s="27">
        <v>0</v>
      </c>
      <c r="R23" s="27">
        <v>0</v>
      </c>
      <c r="S23" s="27">
        <v>0</v>
      </c>
      <c r="T23" s="27">
        <v>0</v>
      </c>
      <c r="U23" s="27">
        <v>0</v>
      </c>
      <c r="V23" s="27">
        <v>0</v>
      </c>
      <c r="W23" s="13" t="s">
        <v>969</v>
      </c>
      <c r="X23" s="13" t="s">
        <v>52</v>
      </c>
      <c r="Y23" s="1" t="s">
        <v>52</v>
      </c>
      <c r="Z23" s="1" t="s">
        <v>52</v>
      </c>
      <c r="AA23" s="28"/>
      <c r="AB23" s="1" t="s">
        <v>52</v>
      </c>
    </row>
    <row r="24" spans="1:28" ht="30" customHeight="1">
      <c r="A24" s="13" t="s">
        <v>715</v>
      </c>
      <c r="B24" s="13" t="s">
        <v>714</v>
      </c>
      <c r="C24" s="13" t="s">
        <v>52</v>
      </c>
      <c r="D24" s="26" t="s">
        <v>60</v>
      </c>
      <c r="E24" s="27">
        <v>0</v>
      </c>
      <c r="F24" s="13" t="s">
        <v>52</v>
      </c>
      <c r="G24" s="27">
        <v>0</v>
      </c>
      <c r="H24" s="13" t="s">
        <v>52</v>
      </c>
      <c r="I24" s="27">
        <v>0</v>
      </c>
      <c r="J24" s="13" t="s">
        <v>52</v>
      </c>
      <c r="K24" s="27">
        <v>13500</v>
      </c>
      <c r="L24" s="13" t="s">
        <v>1207</v>
      </c>
      <c r="M24" s="27">
        <v>12000</v>
      </c>
      <c r="N24" s="13" t="s">
        <v>1206</v>
      </c>
      <c r="O24" s="27">
        <f t="shared" si="0"/>
        <v>12000</v>
      </c>
      <c r="P24" s="27">
        <v>0</v>
      </c>
      <c r="Q24" s="27">
        <v>0</v>
      </c>
      <c r="R24" s="27">
        <v>0</v>
      </c>
      <c r="S24" s="27">
        <v>0</v>
      </c>
      <c r="T24" s="27">
        <v>0</v>
      </c>
      <c r="U24" s="27">
        <v>0</v>
      </c>
      <c r="V24" s="27">
        <v>0</v>
      </c>
      <c r="W24" s="13" t="s">
        <v>970</v>
      </c>
      <c r="X24" s="13" t="s">
        <v>52</v>
      </c>
      <c r="Y24" s="1" t="s">
        <v>52</v>
      </c>
      <c r="Z24" s="1" t="s">
        <v>52</v>
      </c>
      <c r="AA24" s="28"/>
      <c r="AB24" s="1" t="s">
        <v>52</v>
      </c>
    </row>
    <row r="25" spans="1:28" ht="30" customHeight="1">
      <c r="A25" s="13" t="s">
        <v>302</v>
      </c>
      <c r="B25" s="13" t="s">
        <v>301</v>
      </c>
      <c r="C25" s="13" t="s">
        <v>52</v>
      </c>
      <c r="D25" s="26" t="s">
        <v>298</v>
      </c>
      <c r="E25" s="27">
        <v>0</v>
      </c>
      <c r="F25" s="13" t="s">
        <v>52</v>
      </c>
      <c r="G25" s="27">
        <v>0</v>
      </c>
      <c r="H25" s="13" t="s">
        <v>52</v>
      </c>
      <c r="I25" s="27">
        <v>0</v>
      </c>
      <c r="J25" s="13" t="s">
        <v>52</v>
      </c>
      <c r="K25" s="27">
        <v>92000</v>
      </c>
      <c r="L25" s="13" t="s">
        <v>1207</v>
      </c>
      <c r="M25" s="27">
        <v>85000</v>
      </c>
      <c r="N25" s="13" t="s">
        <v>1206</v>
      </c>
      <c r="O25" s="27">
        <f t="shared" si="0"/>
        <v>85000</v>
      </c>
      <c r="P25" s="27">
        <v>0</v>
      </c>
      <c r="Q25" s="27">
        <v>0</v>
      </c>
      <c r="R25" s="27">
        <v>0</v>
      </c>
      <c r="S25" s="27">
        <v>0</v>
      </c>
      <c r="T25" s="27">
        <v>0</v>
      </c>
      <c r="U25" s="27">
        <v>0</v>
      </c>
      <c r="V25" s="27">
        <v>0</v>
      </c>
      <c r="W25" s="13" t="s">
        <v>971</v>
      </c>
      <c r="X25" s="13" t="s">
        <v>52</v>
      </c>
      <c r="Y25" s="1" t="s">
        <v>52</v>
      </c>
      <c r="Z25" s="1" t="s">
        <v>52</v>
      </c>
      <c r="AA25" s="28"/>
      <c r="AB25" s="1" t="s">
        <v>52</v>
      </c>
    </row>
    <row r="26" spans="1:28" ht="30" customHeight="1">
      <c r="A26" s="13" t="s">
        <v>299</v>
      </c>
      <c r="B26" s="13" t="s">
        <v>297</v>
      </c>
      <c r="C26" s="13" t="s">
        <v>52</v>
      </c>
      <c r="D26" s="26" t="s">
        <v>298</v>
      </c>
      <c r="E26" s="27">
        <v>0</v>
      </c>
      <c r="F26" s="13" t="s">
        <v>52</v>
      </c>
      <c r="G26" s="27">
        <v>0</v>
      </c>
      <c r="H26" s="13" t="s">
        <v>52</v>
      </c>
      <c r="I26" s="27">
        <v>0</v>
      </c>
      <c r="J26" s="13" t="s">
        <v>52</v>
      </c>
      <c r="K26" s="27">
        <v>68000</v>
      </c>
      <c r="L26" s="13" t="s">
        <v>1207</v>
      </c>
      <c r="M26" s="27">
        <v>65000</v>
      </c>
      <c r="N26" s="13" t="s">
        <v>1206</v>
      </c>
      <c r="O26" s="27">
        <f t="shared" si="0"/>
        <v>65000</v>
      </c>
      <c r="P26" s="27">
        <v>0</v>
      </c>
      <c r="Q26" s="27">
        <v>0</v>
      </c>
      <c r="R26" s="27">
        <v>0</v>
      </c>
      <c r="S26" s="27">
        <v>0</v>
      </c>
      <c r="T26" s="27">
        <v>0</v>
      </c>
      <c r="U26" s="27">
        <v>0</v>
      </c>
      <c r="V26" s="27">
        <v>0</v>
      </c>
      <c r="W26" s="13" t="s">
        <v>972</v>
      </c>
      <c r="X26" s="13" t="s">
        <v>52</v>
      </c>
      <c r="Y26" s="1" t="s">
        <v>52</v>
      </c>
      <c r="Z26" s="1" t="s">
        <v>52</v>
      </c>
      <c r="AA26" s="28"/>
      <c r="AB26" s="1" t="s">
        <v>52</v>
      </c>
    </row>
    <row r="27" spans="1:28" ht="30" customHeight="1">
      <c r="A27" s="13" t="s">
        <v>587</v>
      </c>
      <c r="B27" s="13" t="s">
        <v>585</v>
      </c>
      <c r="C27" s="13" t="s">
        <v>586</v>
      </c>
      <c r="D27" s="26" t="s">
        <v>75</v>
      </c>
      <c r="E27" s="27">
        <v>0</v>
      </c>
      <c r="F27" s="13" t="s">
        <v>52</v>
      </c>
      <c r="G27" s="27">
        <v>0</v>
      </c>
      <c r="H27" s="13" t="s">
        <v>52</v>
      </c>
      <c r="I27" s="27">
        <v>0</v>
      </c>
      <c r="J27" s="13" t="s">
        <v>52</v>
      </c>
      <c r="K27" s="27">
        <v>84000</v>
      </c>
      <c r="L27" s="13" t="s">
        <v>1216</v>
      </c>
      <c r="M27" s="27">
        <v>78000</v>
      </c>
      <c r="N27" s="13" t="s">
        <v>1215</v>
      </c>
      <c r="O27" s="27">
        <f t="shared" si="0"/>
        <v>78000</v>
      </c>
      <c r="P27" s="27">
        <v>0</v>
      </c>
      <c r="Q27" s="27">
        <v>0</v>
      </c>
      <c r="R27" s="27">
        <v>0</v>
      </c>
      <c r="S27" s="27">
        <v>0</v>
      </c>
      <c r="T27" s="27">
        <v>0</v>
      </c>
      <c r="U27" s="27">
        <v>0</v>
      </c>
      <c r="V27" s="27">
        <v>0</v>
      </c>
      <c r="W27" s="13" t="s">
        <v>973</v>
      </c>
      <c r="X27" s="13" t="s">
        <v>52</v>
      </c>
      <c r="Y27" s="1" t="s">
        <v>52</v>
      </c>
      <c r="Z27" s="1" t="s">
        <v>52</v>
      </c>
      <c r="AA27" s="28"/>
      <c r="AB27" s="1" t="s">
        <v>52</v>
      </c>
    </row>
    <row r="28" spans="1:28" ht="30" customHeight="1">
      <c r="A28" s="13" t="s">
        <v>706</v>
      </c>
      <c r="B28" s="13" t="s">
        <v>705</v>
      </c>
      <c r="C28" s="13" t="s">
        <v>279</v>
      </c>
      <c r="D28" s="26" t="s">
        <v>60</v>
      </c>
      <c r="E28" s="27">
        <v>0</v>
      </c>
      <c r="F28" s="13" t="s">
        <v>52</v>
      </c>
      <c r="G28" s="27">
        <v>11300</v>
      </c>
      <c r="H28" s="13" t="s">
        <v>974</v>
      </c>
      <c r="I28" s="27">
        <v>9200</v>
      </c>
      <c r="J28" s="13" t="s">
        <v>975</v>
      </c>
      <c r="K28" s="27">
        <v>0</v>
      </c>
      <c r="L28" s="13" t="s">
        <v>52</v>
      </c>
      <c r="M28" s="27">
        <v>0</v>
      </c>
      <c r="N28" s="13" t="s">
        <v>52</v>
      </c>
      <c r="O28" s="27">
        <f t="shared" si="0"/>
        <v>9200</v>
      </c>
      <c r="P28" s="27">
        <v>0</v>
      </c>
      <c r="Q28" s="27">
        <v>0</v>
      </c>
      <c r="R28" s="27">
        <v>0</v>
      </c>
      <c r="S28" s="27">
        <v>0</v>
      </c>
      <c r="T28" s="27">
        <v>0</v>
      </c>
      <c r="U28" s="27">
        <v>0</v>
      </c>
      <c r="V28" s="27">
        <v>0</v>
      </c>
      <c r="W28" s="13" t="s">
        <v>976</v>
      </c>
      <c r="X28" s="13" t="s">
        <v>52</v>
      </c>
      <c r="Y28" s="1" t="s">
        <v>52</v>
      </c>
      <c r="Z28" s="1" t="s">
        <v>52</v>
      </c>
      <c r="AA28" s="28"/>
      <c r="AB28" s="1" t="s">
        <v>52</v>
      </c>
    </row>
    <row r="29" spans="1:28" ht="30" customHeight="1">
      <c r="A29" s="13" t="s">
        <v>804</v>
      </c>
      <c r="B29" s="13" t="s">
        <v>705</v>
      </c>
      <c r="C29" s="13" t="s">
        <v>569</v>
      </c>
      <c r="D29" s="26" t="s">
        <v>60</v>
      </c>
      <c r="E29" s="27">
        <v>0</v>
      </c>
      <c r="F29" s="13" t="s">
        <v>52</v>
      </c>
      <c r="G29" s="27">
        <v>19000</v>
      </c>
      <c r="H29" s="13" t="s">
        <v>974</v>
      </c>
      <c r="I29" s="27">
        <v>0</v>
      </c>
      <c r="J29" s="13" t="s">
        <v>52</v>
      </c>
      <c r="K29" s="27">
        <v>0</v>
      </c>
      <c r="L29" s="13"/>
      <c r="M29" s="27">
        <v>0</v>
      </c>
      <c r="N29" s="13" t="s">
        <v>52</v>
      </c>
      <c r="O29" s="27">
        <f t="shared" si="0"/>
        <v>19000</v>
      </c>
      <c r="P29" s="27">
        <v>0</v>
      </c>
      <c r="Q29" s="27">
        <v>0</v>
      </c>
      <c r="R29" s="27">
        <v>0</v>
      </c>
      <c r="S29" s="27">
        <v>0</v>
      </c>
      <c r="T29" s="27">
        <v>0</v>
      </c>
      <c r="U29" s="27">
        <v>0</v>
      </c>
      <c r="V29" s="27">
        <v>0</v>
      </c>
      <c r="W29" s="13" t="s">
        <v>977</v>
      </c>
      <c r="X29" s="13" t="s">
        <v>52</v>
      </c>
      <c r="Y29" s="1" t="s">
        <v>52</v>
      </c>
      <c r="Z29" s="1" t="s">
        <v>52</v>
      </c>
      <c r="AA29" s="28"/>
      <c r="AB29" s="1" t="s">
        <v>52</v>
      </c>
    </row>
    <row r="30" spans="1:28" ht="30" customHeight="1">
      <c r="A30" s="13" t="s">
        <v>222</v>
      </c>
      <c r="B30" s="13" t="s">
        <v>220</v>
      </c>
      <c r="C30" s="13" t="s">
        <v>221</v>
      </c>
      <c r="D30" s="26" t="s">
        <v>60</v>
      </c>
      <c r="E30" s="27">
        <v>0</v>
      </c>
      <c r="F30" s="13" t="s">
        <v>52</v>
      </c>
      <c r="G30" s="27">
        <v>0</v>
      </c>
      <c r="H30" s="13" t="s">
        <v>52</v>
      </c>
      <c r="I30" s="27">
        <v>0</v>
      </c>
      <c r="J30" s="13" t="s">
        <v>52</v>
      </c>
      <c r="K30" s="27">
        <v>135000</v>
      </c>
      <c r="L30" s="13" t="s">
        <v>1209</v>
      </c>
      <c r="M30" s="27">
        <v>113000</v>
      </c>
      <c r="N30" s="13" t="s">
        <v>1208</v>
      </c>
      <c r="O30" s="27">
        <f t="shared" si="0"/>
        <v>113000</v>
      </c>
      <c r="P30" s="27">
        <v>0</v>
      </c>
      <c r="Q30" s="27">
        <v>0</v>
      </c>
      <c r="R30" s="27">
        <v>0</v>
      </c>
      <c r="S30" s="27">
        <v>0</v>
      </c>
      <c r="T30" s="27">
        <v>0</v>
      </c>
      <c r="U30" s="27">
        <v>0</v>
      </c>
      <c r="V30" s="27">
        <v>0</v>
      </c>
      <c r="W30" s="13" t="s">
        <v>978</v>
      </c>
      <c r="X30" s="13" t="s">
        <v>52</v>
      </c>
      <c r="Y30" s="1" t="s">
        <v>52</v>
      </c>
      <c r="Z30" s="1" t="s">
        <v>52</v>
      </c>
      <c r="AA30" s="28"/>
      <c r="AB30" s="1" t="s">
        <v>52</v>
      </c>
    </row>
    <row r="31" spans="1:28" ht="30" customHeight="1">
      <c r="A31" s="13" t="s">
        <v>613</v>
      </c>
      <c r="B31" s="13" t="s">
        <v>606</v>
      </c>
      <c r="C31" s="13" t="s">
        <v>612</v>
      </c>
      <c r="D31" s="26" t="s">
        <v>608</v>
      </c>
      <c r="E31" s="27">
        <v>0</v>
      </c>
      <c r="F31" s="13" t="s">
        <v>52</v>
      </c>
      <c r="G31" s="27">
        <v>0</v>
      </c>
      <c r="H31" s="13" t="s">
        <v>52</v>
      </c>
      <c r="I31" s="27">
        <v>0</v>
      </c>
      <c r="J31" s="13" t="s">
        <v>52</v>
      </c>
      <c r="K31" s="27">
        <v>1200000</v>
      </c>
      <c r="L31" s="13" t="s">
        <v>1209</v>
      </c>
      <c r="M31" s="27">
        <v>1050000</v>
      </c>
      <c r="N31" s="13" t="s">
        <v>1208</v>
      </c>
      <c r="O31" s="27">
        <f t="shared" si="0"/>
        <v>1050000</v>
      </c>
      <c r="P31" s="27">
        <v>0</v>
      </c>
      <c r="Q31" s="27">
        <v>0</v>
      </c>
      <c r="R31" s="27">
        <v>0</v>
      </c>
      <c r="S31" s="27">
        <v>0</v>
      </c>
      <c r="T31" s="27">
        <v>0</v>
      </c>
      <c r="U31" s="27">
        <v>0</v>
      </c>
      <c r="V31" s="27">
        <v>0</v>
      </c>
      <c r="W31" s="13" t="s">
        <v>979</v>
      </c>
      <c r="X31" s="13" t="s">
        <v>52</v>
      </c>
      <c r="Y31" s="1" t="s">
        <v>52</v>
      </c>
      <c r="Z31" s="1" t="s">
        <v>52</v>
      </c>
      <c r="AA31" s="28"/>
      <c r="AB31" s="1" t="s">
        <v>52</v>
      </c>
    </row>
    <row r="32" spans="1:28" ht="30" customHeight="1">
      <c r="A32" s="13" t="s">
        <v>609</v>
      </c>
      <c r="B32" s="13" t="s">
        <v>606</v>
      </c>
      <c r="C32" s="13" t="s">
        <v>607</v>
      </c>
      <c r="D32" s="26" t="s">
        <v>608</v>
      </c>
      <c r="E32" s="27">
        <v>0</v>
      </c>
      <c r="F32" s="13" t="s">
        <v>52</v>
      </c>
      <c r="G32" s="27">
        <v>0</v>
      </c>
      <c r="H32" s="13" t="s">
        <v>52</v>
      </c>
      <c r="I32" s="27">
        <v>0</v>
      </c>
      <c r="J32" s="13" t="s">
        <v>52</v>
      </c>
      <c r="K32" s="27">
        <v>800000</v>
      </c>
      <c r="L32" s="13" t="s">
        <v>1209</v>
      </c>
      <c r="M32" s="27">
        <v>650000</v>
      </c>
      <c r="N32" s="13" t="s">
        <v>1208</v>
      </c>
      <c r="O32" s="27">
        <f t="shared" si="0"/>
        <v>650000</v>
      </c>
      <c r="P32" s="27">
        <v>0</v>
      </c>
      <c r="Q32" s="27">
        <v>0</v>
      </c>
      <c r="R32" s="27">
        <v>0</v>
      </c>
      <c r="S32" s="27">
        <v>0</v>
      </c>
      <c r="T32" s="27">
        <v>0</v>
      </c>
      <c r="U32" s="27">
        <v>0</v>
      </c>
      <c r="V32" s="27">
        <v>0</v>
      </c>
      <c r="W32" s="13" t="s">
        <v>980</v>
      </c>
      <c r="X32" s="13" t="s">
        <v>52</v>
      </c>
      <c r="Y32" s="1" t="s">
        <v>52</v>
      </c>
      <c r="Z32" s="1" t="s">
        <v>52</v>
      </c>
      <c r="AA32" s="28"/>
      <c r="AB32" s="1" t="s">
        <v>52</v>
      </c>
    </row>
    <row r="33" spans="1:28" ht="30" customHeight="1">
      <c r="A33" s="13" t="s">
        <v>563</v>
      </c>
      <c r="B33" s="13" t="s">
        <v>561</v>
      </c>
      <c r="C33" s="13" t="s">
        <v>562</v>
      </c>
      <c r="D33" s="26" t="s">
        <v>60</v>
      </c>
      <c r="E33" s="27">
        <v>26803</v>
      </c>
      <c r="F33" s="13" t="s">
        <v>52</v>
      </c>
      <c r="G33" s="27">
        <v>29500</v>
      </c>
      <c r="H33" s="13" t="s">
        <v>981</v>
      </c>
      <c r="I33" s="27">
        <v>29900</v>
      </c>
      <c r="J33" s="13" t="s">
        <v>982</v>
      </c>
      <c r="K33" s="27">
        <v>0</v>
      </c>
      <c r="L33" s="13" t="s">
        <v>52</v>
      </c>
      <c r="M33" s="27">
        <v>0</v>
      </c>
      <c r="N33" s="13" t="s">
        <v>52</v>
      </c>
      <c r="O33" s="27">
        <f t="shared" si="0"/>
        <v>26803</v>
      </c>
      <c r="P33" s="27">
        <v>0</v>
      </c>
      <c r="Q33" s="27">
        <v>0</v>
      </c>
      <c r="R33" s="27">
        <v>0</v>
      </c>
      <c r="S33" s="27">
        <v>0</v>
      </c>
      <c r="T33" s="27">
        <v>0</v>
      </c>
      <c r="U33" s="27">
        <v>0</v>
      </c>
      <c r="V33" s="27">
        <v>0</v>
      </c>
      <c r="W33" s="13" t="s">
        <v>983</v>
      </c>
      <c r="X33" s="13" t="s">
        <v>52</v>
      </c>
      <c r="Y33" s="1" t="s">
        <v>52</v>
      </c>
      <c r="Z33" s="1" t="s">
        <v>52</v>
      </c>
      <c r="AA33" s="28"/>
      <c r="AB33" s="1" t="s">
        <v>52</v>
      </c>
    </row>
    <row r="34" spans="1:28" ht="30" customHeight="1">
      <c r="A34" s="13" t="s">
        <v>618</v>
      </c>
      <c r="B34" s="13" t="s">
        <v>561</v>
      </c>
      <c r="C34" s="13" t="s">
        <v>617</v>
      </c>
      <c r="D34" s="26" t="s">
        <v>60</v>
      </c>
      <c r="E34" s="27">
        <v>39250</v>
      </c>
      <c r="F34" s="13" t="s">
        <v>52</v>
      </c>
      <c r="G34" s="27">
        <v>44200</v>
      </c>
      <c r="H34" s="13" t="s">
        <v>981</v>
      </c>
      <c r="I34" s="27">
        <v>43200</v>
      </c>
      <c r="J34" s="13" t="s">
        <v>982</v>
      </c>
      <c r="K34" s="27">
        <v>0</v>
      </c>
      <c r="L34" s="13" t="s">
        <v>52</v>
      </c>
      <c r="M34" s="27">
        <v>0</v>
      </c>
      <c r="N34" s="13" t="s">
        <v>52</v>
      </c>
      <c r="O34" s="27">
        <f t="shared" si="0"/>
        <v>39250</v>
      </c>
      <c r="P34" s="27">
        <v>0</v>
      </c>
      <c r="Q34" s="27">
        <v>0</v>
      </c>
      <c r="R34" s="27">
        <v>0</v>
      </c>
      <c r="S34" s="27">
        <v>0</v>
      </c>
      <c r="T34" s="27">
        <v>0</v>
      </c>
      <c r="U34" s="27">
        <v>0</v>
      </c>
      <c r="V34" s="27">
        <v>0</v>
      </c>
      <c r="W34" s="13" t="s">
        <v>984</v>
      </c>
      <c r="X34" s="13" t="s">
        <v>52</v>
      </c>
      <c r="Y34" s="1" t="s">
        <v>52</v>
      </c>
      <c r="Z34" s="1" t="s">
        <v>52</v>
      </c>
      <c r="AA34" s="28"/>
      <c r="AB34" s="1" t="s">
        <v>52</v>
      </c>
    </row>
    <row r="35" spans="1:28" ht="30" customHeight="1">
      <c r="A35" s="13" t="s">
        <v>763</v>
      </c>
      <c r="B35" s="13" t="s">
        <v>761</v>
      </c>
      <c r="C35" s="13" t="s">
        <v>762</v>
      </c>
      <c r="D35" s="26" t="s">
        <v>627</v>
      </c>
      <c r="E35" s="27">
        <v>0</v>
      </c>
      <c r="F35" s="13" t="s">
        <v>52</v>
      </c>
      <c r="G35" s="27">
        <v>180</v>
      </c>
      <c r="H35" s="13" t="s">
        <v>985</v>
      </c>
      <c r="I35" s="27">
        <v>160</v>
      </c>
      <c r="J35" s="13" t="s">
        <v>986</v>
      </c>
      <c r="K35" s="27">
        <v>0</v>
      </c>
      <c r="L35" s="13" t="s">
        <v>52</v>
      </c>
      <c r="M35" s="27">
        <v>0</v>
      </c>
      <c r="N35" s="13" t="s">
        <v>52</v>
      </c>
      <c r="O35" s="27">
        <f t="shared" si="0"/>
        <v>160</v>
      </c>
      <c r="P35" s="27">
        <v>0</v>
      </c>
      <c r="Q35" s="27">
        <v>0</v>
      </c>
      <c r="R35" s="27">
        <v>0</v>
      </c>
      <c r="S35" s="27">
        <v>0</v>
      </c>
      <c r="T35" s="27">
        <v>0</v>
      </c>
      <c r="U35" s="27">
        <v>0</v>
      </c>
      <c r="V35" s="27">
        <v>0</v>
      </c>
      <c r="W35" s="13" t="s">
        <v>987</v>
      </c>
      <c r="X35" s="13" t="s">
        <v>52</v>
      </c>
      <c r="Y35" s="1" t="s">
        <v>52</v>
      </c>
      <c r="Z35" s="1" t="s">
        <v>52</v>
      </c>
      <c r="AA35" s="28"/>
      <c r="AB35" s="1" t="s">
        <v>52</v>
      </c>
    </row>
    <row r="36" spans="1:28" ht="30" customHeight="1">
      <c r="A36" s="13" t="s">
        <v>864</v>
      </c>
      <c r="B36" s="13" t="s">
        <v>862</v>
      </c>
      <c r="C36" s="13" t="s">
        <v>863</v>
      </c>
      <c r="D36" s="26" t="s">
        <v>345</v>
      </c>
      <c r="E36" s="27">
        <v>2496</v>
      </c>
      <c r="F36" s="13" t="s">
        <v>52</v>
      </c>
      <c r="G36" s="27">
        <v>0</v>
      </c>
      <c r="H36" s="13" t="s">
        <v>52</v>
      </c>
      <c r="I36" s="27">
        <v>0</v>
      </c>
      <c r="J36" s="13" t="s">
        <v>52</v>
      </c>
      <c r="K36" s="27">
        <v>0</v>
      </c>
      <c r="L36" s="13" t="s">
        <v>52</v>
      </c>
      <c r="M36" s="27">
        <v>0</v>
      </c>
      <c r="N36" s="13" t="s">
        <v>52</v>
      </c>
      <c r="O36" s="27">
        <f t="shared" si="0"/>
        <v>2496</v>
      </c>
      <c r="P36" s="27">
        <v>0</v>
      </c>
      <c r="Q36" s="27">
        <v>0</v>
      </c>
      <c r="R36" s="27">
        <v>0</v>
      </c>
      <c r="S36" s="27">
        <v>0</v>
      </c>
      <c r="T36" s="27">
        <v>0</v>
      </c>
      <c r="U36" s="27">
        <v>0</v>
      </c>
      <c r="V36" s="27">
        <v>0</v>
      </c>
      <c r="W36" s="13" t="s">
        <v>988</v>
      </c>
      <c r="X36" s="13" t="s">
        <v>52</v>
      </c>
      <c r="Y36" s="1" t="s">
        <v>52</v>
      </c>
      <c r="Z36" s="1" t="s">
        <v>52</v>
      </c>
      <c r="AA36" s="28"/>
      <c r="AB36" s="1" t="s">
        <v>52</v>
      </c>
    </row>
    <row r="37" spans="1:28" ht="30" customHeight="1">
      <c r="A37" s="13" t="s">
        <v>346</v>
      </c>
      <c r="B37" s="13" t="s">
        <v>343</v>
      </c>
      <c r="C37" s="13" t="s">
        <v>344</v>
      </c>
      <c r="D37" s="26" t="s">
        <v>345</v>
      </c>
      <c r="E37" s="27">
        <v>0</v>
      </c>
      <c r="F37" s="13" t="s">
        <v>52</v>
      </c>
      <c r="G37" s="27">
        <v>0</v>
      </c>
      <c r="H37" s="13" t="s">
        <v>52</v>
      </c>
      <c r="I37" s="27">
        <v>0</v>
      </c>
      <c r="J37" s="13" t="s">
        <v>52</v>
      </c>
      <c r="K37" s="27">
        <v>0</v>
      </c>
      <c r="L37" s="13" t="s">
        <v>52</v>
      </c>
      <c r="M37" s="27">
        <v>0</v>
      </c>
      <c r="N37" s="13" t="s">
        <v>52</v>
      </c>
      <c r="O37" s="27">
        <v>0</v>
      </c>
      <c r="P37" s="27">
        <v>0</v>
      </c>
      <c r="Q37" s="27">
        <v>0</v>
      </c>
      <c r="R37" s="27">
        <v>0</v>
      </c>
      <c r="S37" s="27">
        <v>0</v>
      </c>
      <c r="T37" s="27">
        <v>0</v>
      </c>
      <c r="U37" s="27">
        <v>0</v>
      </c>
      <c r="V37" s="27">
        <v>0</v>
      </c>
      <c r="W37" s="13" t="s">
        <v>989</v>
      </c>
      <c r="X37" s="13" t="s">
        <v>52</v>
      </c>
      <c r="Y37" s="1" t="s">
        <v>52</v>
      </c>
      <c r="Z37" s="1" t="s">
        <v>52</v>
      </c>
      <c r="AA37" s="28"/>
      <c r="AB37" s="1" t="s">
        <v>52</v>
      </c>
    </row>
    <row r="38" spans="1:28" ht="30" customHeight="1">
      <c r="A38" s="13" t="s">
        <v>522</v>
      </c>
      <c r="B38" s="13" t="s">
        <v>520</v>
      </c>
      <c r="C38" s="13" t="s">
        <v>521</v>
      </c>
      <c r="D38" s="26" t="s">
        <v>345</v>
      </c>
      <c r="E38" s="27">
        <v>0</v>
      </c>
      <c r="F38" s="13" t="s">
        <v>52</v>
      </c>
      <c r="G38" s="27">
        <v>11000</v>
      </c>
      <c r="H38" s="13" t="s">
        <v>990</v>
      </c>
      <c r="I38" s="27">
        <v>0</v>
      </c>
      <c r="J38" s="13" t="s">
        <v>52</v>
      </c>
      <c r="K38" s="27">
        <v>0</v>
      </c>
      <c r="L38" s="13" t="s">
        <v>52</v>
      </c>
      <c r="M38" s="27">
        <v>0</v>
      </c>
      <c r="N38" s="13" t="s">
        <v>52</v>
      </c>
      <c r="O38" s="27">
        <f t="shared" ref="O38:O56" si="1">SMALL(E38:M38,COUNTIF(E38:M38,0)+1)</f>
        <v>11000</v>
      </c>
      <c r="P38" s="27">
        <v>0</v>
      </c>
      <c r="Q38" s="27">
        <v>0</v>
      </c>
      <c r="R38" s="27">
        <v>0</v>
      </c>
      <c r="S38" s="27">
        <v>0</v>
      </c>
      <c r="T38" s="27">
        <v>0</v>
      </c>
      <c r="U38" s="27">
        <v>0</v>
      </c>
      <c r="V38" s="27">
        <v>0</v>
      </c>
      <c r="W38" s="13" t="s">
        <v>991</v>
      </c>
      <c r="X38" s="13" t="s">
        <v>52</v>
      </c>
      <c r="Y38" s="1" t="s">
        <v>52</v>
      </c>
      <c r="Z38" s="1" t="s">
        <v>52</v>
      </c>
      <c r="AA38" s="28"/>
      <c r="AB38" s="1" t="s">
        <v>52</v>
      </c>
    </row>
    <row r="39" spans="1:28" ht="30" customHeight="1">
      <c r="A39" s="13" t="s">
        <v>905</v>
      </c>
      <c r="B39" s="13" t="s">
        <v>902</v>
      </c>
      <c r="C39" s="13" t="s">
        <v>903</v>
      </c>
      <c r="D39" s="26" t="s">
        <v>345</v>
      </c>
      <c r="E39" s="27">
        <v>3125.16</v>
      </c>
      <c r="F39" s="13" t="s">
        <v>52</v>
      </c>
      <c r="G39" s="27">
        <v>0</v>
      </c>
      <c r="H39" s="13" t="s">
        <v>52</v>
      </c>
      <c r="I39" s="27">
        <v>0</v>
      </c>
      <c r="J39" s="13" t="s">
        <v>52</v>
      </c>
      <c r="K39" s="27">
        <v>0</v>
      </c>
      <c r="L39" s="13" t="s">
        <v>52</v>
      </c>
      <c r="M39" s="27">
        <v>0</v>
      </c>
      <c r="N39" s="13" t="s">
        <v>52</v>
      </c>
      <c r="O39" s="27">
        <f t="shared" si="1"/>
        <v>3125.16</v>
      </c>
      <c r="P39" s="27">
        <v>0</v>
      </c>
      <c r="Q39" s="27">
        <v>0</v>
      </c>
      <c r="R39" s="27">
        <v>0</v>
      </c>
      <c r="S39" s="27">
        <v>0</v>
      </c>
      <c r="T39" s="27">
        <v>0</v>
      </c>
      <c r="U39" s="27">
        <v>0</v>
      </c>
      <c r="V39" s="27">
        <v>0</v>
      </c>
      <c r="W39" s="13" t="s">
        <v>992</v>
      </c>
      <c r="X39" s="13" t="s">
        <v>904</v>
      </c>
      <c r="Y39" s="1" t="s">
        <v>52</v>
      </c>
      <c r="Z39" s="1" t="s">
        <v>52</v>
      </c>
      <c r="AA39" s="28"/>
      <c r="AB39" s="1" t="s">
        <v>52</v>
      </c>
    </row>
    <row r="40" spans="1:28" ht="30" customHeight="1">
      <c r="A40" s="13" t="s">
        <v>900</v>
      </c>
      <c r="B40" s="13" t="s">
        <v>899</v>
      </c>
      <c r="C40" s="13" t="s">
        <v>52</v>
      </c>
      <c r="D40" s="26" t="s">
        <v>345</v>
      </c>
      <c r="E40" s="27">
        <v>0</v>
      </c>
      <c r="F40" s="13" t="s">
        <v>52</v>
      </c>
      <c r="G40" s="27">
        <v>0</v>
      </c>
      <c r="H40" s="13" t="s">
        <v>52</v>
      </c>
      <c r="I40" s="27">
        <v>0</v>
      </c>
      <c r="J40" s="13" t="s">
        <v>52</v>
      </c>
      <c r="K40" s="27">
        <v>1500</v>
      </c>
      <c r="L40" s="13" t="s">
        <v>1216</v>
      </c>
      <c r="M40" s="27">
        <v>1150</v>
      </c>
      <c r="N40" s="13" t="s">
        <v>1215</v>
      </c>
      <c r="O40" s="27">
        <f t="shared" si="1"/>
        <v>1150</v>
      </c>
      <c r="P40" s="27">
        <v>0</v>
      </c>
      <c r="Q40" s="27">
        <v>0</v>
      </c>
      <c r="R40" s="27">
        <v>0</v>
      </c>
      <c r="S40" s="27">
        <v>0</v>
      </c>
      <c r="T40" s="27">
        <v>0</v>
      </c>
      <c r="U40" s="27">
        <v>0</v>
      </c>
      <c r="V40" s="27">
        <v>0</v>
      </c>
      <c r="W40" s="13" t="s">
        <v>993</v>
      </c>
      <c r="X40" s="13" t="s">
        <v>52</v>
      </c>
      <c r="Y40" s="1" t="s">
        <v>52</v>
      </c>
      <c r="Z40" s="1" t="s">
        <v>52</v>
      </c>
      <c r="AA40" s="28"/>
      <c r="AB40" s="1" t="s">
        <v>52</v>
      </c>
    </row>
    <row r="41" spans="1:28" ht="30" customHeight="1">
      <c r="A41" s="13" t="s">
        <v>666</v>
      </c>
      <c r="B41" s="13" t="s">
        <v>664</v>
      </c>
      <c r="C41" s="13" t="s">
        <v>665</v>
      </c>
      <c r="D41" s="26" t="s">
        <v>636</v>
      </c>
      <c r="E41" s="27">
        <v>0</v>
      </c>
      <c r="F41" s="13" t="s">
        <v>52</v>
      </c>
      <c r="G41" s="27">
        <v>6277.77</v>
      </c>
      <c r="H41" s="13" t="s">
        <v>994</v>
      </c>
      <c r="I41" s="27">
        <v>6277.77</v>
      </c>
      <c r="J41" s="13" t="s">
        <v>995</v>
      </c>
      <c r="K41" s="27">
        <v>0</v>
      </c>
      <c r="L41" s="13" t="s">
        <v>52</v>
      </c>
      <c r="M41" s="27">
        <v>0</v>
      </c>
      <c r="N41" s="13" t="s">
        <v>52</v>
      </c>
      <c r="O41" s="27">
        <f t="shared" si="1"/>
        <v>6277.77</v>
      </c>
      <c r="P41" s="27">
        <v>0</v>
      </c>
      <c r="Q41" s="27">
        <v>0</v>
      </c>
      <c r="R41" s="27">
        <v>0</v>
      </c>
      <c r="S41" s="27">
        <v>0</v>
      </c>
      <c r="T41" s="27">
        <v>0</v>
      </c>
      <c r="U41" s="27">
        <v>0</v>
      </c>
      <c r="V41" s="27">
        <v>0</v>
      </c>
      <c r="W41" s="13" t="s">
        <v>996</v>
      </c>
      <c r="X41" s="13" t="s">
        <v>52</v>
      </c>
      <c r="Y41" s="1" t="s">
        <v>52</v>
      </c>
      <c r="Z41" s="1" t="s">
        <v>52</v>
      </c>
      <c r="AA41" s="28"/>
      <c r="AB41" s="1" t="s">
        <v>52</v>
      </c>
    </row>
    <row r="42" spans="1:28" ht="30" customHeight="1">
      <c r="A42" s="13" t="s">
        <v>845</v>
      </c>
      <c r="B42" s="13" t="s">
        <v>843</v>
      </c>
      <c r="C42" s="13" t="s">
        <v>844</v>
      </c>
      <c r="D42" s="26" t="s">
        <v>636</v>
      </c>
      <c r="E42" s="27">
        <v>8400</v>
      </c>
      <c r="F42" s="13" t="s">
        <v>52</v>
      </c>
      <c r="G42" s="27">
        <v>0</v>
      </c>
      <c r="H42" s="13" t="s">
        <v>52</v>
      </c>
      <c r="I42" s="27">
        <v>0</v>
      </c>
      <c r="J42" s="13" t="s">
        <v>52</v>
      </c>
      <c r="K42" s="27">
        <v>0</v>
      </c>
      <c r="L42" s="13" t="s">
        <v>52</v>
      </c>
      <c r="M42" s="27">
        <v>0</v>
      </c>
      <c r="N42" s="13" t="s">
        <v>52</v>
      </c>
      <c r="O42" s="27">
        <f t="shared" si="1"/>
        <v>8400</v>
      </c>
      <c r="P42" s="27">
        <v>0</v>
      </c>
      <c r="Q42" s="27">
        <v>0</v>
      </c>
      <c r="R42" s="27">
        <v>0</v>
      </c>
      <c r="S42" s="27">
        <v>0</v>
      </c>
      <c r="T42" s="27">
        <v>0</v>
      </c>
      <c r="U42" s="27">
        <v>0</v>
      </c>
      <c r="V42" s="27">
        <v>0</v>
      </c>
      <c r="W42" s="13" t="s">
        <v>997</v>
      </c>
      <c r="X42" s="13" t="s">
        <v>52</v>
      </c>
      <c r="Y42" s="1" t="s">
        <v>52</v>
      </c>
      <c r="Z42" s="1" t="s">
        <v>52</v>
      </c>
      <c r="AA42" s="28"/>
      <c r="AB42" s="1" t="s">
        <v>52</v>
      </c>
    </row>
    <row r="43" spans="1:28" ht="30" customHeight="1">
      <c r="A43" s="13" t="s">
        <v>854</v>
      </c>
      <c r="B43" s="88" t="s">
        <v>852</v>
      </c>
      <c r="C43" s="88" t="s">
        <v>853</v>
      </c>
      <c r="D43" s="89" t="s">
        <v>636</v>
      </c>
      <c r="E43" s="90">
        <v>6066</v>
      </c>
      <c r="F43" s="88" t="s">
        <v>52</v>
      </c>
      <c r="G43" s="90">
        <v>10555.55</v>
      </c>
      <c r="H43" s="88" t="s">
        <v>998</v>
      </c>
      <c r="I43" s="90">
        <v>0</v>
      </c>
      <c r="J43" s="88" t="s">
        <v>52</v>
      </c>
      <c r="K43" s="90">
        <v>0</v>
      </c>
      <c r="L43" s="88" t="s">
        <v>52</v>
      </c>
      <c r="M43" s="90">
        <v>0</v>
      </c>
      <c r="N43" s="88" t="s">
        <v>52</v>
      </c>
      <c r="O43" s="90">
        <f t="shared" si="1"/>
        <v>6066</v>
      </c>
      <c r="P43" s="90">
        <v>0</v>
      </c>
      <c r="Q43" s="90">
        <v>0</v>
      </c>
      <c r="R43" s="90">
        <v>0</v>
      </c>
      <c r="S43" s="90">
        <v>0</v>
      </c>
      <c r="T43" s="90">
        <v>0</v>
      </c>
      <c r="U43" s="90">
        <v>0</v>
      </c>
      <c r="V43" s="90">
        <v>0</v>
      </c>
      <c r="W43" s="88" t="s">
        <v>999</v>
      </c>
      <c r="X43" s="88" t="s">
        <v>52</v>
      </c>
      <c r="Y43" s="1" t="s">
        <v>52</v>
      </c>
      <c r="Z43" s="1" t="s">
        <v>52</v>
      </c>
      <c r="AA43" s="28"/>
      <c r="AB43" s="1" t="s">
        <v>52</v>
      </c>
    </row>
    <row r="44" spans="1:28" ht="30" customHeight="1">
      <c r="A44" s="13" t="s">
        <v>637</v>
      </c>
      <c r="B44" s="88" t="s">
        <v>634</v>
      </c>
      <c r="C44" s="88" t="s">
        <v>635</v>
      </c>
      <c r="D44" s="89" t="s">
        <v>636</v>
      </c>
      <c r="E44" s="90">
        <v>10371</v>
      </c>
      <c r="F44" s="88" t="s">
        <v>52</v>
      </c>
      <c r="G44" s="90">
        <v>18500</v>
      </c>
      <c r="H44" s="88" t="s">
        <v>1000</v>
      </c>
      <c r="I44" s="90">
        <v>0</v>
      </c>
      <c r="J44" s="88" t="s">
        <v>52</v>
      </c>
      <c r="K44" s="90">
        <v>0</v>
      </c>
      <c r="L44" s="88" t="s">
        <v>52</v>
      </c>
      <c r="M44" s="90">
        <v>0</v>
      </c>
      <c r="N44" s="88" t="s">
        <v>52</v>
      </c>
      <c r="O44" s="90">
        <f t="shared" si="1"/>
        <v>10371</v>
      </c>
      <c r="P44" s="90">
        <v>0</v>
      </c>
      <c r="Q44" s="90">
        <v>0</v>
      </c>
      <c r="R44" s="90">
        <v>0</v>
      </c>
      <c r="S44" s="90">
        <v>0</v>
      </c>
      <c r="T44" s="90">
        <v>0</v>
      </c>
      <c r="U44" s="90">
        <v>0</v>
      </c>
      <c r="V44" s="90">
        <v>0</v>
      </c>
      <c r="W44" s="88" t="s">
        <v>1001</v>
      </c>
      <c r="X44" s="88" t="s">
        <v>52</v>
      </c>
      <c r="Y44" s="1" t="s">
        <v>52</v>
      </c>
      <c r="Z44" s="1" t="s">
        <v>52</v>
      </c>
      <c r="AA44" s="28"/>
      <c r="AB44" s="1" t="s">
        <v>52</v>
      </c>
    </row>
    <row r="45" spans="1:28" s="74" customFormat="1" ht="30" customHeight="1">
      <c r="A45" s="71" t="s">
        <v>857</v>
      </c>
      <c r="B45" s="88" t="s">
        <v>847</v>
      </c>
      <c r="C45" s="88" t="s">
        <v>856</v>
      </c>
      <c r="D45" s="89" t="s">
        <v>636</v>
      </c>
      <c r="E45" s="90">
        <v>2708</v>
      </c>
      <c r="F45" s="88" t="s">
        <v>52</v>
      </c>
      <c r="G45" s="90">
        <v>3494.44</v>
      </c>
      <c r="H45" s="88" t="s">
        <v>1002</v>
      </c>
      <c r="I45" s="90">
        <v>3722.22</v>
      </c>
      <c r="J45" s="88" t="s">
        <v>1003</v>
      </c>
      <c r="K45" s="90">
        <v>0</v>
      </c>
      <c r="L45" s="88" t="s">
        <v>52</v>
      </c>
      <c r="M45" s="90">
        <v>0</v>
      </c>
      <c r="N45" s="88" t="s">
        <v>52</v>
      </c>
      <c r="O45" s="90">
        <f t="shared" si="1"/>
        <v>2708</v>
      </c>
      <c r="P45" s="90">
        <v>0</v>
      </c>
      <c r="Q45" s="90">
        <v>0</v>
      </c>
      <c r="R45" s="90">
        <v>0</v>
      </c>
      <c r="S45" s="90">
        <v>0</v>
      </c>
      <c r="T45" s="90">
        <v>0</v>
      </c>
      <c r="U45" s="90">
        <v>0</v>
      </c>
      <c r="V45" s="90">
        <v>0</v>
      </c>
      <c r="W45" s="88" t="s">
        <v>1004</v>
      </c>
      <c r="X45" s="88" t="s">
        <v>52</v>
      </c>
      <c r="Y45" s="72" t="s">
        <v>52</v>
      </c>
      <c r="Z45" s="72" t="s">
        <v>52</v>
      </c>
      <c r="AA45" s="73"/>
      <c r="AB45" s="72" t="s">
        <v>52</v>
      </c>
    </row>
    <row r="46" spans="1:28" s="74" customFormat="1" ht="30" customHeight="1">
      <c r="A46" s="71" t="s">
        <v>849</v>
      </c>
      <c r="B46" s="88" t="s">
        <v>847</v>
      </c>
      <c r="C46" s="88" t="s">
        <v>848</v>
      </c>
      <c r="D46" s="89" t="s">
        <v>636</v>
      </c>
      <c r="E46" s="90">
        <v>2708</v>
      </c>
      <c r="F46" s="88" t="s">
        <v>52</v>
      </c>
      <c r="G46" s="90">
        <v>3583.33</v>
      </c>
      <c r="H46" s="88" t="s">
        <v>1002</v>
      </c>
      <c r="I46" s="90">
        <v>3888.88</v>
      </c>
      <c r="J46" s="88" t="s">
        <v>1003</v>
      </c>
      <c r="K46" s="90">
        <v>0</v>
      </c>
      <c r="L46" s="88" t="s">
        <v>52</v>
      </c>
      <c r="M46" s="90">
        <v>0</v>
      </c>
      <c r="N46" s="88" t="s">
        <v>52</v>
      </c>
      <c r="O46" s="90">
        <f t="shared" si="1"/>
        <v>2708</v>
      </c>
      <c r="P46" s="90">
        <v>0</v>
      </c>
      <c r="Q46" s="90">
        <v>0</v>
      </c>
      <c r="R46" s="90">
        <v>0</v>
      </c>
      <c r="S46" s="90">
        <v>0</v>
      </c>
      <c r="T46" s="90">
        <v>0</v>
      </c>
      <c r="U46" s="90">
        <v>0</v>
      </c>
      <c r="V46" s="90">
        <v>0</v>
      </c>
      <c r="W46" s="88" t="s">
        <v>1005</v>
      </c>
      <c r="X46" s="88" t="s">
        <v>52</v>
      </c>
      <c r="Y46" s="72" t="s">
        <v>52</v>
      </c>
      <c r="Z46" s="72" t="s">
        <v>52</v>
      </c>
      <c r="AA46" s="73"/>
      <c r="AB46" s="72" t="s">
        <v>52</v>
      </c>
    </row>
    <row r="47" spans="1:28" ht="30" customHeight="1">
      <c r="A47" s="13" t="s">
        <v>590</v>
      </c>
      <c r="B47" s="88" t="s">
        <v>541</v>
      </c>
      <c r="C47" s="88" t="s">
        <v>589</v>
      </c>
      <c r="D47" s="89" t="s">
        <v>75</v>
      </c>
      <c r="E47" s="90">
        <v>0</v>
      </c>
      <c r="F47" s="88" t="s">
        <v>52</v>
      </c>
      <c r="G47" s="90">
        <v>1650</v>
      </c>
      <c r="H47" s="88" t="s">
        <v>1006</v>
      </c>
      <c r="I47" s="90">
        <v>0</v>
      </c>
      <c r="J47" s="88" t="s">
        <v>52</v>
      </c>
      <c r="K47" s="90">
        <v>0</v>
      </c>
      <c r="L47" s="88" t="s">
        <v>52</v>
      </c>
      <c r="M47" s="90">
        <v>0</v>
      </c>
      <c r="N47" s="88" t="s">
        <v>52</v>
      </c>
      <c r="O47" s="90">
        <f t="shared" si="1"/>
        <v>1650</v>
      </c>
      <c r="P47" s="90">
        <v>0</v>
      </c>
      <c r="Q47" s="90">
        <v>0</v>
      </c>
      <c r="R47" s="90">
        <v>0</v>
      </c>
      <c r="S47" s="90">
        <v>0</v>
      </c>
      <c r="T47" s="90">
        <v>0</v>
      </c>
      <c r="U47" s="90">
        <v>0</v>
      </c>
      <c r="V47" s="90">
        <v>0</v>
      </c>
      <c r="W47" s="88" t="s">
        <v>1007</v>
      </c>
      <c r="X47" s="88" t="s">
        <v>52</v>
      </c>
      <c r="Y47" s="1" t="s">
        <v>52</v>
      </c>
      <c r="Z47" s="1" t="s">
        <v>52</v>
      </c>
      <c r="AA47" s="28"/>
      <c r="AB47" s="1" t="s">
        <v>52</v>
      </c>
    </row>
    <row r="48" spans="1:28" ht="30" customHeight="1">
      <c r="A48" s="13" t="s">
        <v>543</v>
      </c>
      <c r="B48" s="88" t="s">
        <v>541</v>
      </c>
      <c r="C48" s="88" t="s">
        <v>542</v>
      </c>
      <c r="D48" s="89" t="s">
        <v>75</v>
      </c>
      <c r="E48" s="90">
        <v>15610</v>
      </c>
      <c r="F48" s="88" t="s">
        <v>52</v>
      </c>
      <c r="G48" s="90">
        <v>17530</v>
      </c>
      <c r="H48" s="88" t="s">
        <v>1008</v>
      </c>
      <c r="I48" s="90">
        <v>19350</v>
      </c>
      <c r="J48" s="88" t="s">
        <v>1009</v>
      </c>
      <c r="K48" s="90">
        <v>0</v>
      </c>
      <c r="L48" s="88" t="s">
        <v>52</v>
      </c>
      <c r="M48" s="90">
        <v>0</v>
      </c>
      <c r="N48" s="88" t="s">
        <v>52</v>
      </c>
      <c r="O48" s="90">
        <f t="shared" si="1"/>
        <v>15610</v>
      </c>
      <c r="P48" s="90">
        <v>0</v>
      </c>
      <c r="Q48" s="90">
        <v>0</v>
      </c>
      <c r="R48" s="90">
        <v>0</v>
      </c>
      <c r="S48" s="90">
        <v>0</v>
      </c>
      <c r="T48" s="90">
        <v>0</v>
      </c>
      <c r="U48" s="90">
        <v>0</v>
      </c>
      <c r="V48" s="90">
        <v>0</v>
      </c>
      <c r="W48" s="88" t="s">
        <v>1010</v>
      </c>
      <c r="X48" s="88" t="s">
        <v>52</v>
      </c>
      <c r="Y48" s="1" t="s">
        <v>52</v>
      </c>
      <c r="Z48" s="1" t="s">
        <v>52</v>
      </c>
      <c r="AA48" s="28"/>
      <c r="AB48" s="1" t="s">
        <v>52</v>
      </c>
    </row>
    <row r="49" spans="1:28" ht="30" customHeight="1">
      <c r="A49" s="13" t="s">
        <v>759</v>
      </c>
      <c r="B49" s="88" t="s">
        <v>754</v>
      </c>
      <c r="C49" s="88" t="s">
        <v>758</v>
      </c>
      <c r="D49" s="89" t="s">
        <v>75</v>
      </c>
      <c r="E49" s="90">
        <v>1030</v>
      </c>
      <c r="F49" s="88" t="s">
        <v>52</v>
      </c>
      <c r="G49" s="90">
        <v>1080</v>
      </c>
      <c r="H49" s="88" t="s">
        <v>1011</v>
      </c>
      <c r="I49" s="90">
        <v>1340</v>
      </c>
      <c r="J49" s="88" t="s">
        <v>1012</v>
      </c>
      <c r="K49" s="90">
        <v>0</v>
      </c>
      <c r="L49" s="88" t="s">
        <v>52</v>
      </c>
      <c r="M49" s="90">
        <v>0</v>
      </c>
      <c r="N49" s="88" t="s">
        <v>52</v>
      </c>
      <c r="O49" s="90">
        <f t="shared" si="1"/>
        <v>1030</v>
      </c>
      <c r="P49" s="90">
        <v>0</v>
      </c>
      <c r="Q49" s="90">
        <v>0</v>
      </c>
      <c r="R49" s="90">
        <v>0</v>
      </c>
      <c r="S49" s="90">
        <v>0</v>
      </c>
      <c r="T49" s="90">
        <v>0</v>
      </c>
      <c r="U49" s="90">
        <v>0</v>
      </c>
      <c r="V49" s="90">
        <v>0</v>
      </c>
      <c r="W49" s="88" t="s">
        <v>1013</v>
      </c>
      <c r="X49" s="88" t="s">
        <v>52</v>
      </c>
      <c r="Y49" s="1" t="s">
        <v>52</v>
      </c>
      <c r="Z49" s="1" t="s">
        <v>52</v>
      </c>
      <c r="AA49" s="28"/>
      <c r="AB49" s="1" t="s">
        <v>52</v>
      </c>
    </row>
    <row r="50" spans="1:28" ht="30" customHeight="1">
      <c r="A50" s="13" t="s">
        <v>756</v>
      </c>
      <c r="B50" s="88" t="s">
        <v>754</v>
      </c>
      <c r="C50" s="88" t="s">
        <v>755</v>
      </c>
      <c r="D50" s="89" t="s">
        <v>75</v>
      </c>
      <c r="E50" s="90">
        <v>2240</v>
      </c>
      <c r="F50" s="88" t="s">
        <v>52</v>
      </c>
      <c r="G50" s="90">
        <v>2370</v>
      </c>
      <c r="H50" s="88" t="s">
        <v>1011</v>
      </c>
      <c r="I50" s="90">
        <v>2880</v>
      </c>
      <c r="J50" s="88" t="s">
        <v>1012</v>
      </c>
      <c r="K50" s="90">
        <v>0</v>
      </c>
      <c r="L50" s="88" t="s">
        <v>52</v>
      </c>
      <c r="M50" s="90">
        <v>0</v>
      </c>
      <c r="N50" s="88" t="s">
        <v>52</v>
      </c>
      <c r="O50" s="90">
        <f t="shared" si="1"/>
        <v>2240</v>
      </c>
      <c r="P50" s="90">
        <v>0</v>
      </c>
      <c r="Q50" s="90">
        <v>0</v>
      </c>
      <c r="R50" s="90">
        <v>0</v>
      </c>
      <c r="S50" s="90">
        <v>0</v>
      </c>
      <c r="T50" s="90">
        <v>0</v>
      </c>
      <c r="U50" s="90">
        <v>0</v>
      </c>
      <c r="V50" s="90">
        <v>0</v>
      </c>
      <c r="W50" s="88" t="s">
        <v>1014</v>
      </c>
      <c r="X50" s="88" t="s">
        <v>52</v>
      </c>
      <c r="Y50" s="1" t="s">
        <v>52</v>
      </c>
      <c r="Z50" s="1" t="s">
        <v>52</v>
      </c>
      <c r="AA50" s="28"/>
      <c r="AB50" s="1" t="s">
        <v>52</v>
      </c>
    </row>
    <row r="51" spans="1:28" ht="30" customHeight="1">
      <c r="A51" s="13" t="s">
        <v>582</v>
      </c>
      <c r="B51" s="88" t="s">
        <v>580</v>
      </c>
      <c r="C51" s="88" t="s">
        <v>581</v>
      </c>
      <c r="D51" s="89" t="s">
        <v>75</v>
      </c>
      <c r="E51" s="90">
        <v>0</v>
      </c>
      <c r="F51" s="88" t="s">
        <v>52</v>
      </c>
      <c r="G51" s="90">
        <v>0</v>
      </c>
      <c r="H51" s="88" t="s">
        <v>52</v>
      </c>
      <c r="I51" s="90">
        <v>0</v>
      </c>
      <c r="J51" s="88" t="s">
        <v>52</v>
      </c>
      <c r="K51" s="90">
        <v>130000</v>
      </c>
      <c r="L51" s="88" t="s">
        <v>1210</v>
      </c>
      <c r="M51" s="90">
        <v>105000</v>
      </c>
      <c r="N51" s="88" t="s">
        <v>1211</v>
      </c>
      <c r="O51" s="90">
        <f t="shared" si="1"/>
        <v>105000</v>
      </c>
      <c r="P51" s="90">
        <v>0</v>
      </c>
      <c r="Q51" s="90">
        <v>0</v>
      </c>
      <c r="R51" s="90">
        <v>0</v>
      </c>
      <c r="S51" s="90">
        <v>0</v>
      </c>
      <c r="T51" s="90">
        <v>0</v>
      </c>
      <c r="U51" s="90">
        <v>0</v>
      </c>
      <c r="V51" s="90">
        <v>0</v>
      </c>
      <c r="W51" s="88" t="s">
        <v>1015</v>
      </c>
      <c r="X51" s="88" t="s">
        <v>52</v>
      </c>
      <c r="Y51" s="1" t="s">
        <v>52</v>
      </c>
      <c r="Z51" s="1" t="s">
        <v>52</v>
      </c>
      <c r="AA51" s="28"/>
      <c r="AB51" s="1" t="s">
        <v>52</v>
      </c>
    </row>
    <row r="52" spans="1:28" ht="30" customHeight="1">
      <c r="A52" s="13" t="s">
        <v>288</v>
      </c>
      <c r="B52" s="88" t="s">
        <v>287</v>
      </c>
      <c r="C52" s="88" t="s">
        <v>52</v>
      </c>
      <c r="D52" s="89" t="s">
        <v>103</v>
      </c>
      <c r="E52" s="90">
        <v>0</v>
      </c>
      <c r="F52" s="88" t="s">
        <v>52</v>
      </c>
      <c r="G52" s="90">
        <v>0</v>
      </c>
      <c r="H52" s="88" t="s">
        <v>52</v>
      </c>
      <c r="I52" s="90">
        <v>0</v>
      </c>
      <c r="J52" s="88" t="s">
        <v>52</v>
      </c>
      <c r="K52" s="90">
        <v>550000</v>
      </c>
      <c r="L52" s="88" t="s">
        <v>1210</v>
      </c>
      <c r="M52" s="90">
        <v>350000</v>
      </c>
      <c r="N52" s="88" t="s">
        <v>1211</v>
      </c>
      <c r="O52" s="90">
        <f t="shared" si="1"/>
        <v>350000</v>
      </c>
      <c r="P52" s="90">
        <v>0</v>
      </c>
      <c r="Q52" s="90">
        <v>0</v>
      </c>
      <c r="R52" s="90">
        <v>0</v>
      </c>
      <c r="S52" s="90">
        <v>0</v>
      </c>
      <c r="T52" s="90">
        <v>0</v>
      </c>
      <c r="U52" s="90">
        <v>0</v>
      </c>
      <c r="V52" s="90">
        <v>0</v>
      </c>
      <c r="W52" s="88" t="s">
        <v>1016</v>
      </c>
      <c r="X52" s="88" t="s">
        <v>52</v>
      </c>
      <c r="Y52" s="1" t="s">
        <v>52</v>
      </c>
      <c r="Z52" s="1" t="s">
        <v>52</v>
      </c>
      <c r="AA52" s="28"/>
      <c r="AB52" s="1" t="s">
        <v>52</v>
      </c>
    </row>
    <row r="53" spans="1:28" ht="30" customHeight="1">
      <c r="A53" s="13" t="s">
        <v>292</v>
      </c>
      <c r="B53" s="88" t="s">
        <v>290</v>
      </c>
      <c r="C53" s="88" t="s">
        <v>291</v>
      </c>
      <c r="D53" s="89" t="s">
        <v>212</v>
      </c>
      <c r="E53" s="90">
        <v>0</v>
      </c>
      <c r="F53" s="88" t="s">
        <v>52</v>
      </c>
      <c r="G53" s="90">
        <v>0</v>
      </c>
      <c r="H53" s="88" t="s">
        <v>52</v>
      </c>
      <c r="I53" s="90">
        <v>0</v>
      </c>
      <c r="J53" s="88" t="s">
        <v>52</v>
      </c>
      <c r="K53" s="90">
        <v>400000</v>
      </c>
      <c r="L53" s="88" t="s">
        <v>1207</v>
      </c>
      <c r="M53" s="90">
        <v>300000</v>
      </c>
      <c r="N53" s="88" t="s">
        <v>1206</v>
      </c>
      <c r="O53" s="90">
        <f t="shared" si="1"/>
        <v>300000</v>
      </c>
      <c r="P53" s="90">
        <v>0</v>
      </c>
      <c r="Q53" s="90">
        <v>0</v>
      </c>
      <c r="R53" s="90">
        <v>0</v>
      </c>
      <c r="S53" s="90">
        <v>0</v>
      </c>
      <c r="T53" s="90">
        <v>0</v>
      </c>
      <c r="U53" s="90">
        <v>0</v>
      </c>
      <c r="V53" s="90">
        <v>0</v>
      </c>
      <c r="W53" s="88" t="s">
        <v>1017</v>
      </c>
      <c r="X53" s="88" t="s">
        <v>52</v>
      </c>
      <c r="Y53" s="1" t="s">
        <v>52</v>
      </c>
      <c r="Z53" s="1" t="s">
        <v>52</v>
      </c>
      <c r="AA53" s="28"/>
      <c r="AB53" s="1" t="s">
        <v>52</v>
      </c>
    </row>
    <row r="54" spans="1:28" ht="30" customHeight="1">
      <c r="A54" s="13" t="s">
        <v>295</v>
      </c>
      <c r="B54" s="88" t="s">
        <v>294</v>
      </c>
      <c r="C54" s="88" t="s">
        <v>52</v>
      </c>
      <c r="D54" s="89" t="s">
        <v>212</v>
      </c>
      <c r="E54" s="90">
        <v>0</v>
      </c>
      <c r="F54" s="88" t="s">
        <v>52</v>
      </c>
      <c r="G54" s="90">
        <v>0</v>
      </c>
      <c r="H54" s="88" t="s">
        <v>52</v>
      </c>
      <c r="I54" s="90">
        <v>0</v>
      </c>
      <c r="J54" s="88" t="s">
        <v>52</v>
      </c>
      <c r="K54" s="90">
        <v>150000</v>
      </c>
      <c r="L54" s="88" t="s">
        <v>1207</v>
      </c>
      <c r="M54" s="90">
        <v>100000</v>
      </c>
      <c r="N54" s="88" t="s">
        <v>1206</v>
      </c>
      <c r="O54" s="90">
        <f t="shared" si="1"/>
        <v>100000</v>
      </c>
      <c r="P54" s="90">
        <v>0</v>
      </c>
      <c r="Q54" s="90">
        <v>0</v>
      </c>
      <c r="R54" s="90">
        <v>0</v>
      </c>
      <c r="S54" s="90">
        <v>0</v>
      </c>
      <c r="T54" s="90">
        <v>0</v>
      </c>
      <c r="U54" s="90">
        <v>0</v>
      </c>
      <c r="V54" s="90">
        <v>0</v>
      </c>
      <c r="W54" s="88" t="s">
        <v>1018</v>
      </c>
      <c r="X54" s="88" t="s">
        <v>52</v>
      </c>
      <c r="Y54" s="1" t="s">
        <v>52</v>
      </c>
      <c r="Z54" s="1" t="s">
        <v>52</v>
      </c>
      <c r="AA54" s="28"/>
      <c r="AB54" s="1" t="s">
        <v>52</v>
      </c>
    </row>
    <row r="55" spans="1:28" ht="30" customHeight="1">
      <c r="A55" s="13" t="s">
        <v>388</v>
      </c>
      <c r="B55" s="88" t="s">
        <v>384</v>
      </c>
      <c r="C55" s="88" t="s">
        <v>385</v>
      </c>
      <c r="D55" s="89" t="s">
        <v>386</v>
      </c>
      <c r="E55" s="90">
        <v>239</v>
      </c>
      <c r="F55" s="88" t="s">
        <v>52</v>
      </c>
      <c r="G55" s="90">
        <v>0</v>
      </c>
      <c r="H55" s="88" t="s">
        <v>52</v>
      </c>
      <c r="I55" s="90">
        <v>0</v>
      </c>
      <c r="J55" s="88" t="s">
        <v>52</v>
      </c>
      <c r="K55" s="90">
        <v>0</v>
      </c>
      <c r="L55" s="88" t="s">
        <v>52</v>
      </c>
      <c r="M55" s="90">
        <v>0</v>
      </c>
      <c r="N55" s="88" t="s">
        <v>52</v>
      </c>
      <c r="O55" s="90">
        <f t="shared" si="1"/>
        <v>239</v>
      </c>
      <c r="P55" s="90">
        <v>7967</v>
      </c>
      <c r="Q55" s="90">
        <v>0</v>
      </c>
      <c r="R55" s="90">
        <v>0</v>
      </c>
      <c r="S55" s="90">
        <v>0</v>
      </c>
      <c r="T55" s="90">
        <v>0</v>
      </c>
      <c r="U55" s="90">
        <v>0</v>
      </c>
      <c r="V55" s="90">
        <v>0</v>
      </c>
      <c r="W55" s="88" t="s">
        <v>1019</v>
      </c>
      <c r="X55" s="88" t="s">
        <v>52</v>
      </c>
      <c r="Y55" s="1" t="s">
        <v>1020</v>
      </c>
      <c r="Z55" s="1" t="s">
        <v>52</v>
      </c>
      <c r="AA55" s="28"/>
      <c r="AB55" s="1" t="s">
        <v>52</v>
      </c>
    </row>
    <row r="56" spans="1:28" ht="30" customHeight="1">
      <c r="A56" s="13" t="s">
        <v>701</v>
      </c>
      <c r="B56" s="88" t="s">
        <v>699</v>
      </c>
      <c r="C56" s="88" t="s">
        <v>700</v>
      </c>
      <c r="D56" s="89" t="s">
        <v>386</v>
      </c>
      <c r="E56" s="90">
        <v>662</v>
      </c>
      <c r="F56" s="88" t="s">
        <v>52</v>
      </c>
      <c r="G56" s="90">
        <v>0</v>
      </c>
      <c r="H56" s="88" t="s">
        <v>52</v>
      </c>
      <c r="I56" s="90">
        <v>0</v>
      </c>
      <c r="J56" s="88" t="s">
        <v>52</v>
      </c>
      <c r="K56" s="90">
        <v>0</v>
      </c>
      <c r="L56" s="88" t="s">
        <v>52</v>
      </c>
      <c r="M56" s="90">
        <v>0</v>
      </c>
      <c r="N56" s="88" t="s">
        <v>52</v>
      </c>
      <c r="O56" s="90">
        <f t="shared" si="1"/>
        <v>662</v>
      </c>
      <c r="P56" s="90">
        <v>22098</v>
      </c>
      <c r="Q56" s="90">
        <v>0</v>
      </c>
      <c r="R56" s="90">
        <v>0</v>
      </c>
      <c r="S56" s="90">
        <v>0</v>
      </c>
      <c r="T56" s="90">
        <v>0</v>
      </c>
      <c r="U56" s="90">
        <v>0</v>
      </c>
      <c r="V56" s="90">
        <v>0</v>
      </c>
      <c r="W56" s="88" t="s">
        <v>1021</v>
      </c>
      <c r="X56" s="88" t="s">
        <v>52</v>
      </c>
      <c r="Y56" s="1" t="s">
        <v>1020</v>
      </c>
      <c r="Z56" s="1" t="s">
        <v>52</v>
      </c>
      <c r="AA56" s="28"/>
      <c r="AB56" s="1" t="s">
        <v>52</v>
      </c>
    </row>
    <row r="57" spans="1:28" s="74" customFormat="1" ht="30" customHeight="1">
      <c r="A57" s="71" t="s">
        <v>310</v>
      </c>
      <c r="B57" s="88" t="s">
        <v>307</v>
      </c>
      <c r="C57" s="88" t="s">
        <v>308</v>
      </c>
      <c r="D57" s="89" t="s">
        <v>309</v>
      </c>
      <c r="E57" s="90">
        <v>0</v>
      </c>
      <c r="F57" s="88" t="s">
        <v>52</v>
      </c>
      <c r="G57" s="90">
        <v>0</v>
      </c>
      <c r="H57" s="88" t="s">
        <v>52</v>
      </c>
      <c r="I57" s="90">
        <v>0</v>
      </c>
      <c r="J57" s="88" t="s">
        <v>52</v>
      </c>
      <c r="K57" s="90">
        <v>0</v>
      </c>
      <c r="L57" s="88" t="s">
        <v>52</v>
      </c>
      <c r="M57" s="90">
        <v>0</v>
      </c>
      <c r="N57" s="88" t="s">
        <v>52</v>
      </c>
      <c r="O57" s="90">
        <v>0</v>
      </c>
      <c r="P57" s="90">
        <v>0</v>
      </c>
      <c r="Q57" s="90">
        <v>0</v>
      </c>
      <c r="R57" s="90">
        <v>0</v>
      </c>
      <c r="S57" s="90">
        <v>0</v>
      </c>
      <c r="T57" s="90">
        <v>150000</v>
      </c>
      <c r="U57" s="90">
        <v>192887</v>
      </c>
      <c r="V57" s="90">
        <f>SMALL(Q57:U57,COUNTIF(Q57:U57,0)+1)</f>
        <v>150000</v>
      </c>
      <c r="W57" s="88" t="s">
        <v>1022</v>
      </c>
      <c r="X57" s="88" t="s">
        <v>52</v>
      </c>
      <c r="Y57" s="72" t="s">
        <v>1023</v>
      </c>
      <c r="Z57" s="72" t="s">
        <v>52</v>
      </c>
      <c r="AA57" s="73"/>
      <c r="AB57" s="72" t="s">
        <v>52</v>
      </c>
    </row>
    <row r="58" spans="1:28" s="74" customFormat="1" ht="30" customHeight="1">
      <c r="A58" s="71" t="s">
        <v>314</v>
      </c>
      <c r="B58" s="88" t="s">
        <v>312</v>
      </c>
      <c r="C58" s="88" t="s">
        <v>313</v>
      </c>
      <c r="D58" s="89" t="s">
        <v>309</v>
      </c>
      <c r="E58" s="90">
        <v>0</v>
      </c>
      <c r="F58" s="88" t="s">
        <v>52</v>
      </c>
      <c r="G58" s="90">
        <v>0</v>
      </c>
      <c r="H58" s="88" t="s">
        <v>52</v>
      </c>
      <c r="I58" s="90">
        <v>0</v>
      </c>
      <c r="J58" s="88" t="s">
        <v>52</v>
      </c>
      <c r="K58" s="90">
        <v>0</v>
      </c>
      <c r="L58" s="88" t="s">
        <v>52</v>
      </c>
      <c r="M58" s="90">
        <v>0</v>
      </c>
      <c r="N58" s="88" t="s">
        <v>1024</v>
      </c>
      <c r="O58" s="90">
        <v>0</v>
      </c>
      <c r="P58" s="90">
        <v>0</v>
      </c>
      <c r="Q58" s="90">
        <v>0</v>
      </c>
      <c r="R58" s="90">
        <v>0</v>
      </c>
      <c r="S58" s="90">
        <v>0</v>
      </c>
      <c r="T58" s="90">
        <v>13000</v>
      </c>
      <c r="U58" s="90">
        <v>81350</v>
      </c>
      <c r="V58" s="90">
        <f>SMALL(Q58:U58,COUNTIF(Q58:U58,0)+1)</f>
        <v>13000</v>
      </c>
      <c r="W58" s="88" t="s">
        <v>1025</v>
      </c>
      <c r="X58" s="88" t="s">
        <v>52</v>
      </c>
      <c r="Y58" s="72" t="s">
        <v>1023</v>
      </c>
      <c r="Z58" s="72" t="s">
        <v>52</v>
      </c>
      <c r="AA58" s="73"/>
      <c r="AB58" s="72" t="s">
        <v>52</v>
      </c>
    </row>
    <row r="59" spans="1:28" ht="30" customHeight="1">
      <c r="A59" s="13" t="s">
        <v>351</v>
      </c>
      <c r="B59" s="88" t="s">
        <v>348</v>
      </c>
      <c r="C59" s="88" t="s">
        <v>349</v>
      </c>
      <c r="D59" s="89" t="s">
        <v>350</v>
      </c>
      <c r="E59" s="90">
        <v>0</v>
      </c>
      <c r="F59" s="88" t="s">
        <v>52</v>
      </c>
      <c r="G59" s="90">
        <v>0</v>
      </c>
      <c r="H59" s="88" t="s">
        <v>52</v>
      </c>
      <c r="I59" s="90">
        <v>0</v>
      </c>
      <c r="J59" s="88" t="s">
        <v>52</v>
      </c>
      <c r="K59" s="90">
        <v>0</v>
      </c>
      <c r="L59" s="88" t="s">
        <v>52</v>
      </c>
      <c r="M59" s="90">
        <v>0</v>
      </c>
      <c r="N59" s="88" t="s">
        <v>52</v>
      </c>
      <c r="O59" s="90">
        <v>0</v>
      </c>
      <c r="P59" s="90">
        <v>172068</v>
      </c>
      <c r="Q59" s="90">
        <v>0</v>
      </c>
      <c r="R59" s="90">
        <v>0</v>
      </c>
      <c r="S59" s="90">
        <v>0</v>
      </c>
      <c r="T59" s="90">
        <v>0</v>
      </c>
      <c r="U59" s="90">
        <v>0</v>
      </c>
      <c r="V59" s="90">
        <v>0</v>
      </c>
      <c r="W59" s="88" t="s">
        <v>1026</v>
      </c>
      <c r="X59" s="88" t="s">
        <v>52</v>
      </c>
      <c r="Y59" s="1" t="s">
        <v>1027</v>
      </c>
      <c r="Z59" s="1" t="s">
        <v>52</v>
      </c>
      <c r="AA59" s="28"/>
      <c r="AB59" s="1" t="s">
        <v>52</v>
      </c>
    </row>
    <row r="60" spans="1:28" ht="30" customHeight="1">
      <c r="A60" s="13" t="s">
        <v>747</v>
      </c>
      <c r="B60" s="88" t="s">
        <v>746</v>
      </c>
      <c r="C60" s="88" t="s">
        <v>349</v>
      </c>
      <c r="D60" s="89" t="s">
        <v>350</v>
      </c>
      <c r="E60" s="90">
        <v>0</v>
      </c>
      <c r="F60" s="88" t="s">
        <v>52</v>
      </c>
      <c r="G60" s="90">
        <v>0</v>
      </c>
      <c r="H60" s="88" t="s">
        <v>52</v>
      </c>
      <c r="I60" s="90">
        <v>0</v>
      </c>
      <c r="J60" s="88" t="s">
        <v>52</v>
      </c>
      <c r="K60" s="90">
        <v>0</v>
      </c>
      <c r="L60" s="88" t="s">
        <v>52</v>
      </c>
      <c r="M60" s="90">
        <v>0</v>
      </c>
      <c r="N60" s="88" t="s">
        <v>52</v>
      </c>
      <c r="O60" s="90">
        <v>0</v>
      </c>
      <c r="P60" s="90">
        <v>226122</v>
      </c>
      <c r="Q60" s="90">
        <v>0</v>
      </c>
      <c r="R60" s="90">
        <v>0</v>
      </c>
      <c r="S60" s="90">
        <v>0</v>
      </c>
      <c r="T60" s="90">
        <v>0</v>
      </c>
      <c r="U60" s="90">
        <v>0</v>
      </c>
      <c r="V60" s="90">
        <v>0</v>
      </c>
      <c r="W60" s="88" t="s">
        <v>1028</v>
      </c>
      <c r="X60" s="88" t="s">
        <v>52</v>
      </c>
      <c r="Y60" s="1" t="s">
        <v>1027</v>
      </c>
      <c r="Z60" s="1" t="s">
        <v>52</v>
      </c>
      <c r="AA60" s="28"/>
      <c r="AB60" s="1" t="s">
        <v>52</v>
      </c>
    </row>
    <row r="61" spans="1:28" ht="30" customHeight="1">
      <c r="A61" s="13" t="s">
        <v>741</v>
      </c>
      <c r="B61" s="88" t="s">
        <v>740</v>
      </c>
      <c r="C61" s="88" t="s">
        <v>349</v>
      </c>
      <c r="D61" s="89" t="s">
        <v>350</v>
      </c>
      <c r="E61" s="90">
        <v>0</v>
      </c>
      <c r="F61" s="88" t="s">
        <v>52</v>
      </c>
      <c r="G61" s="90">
        <v>0</v>
      </c>
      <c r="H61" s="88" t="s">
        <v>52</v>
      </c>
      <c r="I61" s="90">
        <v>0</v>
      </c>
      <c r="J61" s="88" t="s">
        <v>52</v>
      </c>
      <c r="K61" s="90">
        <v>0</v>
      </c>
      <c r="L61" s="88" t="s">
        <v>52</v>
      </c>
      <c r="M61" s="90">
        <v>0</v>
      </c>
      <c r="N61" s="88" t="s">
        <v>52</v>
      </c>
      <c r="O61" s="90">
        <v>0</v>
      </c>
      <c r="P61" s="90">
        <v>239808</v>
      </c>
      <c r="Q61" s="90">
        <v>0</v>
      </c>
      <c r="R61" s="90">
        <v>0</v>
      </c>
      <c r="S61" s="90">
        <v>0</v>
      </c>
      <c r="T61" s="90">
        <v>0</v>
      </c>
      <c r="U61" s="90">
        <v>0</v>
      </c>
      <c r="V61" s="90">
        <v>0</v>
      </c>
      <c r="W61" s="88" t="s">
        <v>1029</v>
      </c>
      <c r="X61" s="88" t="s">
        <v>52</v>
      </c>
      <c r="Y61" s="1" t="s">
        <v>1027</v>
      </c>
      <c r="Z61" s="1" t="s">
        <v>52</v>
      </c>
      <c r="AA61" s="28"/>
      <c r="AB61" s="1" t="s">
        <v>52</v>
      </c>
    </row>
    <row r="62" spans="1:28" ht="30" customHeight="1">
      <c r="A62" s="13" t="s">
        <v>744</v>
      </c>
      <c r="B62" s="88" t="s">
        <v>743</v>
      </c>
      <c r="C62" s="88" t="s">
        <v>349</v>
      </c>
      <c r="D62" s="89" t="s">
        <v>350</v>
      </c>
      <c r="E62" s="90">
        <v>0</v>
      </c>
      <c r="F62" s="88" t="s">
        <v>52</v>
      </c>
      <c r="G62" s="90">
        <v>0</v>
      </c>
      <c r="H62" s="88" t="s">
        <v>52</v>
      </c>
      <c r="I62" s="90">
        <v>0</v>
      </c>
      <c r="J62" s="88" t="s">
        <v>52</v>
      </c>
      <c r="K62" s="90">
        <v>0</v>
      </c>
      <c r="L62" s="88" t="s">
        <v>52</v>
      </c>
      <c r="M62" s="90">
        <v>0</v>
      </c>
      <c r="N62" s="88" t="s">
        <v>52</v>
      </c>
      <c r="O62" s="90">
        <v>0</v>
      </c>
      <c r="P62" s="90">
        <v>282536</v>
      </c>
      <c r="Q62" s="90">
        <v>0</v>
      </c>
      <c r="R62" s="90">
        <v>0</v>
      </c>
      <c r="S62" s="90">
        <v>0</v>
      </c>
      <c r="T62" s="90">
        <v>0</v>
      </c>
      <c r="U62" s="90">
        <v>0</v>
      </c>
      <c r="V62" s="90">
        <v>0</v>
      </c>
      <c r="W62" s="88" t="s">
        <v>1030</v>
      </c>
      <c r="X62" s="88" t="s">
        <v>52</v>
      </c>
      <c r="Y62" s="1" t="s">
        <v>1027</v>
      </c>
      <c r="Z62" s="1" t="s">
        <v>52</v>
      </c>
      <c r="AA62" s="28"/>
      <c r="AB62" s="1" t="s">
        <v>52</v>
      </c>
    </row>
    <row r="63" spans="1:28" ht="30" customHeight="1">
      <c r="A63" s="13" t="s">
        <v>359</v>
      </c>
      <c r="B63" s="88" t="s">
        <v>358</v>
      </c>
      <c r="C63" s="88" t="s">
        <v>349</v>
      </c>
      <c r="D63" s="89" t="s">
        <v>350</v>
      </c>
      <c r="E63" s="90">
        <v>0</v>
      </c>
      <c r="F63" s="88" t="s">
        <v>52</v>
      </c>
      <c r="G63" s="90">
        <v>0</v>
      </c>
      <c r="H63" s="88" t="s">
        <v>52</v>
      </c>
      <c r="I63" s="90">
        <v>0</v>
      </c>
      <c r="J63" s="88" t="s">
        <v>52</v>
      </c>
      <c r="K63" s="90">
        <v>0</v>
      </c>
      <c r="L63" s="88" t="s">
        <v>52</v>
      </c>
      <c r="M63" s="90">
        <v>0</v>
      </c>
      <c r="N63" s="88" t="s">
        <v>52</v>
      </c>
      <c r="O63" s="90">
        <v>0</v>
      </c>
      <c r="P63" s="90">
        <v>277642</v>
      </c>
      <c r="Q63" s="90">
        <v>0</v>
      </c>
      <c r="R63" s="90">
        <v>0</v>
      </c>
      <c r="S63" s="90">
        <v>0</v>
      </c>
      <c r="T63" s="90">
        <v>0</v>
      </c>
      <c r="U63" s="90">
        <v>0</v>
      </c>
      <c r="V63" s="90">
        <v>0</v>
      </c>
      <c r="W63" s="88" t="s">
        <v>1031</v>
      </c>
      <c r="X63" s="88" t="s">
        <v>52</v>
      </c>
      <c r="Y63" s="1" t="s">
        <v>1027</v>
      </c>
      <c r="Z63" s="1" t="s">
        <v>52</v>
      </c>
      <c r="AA63" s="28"/>
      <c r="AB63" s="1" t="s">
        <v>52</v>
      </c>
    </row>
    <row r="64" spans="1:28" ht="30" customHeight="1">
      <c r="A64" s="13" t="s">
        <v>400</v>
      </c>
      <c r="B64" s="88" t="s">
        <v>399</v>
      </c>
      <c r="C64" s="88" t="s">
        <v>349</v>
      </c>
      <c r="D64" s="89" t="s">
        <v>350</v>
      </c>
      <c r="E64" s="90">
        <v>0</v>
      </c>
      <c r="F64" s="88" t="s">
        <v>52</v>
      </c>
      <c r="G64" s="90">
        <v>0</v>
      </c>
      <c r="H64" s="88" t="s">
        <v>52</v>
      </c>
      <c r="I64" s="90">
        <v>0</v>
      </c>
      <c r="J64" s="88" t="s">
        <v>52</v>
      </c>
      <c r="K64" s="90">
        <v>0</v>
      </c>
      <c r="L64" s="88" t="s">
        <v>52</v>
      </c>
      <c r="M64" s="90">
        <v>0</v>
      </c>
      <c r="N64" s="88" t="s">
        <v>52</v>
      </c>
      <c r="O64" s="90">
        <v>0</v>
      </c>
      <c r="P64" s="90">
        <v>247188</v>
      </c>
      <c r="Q64" s="90">
        <v>0</v>
      </c>
      <c r="R64" s="90">
        <v>0</v>
      </c>
      <c r="S64" s="90">
        <v>0</v>
      </c>
      <c r="T64" s="90">
        <v>0</v>
      </c>
      <c r="U64" s="90">
        <v>0</v>
      </c>
      <c r="V64" s="90">
        <v>0</v>
      </c>
      <c r="W64" s="88" t="s">
        <v>1032</v>
      </c>
      <c r="X64" s="88" t="s">
        <v>52</v>
      </c>
      <c r="Y64" s="1" t="s">
        <v>1027</v>
      </c>
      <c r="Z64" s="1" t="s">
        <v>52</v>
      </c>
      <c r="AA64" s="28"/>
      <c r="AB64" s="1" t="s">
        <v>52</v>
      </c>
    </row>
    <row r="65" spans="1:28" ht="30" customHeight="1">
      <c r="A65" s="13" t="s">
        <v>621</v>
      </c>
      <c r="B65" s="13" t="s">
        <v>620</v>
      </c>
      <c r="C65" s="13" t="s">
        <v>349</v>
      </c>
      <c r="D65" s="26" t="s">
        <v>350</v>
      </c>
      <c r="E65" s="27">
        <v>0</v>
      </c>
      <c r="F65" s="13" t="s">
        <v>52</v>
      </c>
      <c r="G65" s="27">
        <v>0</v>
      </c>
      <c r="H65" s="13" t="s">
        <v>52</v>
      </c>
      <c r="I65" s="27">
        <v>0</v>
      </c>
      <c r="J65" s="13" t="s">
        <v>52</v>
      </c>
      <c r="K65" s="27">
        <v>0</v>
      </c>
      <c r="L65" s="13" t="s">
        <v>52</v>
      </c>
      <c r="M65" s="27">
        <v>0</v>
      </c>
      <c r="N65" s="13" t="s">
        <v>52</v>
      </c>
      <c r="O65" s="27">
        <v>0</v>
      </c>
      <c r="P65" s="27">
        <v>253539</v>
      </c>
      <c r="Q65" s="27">
        <v>0</v>
      </c>
      <c r="R65" s="27">
        <v>0</v>
      </c>
      <c r="S65" s="27">
        <v>0</v>
      </c>
      <c r="T65" s="27">
        <v>0</v>
      </c>
      <c r="U65" s="27">
        <v>0</v>
      </c>
      <c r="V65" s="27">
        <v>0</v>
      </c>
      <c r="W65" s="13" t="s">
        <v>1033</v>
      </c>
      <c r="X65" s="13" t="s">
        <v>52</v>
      </c>
      <c r="Y65" s="1" t="s">
        <v>1027</v>
      </c>
      <c r="Z65" s="1" t="s">
        <v>52</v>
      </c>
      <c r="AA65" s="28"/>
      <c r="AB65" s="1" t="s">
        <v>52</v>
      </c>
    </row>
    <row r="66" spans="1:28" ht="30" customHeight="1">
      <c r="A66" s="13" t="s">
        <v>651</v>
      </c>
      <c r="B66" s="13" t="s">
        <v>650</v>
      </c>
      <c r="C66" s="13" t="s">
        <v>349</v>
      </c>
      <c r="D66" s="26" t="s">
        <v>350</v>
      </c>
      <c r="E66" s="27">
        <v>0</v>
      </c>
      <c r="F66" s="13" t="s">
        <v>52</v>
      </c>
      <c r="G66" s="27">
        <v>0</v>
      </c>
      <c r="H66" s="13" t="s">
        <v>52</v>
      </c>
      <c r="I66" s="27">
        <v>0</v>
      </c>
      <c r="J66" s="13" t="s">
        <v>52</v>
      </c>
      <c r="K66" s="27">
        <v>0</v>
      </c>
      <c r="L66" s="13" t="s">
        <v>52</v>
      </c>
      <c r="M66" s="27">
        <v>0</v>
      </c>
      <c r="N66" s="13" t="s">
        <v>52</v>
      </c>
      <c r="O66" s="27">
        <v>0</v>
      </c>
      <c r="P66" s="27">
        <v>290939</v>
      </c>
      <c r="Q66" s="27">
        <v>0</v>
      </c>
      <c r="R66" s="27">
        <v>0</v>
      </c>
      <c r="S66" s="27">
        <v>0</v>
      </c>
      <c r="T66" s="27">
        <v>0</v>
      </c>
      <c r="U66" s="27">
        <v>0</v>
      </c>
      <c r="V66" s="27">
        <v>0</v>
      </c>
      <c r="W66" s="13" t="s">
        <v>1034</v>
      </c>
      <c r="X66" s="13" t="s">
        <v>52</v>
      </c>
      <c r="Y66" s="1" t="s">
        <v>1027</v>
      </c>
      <c r="Z66" s="1" t="s">
        <v>52</v>
      </c>
      <c r="AA66" s="28"/>
      <c r="AB66" s="1" t="s">
        <v>52</v>
      </c>
    </row>
    <row r="67" spans="1:28" ht="30" customHeight="1">
      <c r="A67" s="13" t="s">
        <v>658</v>
      </c>
      <c r="B67" s="13" t="s">
        <v>657</v>
      </c>
      <c r="C67" s="13" t="s">
        <v>349</v>
      </c>
      <c r="D67" s="26" t="s">
        <v>350</v>
      </c>
      <c r="E67" s="27">
        <v>0</v>
      </c>
      <c r="F67" s="13" t="s">
        <v>52</v>
      </c>
      <c r="G67" s="27">
        <v>0</v>
      </c>
      <c r="H67" s="13" t="s">
        <v>52</v>
      </c>
      <c r="I67" s="27">
        <v>0</v>
      </c>
      <c r="J67" s="13" t="s">
        <v>52</v>
      </c>
      <c r="K67" s="27">
        <v>0</v>
      </c>
      <c r="L67" s="13" t="s">
        <v>52</v>
      </c>
      <c r="M67" s="27">
        <v>0</v>
      </c>
      <c r="N67" s="13" t="s">
        <v>52</v>
      </c>
      <c r="O67" s="27">
        <v>0</v>
      </c>
      <c r="P67" s="27">
        <v>263017</v>
      </c>
      <c r="Q67" s="27">
        <v>0</v>
      </c>
      <c r="R67" s="27">
        <v>0</v>
      </c>
      <c r="S67" s="27">
        <v>0</v>
      </c>
      <c r="T67" s="27">
        <v>0</v>
      </c>
      <c r="U67" s="27">
        <v>0</v>
      </c>
      <c r="V67" s="27">
        <v>0</v>
      </c>
      <c r="W67" s="13" t="s">
        <v>1035</v>
      </c>
      <c r="X67" s="13" t="s">
        <v>52</v>
      </c>
      <c r="Y67" s="1" t="s">
        <v>1027</v>
      </c>
      <c r="Z67" s="1" t="s">
        <v>52</v>
      </c>
      <c r="AA67" s="28"/>
      <c r="AB67" s="1" t="s">
        <v>52</v>
      </c>
    </row>
    <row r="68" spans="1:28" ht="30" customHeight="1">
      <c r="A68" s="13" t="s">
        <v>369</v>
      </c>
      <c r="B68" s="13" t="s">
        <v>368</v>
      </c>
      <c r="C68" s="13" t="s">
        <v>349</v>
      </c>
      <c r="D68" s="26" t="s">
        <v>350</v>
      </c>
      <c r="E68" s="27">
        <v>0</v>
      </c>
      <c r="F68" s="13" t="s">
        <v>52</v>
      </c>
      <c r="G68" s="27">
        <v>0</v>
      </c>
      <c r="H68" s="13" t="s">
        <v>52</v>
      </c>
      <c r="I68" s="27">
        <v>0</v>
      </c>
      <c r="J68" s="13" t="s">
        <v>52</v>
      </c>
      <c r="K68" s="27">
        <v>0</v>
      </c>
      <c r="L68" s="13" t="s">
        <v>52</v>
      </c>
      <c r="M68" s="27">
        <v>0</v>
      </c>
      <c r="N68" s="13" t="s">
        <v>52</v>
      </c>
      <c r="O68" s="27">
        <v>0</v>
      </c>
      <c r="P68" s="27">
        <v>256883</v>
      </c>
      <c r="Q68" s="27">
        <v>0</v>
      </c>
      <c r="R68" s="27">
        <v>0</v>
      </c>
      <c r="S68" s="27">
        <v>0</v>
      </c>
      <c r="T68" s="27">
        <v>0</v>
      </c>
      <c r="U68" s="27">
        <v>0</v>
      </c>
      <c r="V68" s="27">
        <v>0</v>
      </c>
      <c r="W68" s="13" t="s">
        <v>1036</v>
      </c>
      <c r="X68" s="13" t="s">
        <v>52</v>
      </c>
      <c r="Y68" s="1" t="s">
        <v>1027</v>
      </c>
      <c r="Z68" s="1" t="s">
        <v>52</v>
      </c>
      <c r="AA68" s="28"/>
      <c r="AB68" s="1" t="s">
        <v>52</v>
      </c>
    </row>
    <row r="69" spans="1:28" ht="30" customHeight="1">
      <c r="A69" s="13" t="s">
        <v>424</v>
      </c>
      <c r="B69" s="13" t="s">
        <v>423</v>
      </c>
      <c r="C69" s="13" t="s">
        <v>349</v>
      </c>
      <c r="D69" s="26" t="s">
        <v>350</v>
      </c>
      <c r="E69" s="27">
        <v>0</v>
      </c>
      <c r="F69" s="13" t="s">
        <v>52</v>
      </c>
      <c r="G69" s="27">
        <v>0</v>
      </c>
      <c r="H69" s="13" t="s">
        <v>52</v>
      </c>
      <c r="I69" s="27">
        <v>0</v>
      </c>
      <c r="J69" s="13" t="s">
        <v>52</v>
      </c>
      <c r="K69" s="27">
        <v>0</v>
      </c>
      <c r="L69" s="13" t="s">
        <v>52</v>
      </c>
      <c r="M69" s="27">
        <v>0</v>
      </c>
      <c r="N69" s="13" t="s">
        <v>52</v>
      </c>
      <c r="O69" s="27">
        <v>0</v>
      </c>
      <c r="P69" s="27">
        <v>227614</v>
      </c>
      <c r="Q69" s="27">
        <v>0</v>
      </c>
      <c r="R69" s="27">
        <v>0</v>
      </c>
      <c r="S69" s="27">
        <v>0</v>
      </c>
      <c r="T69" s="27">
        <v>0</v>
      </c>
      <c r="U69" s="27">
        <v>0</v>
      </c>
      <c r="V69" s="27">
        <v>0</v>
      </c>
      <c r="W69" s="13" t="s">
        <v>1037</v>
      </c>
      <c r="X69" s="13" t="s">
        <v>52</v>
      </c>
      <c r="Y69" s="1" t="s">
        <v>1027</v>
      </c>
      <c r="Z69" s="1" t="s">
        <v>52</v>
      </c>
      <c r="AA69" s="28"/>
      <c r="AB69" s="1" t="s">
        <v>52</v>
      </c>
    </row>
    <row r="70" spans="1:28" ht="30" customHeight="1">
      <c r="A70" s="13" t="s">
        <v>884</v>
      </c>
      <c r="B70" s="13" t="s">
        <v>882</v>
      </c>
      <c r="C70" s="13" t="s">
        <v>883</v>
      </c>
      <c r="D70" s="26" t="s">
        <v>350</v>
      </c>
      <c r="E70" s="27">
        <v>0</v>
      </c>
      <c r="F70" s="13" t="s">
        <v>52</v>
      </c>
      <c r="G70" s="27">
        <v>0</v>
      </c>
      <c r="H70" s="13" t="s">
        <v>52</v>
      </c>
      <c r="I70" s="27">
        <v>0</v>
      </c>
      <c r="J70" s="13" t="s">
        <v>52</v>
      </c>
      <c r="K70" s="27">
        <v>0</v>
      </c>
      <c r="L70" s="13" t="s">
        <v>52</v>
      </c>
      <c r="M70" s="27">
        <v>0</v>
      </c>
      <c r="N70" s="13" t="s">
        <v>52</v>
      </c>
      <c r="O70" s="27">
        <v>0</v>
      </c>
      <c r="P70" s="27">
        <v>209131</v>
      </c>
      <c r="Q70" s="27">
        <v>0</v>
      </c>
      <c r="R70" s="27">
        <v>0</v>
      </c>
      <c r="S70" s="27">
        <v>0</v>
      </c>
      <c r="T70" s="27">
        <v>0</v>
      </c>
      <c r="U70" s="27">
        <v>0</v>
      </c>
      <c r="V70" s="27">
        <v>0</v>
      </c>
      <c r="W70" s="13" t="s">
        <v>1038</v>
      </c>
      <c r="X70" s="13" t="s">
        <v>52</v>
      </c>
      <c r="Y70" s="1" t="s">
        <v>1027</v>
      </c>
      <c r="Z70" s="1" t="s">
        <v>52</v>
      </c>
      <c r="AA70" s="28"/>
      <c r="AB70" s="1" t="s">
        <v>52</v>
      </c>
    </row>
    <row r="71" spans="1:28" ht="30" customHeight="1">
      <c r="A71" s="13" t="s">
        <v>396</v>
      </c>
      <c r="B71" s="13" t="s">
        <v>395</v>
      </c>
      <c r="C71" s="13" t="s">
        <v>349</v>
      </c>
      <c r="D71" s="26" t="s">
        <v>350</v>
      </c>
      <c r="E71" s="27">
        <v>0</v>
      </c>
      <c r="F71" s="13" t="s">
        <v>52</v>
      </c>
      <c r="G71" s="27">
        <v>0</v>
      </c>
      <c r="H71" s="13" t="s">
        <v>52</v>
      </c>
      <c r="I71" s="27">
        <v>0</v>
      </c>
      <c r="J71" s="13" t="s">
        <v>52</v>
      </c>
      <c r="K71" s="27">
        <v>0</v>
      </c>
      <c r="L71" s="13" t="s">
        <v>52</v>
      </c>
      <c r="M71" s="27">
        <v>0</v>
      </c>
      <c r="N71" s="13" t="s">
        <v>52</v>
      </c>
      <c r="O71" s="27">
        <v>0</v>
      </c>
      <c r="P71" s="27">
        <v>266743</v>
      </c>
      <c r="Q71" s="27">
        <v>0</v>
      </c>
      <c r="R71" s="27">
        <v>0</v>
      </c>
      <c r="S71" s="27">
        <v>0</v>
      </c>
      <c r="T71" s="27">
        <v>0</v>
      </c>
      <c r="U71" s="27">
        <v>0</v>
      </c>
      <c r="V71" s="27">
        <v>0</v>
      </c>
      <c r="W71" s="13" t="s">
        <v>1039</v>
      </c>
      <c r="X71" s="13" t="s">
        <v>52</v>
      </c>
      <c r="Y71" s="1" t="s">
        <v>1027</v>
      </c>
      <c r="Z71" s="1" t="s">
        <v>52</v>
      </c>
      <c r="AA71" s="28"/>
      <c r="AB71" s="1" t="s">
        <v>52</v>
      </c>
    </row>
  </sheetData>
  <mergeCells count="15">
    <mergeCell ref="Y3:Y4"/>
    <mergeCell ref="Z3:Z4"/>
    <mergeCell ref="AA3:AA4"/>
    <mergeCell ref="AB3:AB4"/>
    <mergeCell ref="A1:X1"/>
    <mergeCell ref="A2:X2"/>
    <mergeCell ref="A3:A4"/>
    <mergeCell ref="B3:B4"/>
    <mergeCell ref="C3:C4"/>
    <mergeCell ref="D3:D4"/>
    <mergeCell ref="E3:O3"/>
    <mergeCell ref="P3:P4"/>
    <mergeCell ref="Q3:V3"/>
    <mergeCell ref="W3:W4"/>
    <mergeCell ref="X3:X4"/>
  </mergeCells>
  <phoneticPr fontId="1" type="noConversion"/>
  <printOptions horizontalCentered="1"/>
  <pageMargins left="0.39370078740157483" right="0.39370078740157483" top="0.39370078740157483" bottom="0.39370078740157483" header="0" footer="0"/>
  <pageSetup paperSize="9" scale="44"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89"/>
  <sheetViews>
    <sheetView view="pageBreakPreview" zoomScaleNormal="70" zoomScaleSheetLayoutView="100" workbookViewId="0">
      <selection activeCell="F12" sqref="F12"/>
    </sheetView>
  </sheetViews>
  <sheetFormatPr defaultRowHeight="20.100000000000001" customHeight="1"/>
  <cols>
    <col min="1" max="1" width="5" style="59" customWidth="1"/>
    <col min="2" max="2" width="18.75" style="60" customWidth="1"/>
    <col min="3" max="3" width="21.625" style="61" customWidth="1"/>
    <col min="4" max="4" width="5.125" style="59" customWidth="1"/>
    <col min="5" max="5" width="7.625" style="62" customWidth="1"/>
    <col min="6" max="6" width="87.75" style="63" customWidth="1"/>
    <col min="7" max="7" width="9.75" style="35" bestFit="1" customWidth="1"/>
    <col min="8" max="256" width="9" style="35"/>
    <col min="257" max="257" width="5" style="35" customWidth="1"/>
    <col min="258" max="258" width="18.75" style="35" customWidth="1"/>
    <col min="259" max="259" width="21.625" style="35" customWidth="1"/>
    <col min="260" max="260" width="5.125" style="35" customWidth="1"/>
    <col min="261" max="261" width="7.625" style="35" customWidth="1"/>
    <col min="262" max="262" width="87.75" style="35" customWidth="1"/>
    <col min="263" max="512" width="9" style="35"/>
    <col min="513" max="513" width="5" style="35" customWidth="1"/>
    <col min="514" max="514" width="18.75" style="35" customWidth="1"/>
    <col min="515" max="515" width="21.625" style="35" customWidth="1"/>
    <col min="516" max="516" width="5.125" style="35" customWidth="1"/>
    <col min="517" max="517" width="7.625" style="35" customWidth="1"/>
    <col min="518" max="518" width="87.75" style="35" customWidth="1"/>
    <col min="519" max="768" width="9" style="35"/>
    <col min="769" max="769" width="5" style="35" customWidth="1"/>
    <col min="770" max="770" width="18.75" style="35" customWidth="1"/>
    <col min="771" max="771" width="21.625" style="35" customWidth="1"/>
    <col min="772" max="772" width="5.125" style="35" customWidth="1"/>
    <col min="773" max="773" width="7.625" style="35" customWidth="1"/>
    <col min="774" max="774" width="87.75" style="35" customWidth="1"/>
    <col min="775" max="1024" width="9" style="35"/>
    <col min="1025" max="1025" width="5" style="35" customWidth="1"/>
    <col min="1026" max="1026" width="18.75" style="35" customWidth="1"/>
    <col min="1027" max="1027" width="21.625" style="35" customWidth="1"/>
    <col min="1028" max="1028" width="5.125" style="35" customWidth="1"/>
    <col min="1029" max="1029" width="7.625" style="35" customWidth="1"/>
    <col min="1030" max="1030" width="87.75" style="35" customWidth="1"/>
    <col min="1031" max="1280" width="9" style="35"/>
    <col min="1281" max="1281" width="5" style="35" customWidth="1"/>
    <col min="1282" max="1282" width="18.75" style="35" customWidth="1"/>
    <col min="1283" max="1283" width="21.625" style="35" customWidth="1"/>
    <col min="1284" max="1284" width="5.125" style="35" customWidth="1"/>
    <col min="1285" max="1285" width="7.625" style="35" customWidth="1"/>
    <col min="1286" max="1286" width="87.75" style="35" customWidth="1"/>
    <col min="1287" max="1536" width="9" style="35"/>
    <col min="1537" max="1537" width="5" style="35" customWidth="1"/>
    <col min="1538" max="1538" width="18.75" style="35" customWidth="1"/>
    <col min="1539" max="1539" width="21.625" style="35" customWidth="1"/>
    <col min="1540" max="1540" width="5.125" style="35" customWidth="1"/>
    <col min="1541" max="1541" width="7.625" style="35" customWidth="1"/>
    <col min="1542" max="1542" width="87.75" style="35" customWidth="1"/>
    <col min="1543" max="1792" width="9" style="35"/>
    <col min="1793" max="1793" width="5" style="35" customWidth="1"/>
    <col min="1794" max="1794" width="18.75" style="35" customWidth="1"/>
    <col min="1795" max="1795" width="21.625" style="35" customWidth="1"/>
    <col min="1796" max="1796" width="5.125" style="35" customWidth="1"/>
    <col min="1797" max="1797" width="7.625" style="35" customWidth="1"/>
    <col min="1798" max="1798" width="87.75" style="35" customWidth="1"/>
    <col min="1799" max="2048" width="9" style="35"/>
    <col min="2049" max="2049" width="5" style="35" customWidth="1"/>
    <col min="2050" max="2050" width="18.75" style="35" customWidth="1"/>
    <col min="2051" max="2051" width="21.625" style="35" customWidth="1"/>
    <col min="2052" max="2052" width="5.125" style="35" customWidth="1"/>
    <col min="2053" max="2053" width="7.625" style="35" customWidth="1"/>
    <col min="2054" max="2054" width="87.75" style="35" customWidth="1"/>
    <col min="2055" max="2304" width="9" style="35"/>
    <col min="2305" max="2305" width="5" style="35" customWidth="1"/>
    <col min="2306" max="2306" width="18.75" style="35" customWidth="1"/>
    <col min="2307" max="2307" width="21.625" style="35" customWidth="1"/>
    <col min="2308" max="2308" width="5.125" style="35" customWidth="1"/>
    <col min="2309" max="2309" width="7.625" style="35" customWidth="1"/>
    <col min="2310" max="2310" width="87.75" style="35" customWidth="1"/>
    <col min="2311" max="2560" width="9" style="35"/>
    <col min="2561" max="2561" width="5" style="35" customWidth="1"/>
    <col min="2562" max="2562" width="18.75" style="35" customWidth="1"/>
    <col min="2563" max="2563" width="21.625" style="35" customWidth="1"/>
    <col min="2564" max="2564" width="5.125" style="35" customWidth="1"/>
    <col min="2565" max="2565" width="7.625" style="35" customWidth="1"/>
    <col min="2566" max="2566" width="87.75" style="35" customWidth="1"/>
    <col min="2567" max="2816" width="9" style="35"/>
    <col min="2817" max="2817" width="5" style="35" customWidth="1"/>
    <col min="2818" max="2818" width="18.75" style="35" customWidth="1"/>
    <col min="2819" max="2819" width="21.625" style="35" customWidth="1"/>
    <col min="2820" max="2820" width="5.125" style="35" customWidth="1"/>
    <col min="2821" max="2821" width="7.625" style="35" customWidth="1"/>
    <col min="2822" max="2822" width="87.75" style="35" customWidth="1"/>
    <col min="2823" max="3072" width="9" style="35"/>
    <col min="3073" max="3073" width="5" style="35" customWidth="1"/>
    <col min="3074" max="3074" width="18.75" style="35" customWidth="1"/>
    <col min="3075" max="3075" width="21.625" style="35" customWidth="1"/>
    <col min="3076" max="3076" width="5.125" style="35" customWidth="1"/>
    <col min="3077" max="3077" width="7.625" style="35" customWidth="1"/>
    <col min="3078" max="3078" width="87.75" style="35" customWidth="1"/>
    <col min="3079" max="3328" width="9" style="35"/>
    <col min="3329" max="3329" width="5" style="35" customWidth="1"/>
    <col min="3330" max="3330" width="18.75" style="35" customWidth="1"/>
    <col min="3331" max="3331" width="21.625" style="35" customWidth="1"/>
    <col min="3332" max="3332" width="5.125" style="35" customWidth="1"/>
    <col min="3333" max="3333" width="7.625" style="35" customWidth="1"/>
    <col min="3334" max="3334" width="87.75" style="35" customWidth="1"/>
    <col min="3335" max="3584" width="9" style="35"/>
    <col min="3585" max="3585" width="5" style="35" customWidth="1"/>
    <col min="3586" max="3586" width="18.75" style="35" customWidth="1"/>
    <col min="3587" max="3587" width="21.625" style="35" customWidth="1"/>
    <col min="3588" max="3588" width="5.125" style="35" customWidth="1"/>
    <col min="3589" max="3589" width="7.625" style="35" customWidth="1"/>
    <col min="3590" max="3590" width="87.75" style="35" customWidth="1"/>
    <col min="3591" max="3840" width="9" style="35"/>
    <col min="3841" max="3841" width="5" style="35" customWidth="1"/>
    <col min="3842" max="3842" width="18.75" style="35" customWidth="1"/>
    <col min="3843" max="3843" width="21.625" style="35" customWidth="1"/>
    <col min="3844" max="3844" width="5.125" style="35" customWidth="1"/>
    <col min="3845" max="3845" width="7.625" style="35" customWidth="1"/>
    <col min="3846" max="3846" width="87.75" style="35" customWidth="1"/>
    <col min="3847" max="4096" width="9" style="35"/>
    <col min="4097" max="4097" width="5" style="35" customWidth="1"/>
    <col min="4098" max="4098" width="18.75" style="35" customWidth="1"/>
    <col min="4099" max="4099" width="21.625" style="35" customWidth="1"/>
    <col min="4100" max="4100" width="5.125" style="35" customWidth="1"/>
    <col min="4101" max="4101" width="7.625" style="35" customWidth="1"/>
    <col min="4102" max="4102" width="87.75" style="35" customWidth="1"/>
    <col min="4103" max="4352" width="9" style="35"/>
    <col min="4353" max="4353" width="5" style="35" customWidth="1"/>
    <col min="4354" max="4354" width="18.75" style="35" customWidth="1"/>
    <col min="4355" max="4355" width="21.625" style="35" customWidth="1"/>
    <col min="4356" max="4356" width="5.125" style="35" customWidth="1"/>
    <col min="4357" max="4357" width="7.625" style="35" customWidth="1"/>
    <col min="4358" max="4358" width="87.75" style="35" customWidth="1"/>
    <col min="4359" max="4608" width="9" style="35"/>
    <col min="4609" max="4609" width="5" style="35" customWidth="1"/>
    <col min="4610" max="4610" width="18.75" style="35" customWidth="1"/>
    <col min="4611" max="4611" width="21.625" style="35" customWidth="1"/>
    <col min="4612" max="4612" width="5.125" style="35" customWidth="1"/>
    <col min="4613" max="4613" width="7.625" style="35" customWidth="1"/>
    <col min="4614" max="4614" width="87.75" style="35" customWidth="1"/>
    <col min="4615" max="4864" width="9" style="35"/>
    <col min="4865" max="4865" width="5" style="35" customWidth="1"/>
    <col min="4866" max="4866" width="18.75" style="35" customWidth="1"/>
    <col min="4867" max="4867" width="21.625" style="35" customWidth="1"/>
    <col min="4868" max="4868" width="5.125" style="35" customWidth="1"/>
    <col min="4869" max="4869" width="7.625" style="35" customWidth="1"/>
    <col min="4870" max="4870" width="87.75" style="35" customWidth="1"/>
    <col min="4871" max="5120" width="9" style="35"/>
    <col min="5121" max="5121" width="5" style="35" customWidth="1"/>
    <col min="5122" max="5122" width="18.75" style="35" customWidth="1"/>
    <col min="5123" max="5123" width="21.625" style="35" customWidth="1"/>
    <col min="5124" max="5124" width="5.125" style="35" customWidth="1"/>
    <col min="5125" max="5125" width="7.625" style="35" customWidth="1"/>
    <col min="5126" max="5126" width="87.75" style="35" customWidth="1"/>
    <col min="5127" max="5376" width="9" style="35"/>
    <col min="5377" max="5377" width="5" style="35" customWidth="1"/>
    <col min="5378" max="5378" width="18.75" style="35" customWidth="1"/>
    <col min="5379" max="5379" width="21.625" style="35" customWidth="1"/>
    <col min="5380" max="5380" width="5.125" style="35" customWidth="1"/>
    <col min="5381" max="5381" width="7.625" style="35" customWidth="1"/>
    <col min="5382" max="5382" width="87.75" style="35" customWidth="1"/>
    <col min="5383" max="5632" width="9" style="35"/>
    <col min="5633" max="5633" width="5" style="35" customWidth="1"/>
    <col min="5634" max="5634" width="18.75" style="35" customWidth="1"/>
    <col min="5635" max="5635" width="21.625" style="35" customWidth="1"/>
    <col min="5636" max="5636" width="5.125" style="35" customWidth="1"/>
    <col min="5637" max="5637" width="7.625" style="35" customWidth="1"/>
    <col min="5638" max="5638" width="87.75" style="35" customWidth="1"/>
    <col min="5639" max="5888" width="9" style="35"/>
    <col min="5889" max="5889" width="5" style="35" customWidth="1"/>
    <col min="5890" max="5890" width="18.75" style="35" customWidth="1"/>
    <col min="5891" max="5891" width="21.625" style="35" customWidth="1"/>
    <col min="5892" max="5892" width="5.125" style="35" customWidth="1"/>
    <col min="5893" max="5893" width="7.625" style="35" customWidth="1"/>
    <col min="5894" max="5894" width="87.75" style="35" customWidth="1"/>
    <col min="5895" max="6144" width="9" style="35"/>
    <col min="6145" max="6145" width="5" style="35" customWidth="1"/>
    <col min="6146" max="6146" width="18.75" style="35" customWidth="1"/>
    <col min="6147" max="6147" width="21.625" style="35" customWidth="1"/>
    <col min="6148" max="6148" width="5.125" style="35" customWidth="1"/>
    <col min="6149" max="6149" width="7.625" style="35" customWidth="1"/>
    <col min="6150" max="6150" width="87.75" style="35" customWidth="1"/>
    <col min="6151" max="6400" width="9" style="35"/>
    <col min="6401" max="6401" width="5" style="35" customWidth="1"/>
    <col min="6402" max="6402" width="18.75" style="35" customWidth="1"/>
    <col min="6403" max="6403" width="21.625" style="35" customWidth="1"/>
    <col min="6404" max="6404" width="5.125" style="35" customWidth="1"/>
    <col min="6405" max="6405" width="7.625" style="35" customWidth="1"/>
    <col min="6406" max="6406" width="87.75" style="35" customWidth="1"/>
    <col min="6407" max="6656" width="9" style="35"/>
    <col min="6657" max="6657" width="5" style="35" customWidth="1"/>
    <col min="6658" max="6658" width="18.75" style="35" customWidth="1"/>
    <col min="6659" max="6659" width="21.625" style="35" customWidth="1"/>
    <col min="6660" max="6660" width="5.125" style="35" customWidth="1"/>
    <col min="6661" max="6661" width="7.625" style="35" customWidth="1"/>
    <col min="6662" max="6662" width="87.75" style="35" customWidth="1"/>
    <col min="6663" max="6912" width="9" style="35"/>
    <col min="6913" max="6913" width="5" style="35" customWidth="1"/>
    <col min="6914" max="6914" width="18.75" style="35" customWidth="1"/>
    <col min="6915" max="6915" width="21.625" style="35" customWidth="1"/>
    <col min="6916" max="6916" width="5.125" style="35" customWidth="1"/>
    <col min="6917" max="6917" width="7.625" style="35" customWidth="1"/>
    <col min="6918" max="6918" width="87.75" style="35" customWidth="1"/>
    <col min="6919" max="7168" width="9" style="35"/>
    <col min="7169" max="7169" width="5" style="35" customWidth="1"/>
    <col min="7170" max="7170" width="18.75" style="35" customWidth="1"/>
    <col min="7171" max="7171" width="21.625" style="35" customWidth="1"/>
    <col min="7172" max="7172" width="5.125" style="35" customWidth="1"/>
    <col min="7173" max="7173" width="7.625" style="35" customWidth="1"/>
    <col min="7174" max="7174" width="87.75" style="35" customWidth="1"/>
    <col min="7175" max="7424" width="9" style="35"/>
    <col min="7425" max="7425" width="5" style="35" customWidth="1"/>
    <col min="7426" max="7426" width="18.75" style="35" customWidth="1"/>
    <col min="7427" max="7427" width="21.625" style="35" customWidth="1"/>
    <col min="7428" max="7428" width="5.125" style="35" customWidth="1"/>
    <col min="7429" max="7429" width="7.625" style="35" customWidth="1"/>
    <col min="7430" max="7430" width="87.75" style="35" customWidth="1"/>
    <col min="7431" max="7680" width="9" style="35"/>
    <col min="7681" max="7681" width="5" style="35" customWidth="1"/>
    <col min="7682" max="7682" width="18.75" style="35" customWidth="1"/>
    <col min="7683" max="7683" width="21.625" style="35" customWidth="1"/>
    <col min="7684" max="7684" width="5.125" style="35" customWidth="1"/>
    <col min="7685" max="7685" width="7.625" style="35" customWidth="1"/>
    <col min="7686" max="7686" width="87.75" style="35" customWidth="1"/>
    <col min="7687" max="7936" width="9" style="35"/>
    <col min="7937" max="7937" width="5" style="35" customWidth="1"/>
    <col min="7938" max="7938" width="18.75" style="35" customWidth="1"/>
    <col min="7939" max="7939" width="21.625" style="35" customWidth="1"/>
    <col min="7940" max="7940" width="5.125" style="35" customWidth="1"/>
    <col min="7941" max="7941" width="7.625" style="35" customWidth="1"/>
    <col min="7942" max="7942" width="87.75" style="35" customWidth="1"/>
    <col min="7943" max="8192" width="9" style="35"/>
    <col min="8193" max="8193" width="5" style="35" customWidth="1"/>
    <col min="8194" max="8194" width="18.75" style="35" customWidth="1"/>
    <col min="8195" max="8195" width="21.625" style="35" customWidth="1"/>
    <col min="8196" max="8196" width="5.125" style="35" customWidth="1"/>
    <col min="8197" max="8197" width="7.625" style="35" customWidth="1"/>
    <col min="8198" max="8198" width="87.75" style="35" customWidth="1"/>
    <col min="8199" max="8448" width="9" style="35"/>
    <col min="8449" max="8449" width="5" style="35" customWidth="1"/>
    <col min="8450" max="8450" width="18.75" style="35" customWidth="1"/>
    <col min="8451" max="8451" width="21.625" style="35" customWidth="1"/>
    <col min="8452" max="8452" width="5.125" style="35" customWidth="1"/>
    <col min="8453" max="8453" width="7.625" style="35" customWidth="1"/>
    <col min="8454" max="8454" width="87.75" style="35" customWidth="1"/>
    <col min="8455" max="8704" width="9" style="35"/>
    <col min="8705" max="8705" width="5" style="35" customWidth="1"/>
    <col min="8706" max="8706" width="18.75" style="35" customWidth="1"/>
    <col min="8707" max="8707" width="21.625" style="35" customWidth="1"/>
    <col min="8708" max="8708" width="5.125" style="35" customWidth="1"/>
    <col min="8709" max="8709" width="7.625" style="35" customWidth="1"/>
    <col min="8710" max="8710" width="87.75" style="35" customWidth="1"/>
    <col min="8711" max="8960" width="9" style="35"/>
    <col min="8961" max="8961" width="5" style="35" customWidth="1"/>
    <col min="8962" max="8962" width="18.75" style="35" customWidth="1"/>
    <col min="8963" max="8963" width="21.625" style="35" customWidth="1"/>
    <col min="8964" max="8964" width="5.125" style="35" customWidth="1"/>
    <col min="8965" max="8965" width="7.625" style="35" customWidth="1"/>
    <col min="8966" max="8966" width="87.75" style="35" customWidth="1"/>
    <col min="8967" max="9216" width="9" style="35"/>
    <col min="9217" max="9217" width="5" style="35" customWidth="1"/>
    <col min="9218" max="9218" width="18.75" style="35" customWidth="1"/>
    <col min="9219" max="9219" width="21.625" style="35" customWidth="1"/>
    <col min="9220" max="9220" width="5.125" style="35" customWidth="1"/>
    <col min="9221" max="9221" width="7.625" style="35" customWidth="1"/>
    <col min="9222" max="9222" width="87.75" style="35" customWidth="1"/>
    <col min="9223" max="9472" width="9" style="35"/>
    <col min="9473" max="9473" width="5" style="35" customWidth="1"/>
    <col min="9474" max="9474" width="18.75" style="35" customWidth="1"/>
    <col min="9475" max="9475" width="21.625" style="35" customWidth="1"/>
    <col min="9476" max="9476" width="5.125" style="35" customWidth="1"/>
    <col min="9477" max="9477" width="7.625" style="35" customWidth="1"/>
    <col min="9478" max="9478" width="87.75" style="35" customWidth="1"/>
    <col min="9479" max="9728" width="9" style="35"/>
    <col min="9729" max="9729" width="5" style="35" customWidth="1"/>
    <col min="9730" max="9730" width="18.75" style="35" customWidth="1"/>
    <col min="9731" max="9731" width="21.625" style="35" customWidth="1"/>
    <col min="9732" max="9732" width="5.125" style="35" customWidth="1"/>
    <col min="9733" max="9733" width="7.625" style="35" customWidth="1"/>
    <col min="9734" max="9734" width="87.75" style="35" customWidth="1"/>
    <col min="9735" max="9984" width="9" style="35"/>
    <col min="9985" max="9985" width="5" style="35" customWidth="1"/>
    <col min="9986" max="9986" width="18.75" style="35" customWidth="1"/>
    <col min="9987" max="9987" width="21.625" style="35" customWidth="1"/>
    <col min="9988" max="9988" width="5.125" style="35" customWidth="1"/>
    <col min="9989" max="9989" width="7.625" style="35" customWidth="1"/>
    <col min="9990" max="9990" width="87.75" style="35" customWidth="1"/>
    <col min="9991" max="10240" width="9" style="35"/>
    <col min="10241" max="10241" width="5" style="35" customWidth="1"/>
    <col min="10242" max="10242" width="18.75" style="35" customWidth="1"/>
    <col min="10243" max="10243" width="21.625" style="35" customWidth="1"/>
    <col min="10244" max="10244" width="5.125" style="35" customWidth="1"/>
    <col min="10245" max="10245" width="7.625" style="35" customWidth="1"/>
    <col min="10246" max="10246" width="87.75" style="35" customWidth="1"/>
    <col min="10247" max="10496" width="9" style="35"/>
    <col min="10497" max="10497" width="5" style="35" customWidth="1"/>
    <col min="10498" max="10498" width="18.75" style="35" customWidth="1"/>
    <col min="10499" max="10499" width="21.625" style="35" customWidth="1"/>
    <col min="10500" max="10500" width="5.125" style="35" customWidth="1"/>
    <col min="10501" max="10501" width="7.625" style="35" customWidth="1"/>
    <col min="10502" max="10502" width="87.75" style="35" customWidth="1"/>
    <col min="10503" max="10752" width="9" style="35"/>
    <col min="10753" max="10753" width="5" style="35" customWidth="1"/>
    <col min="10754" max="10754" width="18.75" style="35" customWidth="1"/>
    <col min="10755" max="10755" width="21.625" style="35" customWidth="1"/>
    <col min="10756" max="10756" width="5.125" style="35" customWidth="1"/>
    <col min="10757" max="10757" width="7.625" style="35" customWidth="1"/>
    <col min="10758" max="10758" width="87.75" style="35" customWidth="1"/>
    <col min="10759" max="11008" width="9" style="35"/>
    <col min="11009" max="11009" width="5" style="35" customWidth="1"/>
    <col min="11010" max="11010" width="18.75" style="35" customWidth="1"/>
    <col min="11011" max="11011" width="21.625" style="35" customWidth="1"/>
    <col min="11012" max="11012" width="5.125" style="35" customWidth="1"/>
    <col min="11013" max="11013" width="7.625" style="35" customWidth="1"/>
    <col min="11014" max="11014" width="87.75" style="35" customWidth="1"/>
    <col min="11015" max="11264" width="9" style="35"/>
    <col min="11265" max="11265" width="5" style="35" customWidth="1"/>
    <col min="11266" max="11266" width="18.75" style="35" customWidth="1"/>
    <col min="11267" max="11267" width="21.625" style="35" customWidth="1"/>
    <col min="11268" max="11268" width="5.125" style="35" customWidth="1"/>
    <col min="11269" max="11269" width="7.625" style="35" customWidth="1"/>
    <col min="11270" max="11270" width="87.75" style="35" customWidth="1"/>
    <col min="11271" max="11520" width="9" style="35"/>
    <col min="11521" max="11521" width="5" style="35" customWidth="1"/>
    <col min="11522" max="11522" width="18.75" style="35" customWidth="1"/>
    <col min="11523" max="11523" width="21.625" style="35" customWidth="1"/>
    <col min="11524" max="11524" width="5.125" style="35" customWidth="1"/>
    <col min="11525" max="11525" width="7.625" style="35" customWidth="1"/>
    <col min="11526" max="11526" width="87.75" style="35" customWidth="1"/>
    <col min="11527" max="11776" width="9" style="35"/>
    <col min="11777" max="11777" width="5" style="35" customWidth="1"/>
    <col min="11778" max="11778" width="18.75" style="35" customWidth="1"/>
    <col min="11779" max="11779" width="21.625" style="35" customWidth="1"/>
    <col min="11780" max="11780" width="5.125" style="35" customWidth="1"/>
    <col min="11781" max="11781" width="7.625" style="35" customWidth="1"/>
    <col min="11782" max="11782" width="87.75" style="35" customWidth="1"/>
    <col min="11783" max="12032" width="9" style="35"/>
    <col min="12033" max="12033" width="5" style="35" customWidth="1"/>
    <col min="12034" max="12034" width="18.75" style="35" customWidth="1"/>
    <col min="12035" max="12035" width="21.625" style="35" customWidth="1"/>
    <col min="12036" max="12036" width="5.125" style="35" customWidth="1"/>
    <col min="12037" max="12037" width="7.625" style="35" customWidth="1"/>
    <col min="12038" max="12038" width="87.75" style="35" customWidth="1"/>
    <col min="12039" max="12288" width="9" style="35"/>
    <col min="12289" max="12289" width="5" style="35" customWidth="1"/>
    <col min="12290" max="12290" width="18.75" style="35" customWidth="1"/>
    <col min="12291" max="12291" width="21.625" style="35" customWidth="1"/>
    <col min="12292" max="12292" width="5.125" style="35" customWidth="1"/>
    <col min="12293" max="12293" width="7.625" style="35" customWidth="1"/>
    <col min="12294" max="12294" width="87.75" style="35" customWidth="1"/>
    <col min="12295" max="12544" width="9" style="35"/>
    <col min="12545" max="12545" width="5" style="35" customWidth="1"/>
    <col min="12546" max="12546" width="18.75" style="35" customWidth="1"/>
    <col min="12547" max="12547" width="21.625" style="35" customWidth="1"/>
    <col min="12548" max="12548" width="5.125" style="35" customWidth="1"/>
    <col min="12549" max="12549" width="7.625" style="35" customWidth="1"/>
    <col min="12550" max="12550" width="87.75" style="35" customWidth="1"/>
    <col min="12551" max="12800" width="9" style="35"/>
    <col min="12801" max="12801" width="5" style="35" customWidth="1"/>
    <col min="12802" max="12802" width="18.75" style="35" customWidth="1"/>
    <col min="12803" max="12803" width="21.625" style="35" customWidth="1"/>
    <col min="12804" max="12804" width="5.125" style="35" customWidth="1"/>
    <col min="12805" max="12805" width="7.625" style="35" customWidth="1"/>
    <col min="12806" max="12806" width="87.75" style="35" customWidth="1"/>
    <col min="12807" max="13056" width="9" style="35"/>
    <col min="13057" max="13057" width="5" style="35" customWidth="1"/>
    <col min="13058" max="13058" width="18.75" style="35" customWidth="1"/>
    <col min="13059" max="13059" width="21.625" style="35" customWidth="1"/>
    <col min="13060" max="13060" width="5.125" style="35" customWidth="1"/>
    <col min="13061" max="13061" width="7.625" style="35" customWidth="1"/>
    <col min="13062" max="13062" width="87.75" style="35" customWidth="1"/>
    <col min="13063" max="13312" width="9" style="35"/>
    <col min="13313" max="13313" width="5" style="35" customWidth="1"/>
    <col min="13314" max="13314" width="18.75" style="35" customWidth="1"/>
    <col min="13315" max="13315" width="21.625" style="35" customWidth="1"/>
    <col min="13316" max="13316" width="5.125" style="35" customWidth="1"/>
    <col min="13317" max="13317" width="7.625" style="35" customWidth="1"/>
    <col min="13318" max="13318" width="87.75" style="35" customWidth="1"/>
    <col min="13319" max="13568" width="9" style="35"/>
    <col min="13569" max="13569" width="5" style="35" customWidth="1"/>
    <col min="13570" max="13570" width="18.75" style="35" customWidth="1"/>
    <col min="13571" max="13571" width="21.625" style="35" customWidth="1"/>
    <col min="13572" max="13572" width="5.125" style="35" customWidth="1"/>
    <col min="13573" max="13573" width="7.625" style="35" customWidth="1"/>
    <col min="13574" max="13574" width="87.75" style="35" customWidth="1"/>
    <col min="13575" max="13824" width="9" style="35"/>
    <col min="13825" max="13825" width="5" style="35" customWidth="1"/>
    <col min="13826" max="13826" width="18.75" style="35" customWidth="1"/>
    <col min="13827" max="13827" width="21.625" style="35" customWidth="1"/>
    <col min="13828" max="13828" width="5.125" style="35" customWidth="1"/>
    <col min="13829" max="13829" width="7.625" style="35" customWidth="1"/>
    <col min="13830" max="13830" width="87.75" style="35" customWidth="1"/>
    <col min="13831" max="14080" width="9" style="35"/>
    <col min="14081" max="14081" width="5" style="35" customWidth="1"/>
    <col min="14082" max="14082" width="18.75" style="35" customWidth="1"/>
    <col min="14083" max="14083" width="21.625" style="35" customWidth="1"/>
    <col min="14084" max="14084" width="5.125" style="35" customWidth="1"/>
    <col min="14085" max="14085" width="7.625" style="35" customWidth="1"/>
    <col min="14086" max="14086" width="87.75" style="35" customWidth="1"/>
    <col min="14087" max="14336" width="9" style="35"/>
    <col min="14337" max="14337" width="5" style="35" customWidth="1"/>
    <col min="14338" max="14338" width="18.75" style="35" customWidth="1"/>
    <col min="14339" max="14339" width="21.625" style="35" customWidth="1"/>
    <col min="14340" max="14340" width="5.125" style="35" customWidth="1"/>
    <col min="14341" max="14341" width="7.625" style="35" customWidth="1"/>
    <col min="14342" max="14342" width="87.75" style="35" customWidth="1"/>
    <col min="14343" max="14592" width="9" style="35"/>
    <col min="14593" max="14593" width="5" style="35" customWidth="1"/>
    <col min="14594" max="14594" width="18.75" style="35" customWidth="1"/>
    <col min="14595" max="14595" width="21.625" style="35" customWidth="1"/>
    <col min="14596" max="14596" width="5.125" style="35" customWidth="1"/>
    <col min="14597" max="14597" width="7.625" style="35" customWidth="1"/>
    <col min="14598" max="14598" width="87.75" style="35" customWidth="1"/>
    <col min="14599" max="14848" width="9" style="35"/>
    <col min="14849" max="14849" width="5" style="35" customWidth="1"/>
    <col min="14850" max="14850" width="18.75" style="35" customWidth="1"/>
    <col min="14851" max="14851" width="21.625" style="35" customWidth="1"/>
    <col min="14852" max="14852" width="5.125" style="35" customWidth="1"/>
    <col min="14853" max="14853" width="7.625" style="35" customWidth="1"/>
    <col min="14854" max="14854" width="87.75" style="35" customWidth="1"/>
    <col min="14855" max="15104" width="9" style="35"/>
    <col min="15105" max="15105" width="5" style="35" customWidth="1"/>
    <col min="15106" max="15106" width="18.75" style="35" customWidth="1"/>
    <col min="15107" max="15107" width="21.625" style="35" customWidth="1"/>
    <col min="15108" max="15108" width="5.125" style="35" customWidth="1"/>
    <col min="15109" max="15109" width="7.625" style="35" customWidth="1"/>
    <col min="15110" max="15110" width="87.75" style="35" customWidth="1"/>
    <col min="15111" max="15360" width="9" style="35"/>
    <col min="15361" max="15361" width="5" style="35" customWidth="1"/>
    <col min="15362" max="15362" width="18.75" style="35" customWidth="1"/>
    <col min="15363" max="15363" width="21.625" style="35" customWidth="1"/>
    <col min="15364" max="15364" width="5.125" style="35" customWidth="1"/>
    <col min="15365" max="15365" width="7.625" style="35" customWidth="1"/>
    <col min="15366" max="15366" width="87.75" style="35" customWidth="1"/>
    <col min="15367" max="15616" width="9" style="35"/>
    <col min="15617" max="15617" width="5" style="35" customWidth="1"/>
    <col min="15618" max="15618" width="18.75" style="35" customWidth="1"/>
    <col min="15619" max="15619" width="21.625" style="35" customWidth="1"/>
    <col min="15620" max="15620" width="5.125" style="35" customWidth="1"/>
    <col min="15621" max="15621" width="7.625" style="35" customWidth="1"/>
    <col min="15622" max="15622" width="87.75" style="35" customWidth="1"/>
    <col min="15623" max="15872" width="9" style="35"/>
    <col min="15873" max="15873" width="5" style="35" customWidth="1"/>
    <col min="15874" max="15874" width="18.75" style="35" customWidth="1"/>
    <col min="15875" max="15875" width="21.625" style="35" customWidth="1"/>
    <col min="15876" max="15876" width="5.125" style="35" customWidth="1"/>
    <col min="15877" max="15877" width="7.625" style="35" customWidth="1"/>
    <col min="15878" max="15878" width="87.75" style="35" customWidth="1"/>
    <col min="15879" max="16128" width="9" style="35"/>
    <col min="16129" max="16129" width="5" style="35" customWidth="1"/>
    <col min="16130" max="16130" width="18.75" style="35" customWidth="1"/>
    <col min="16131" max="16131" width="21.625" style="35" customWidth="1"/>
    <col min="16132" max="16132" width="5.125" style="35" customWidth="1"/>
    <col min="16133" max="16133" width="7.625" style="35" customWidth="1"/>
    <col min="16134" max="16134" width="87.75" style="35" customWidth="1"/>
    <col min="16135" max="16384" width="9" style="35"/>
  </cols>
  <sheetData>
    <row r="1" spans="1:24" customFormat="1" ht="30" customHeight="1">
      <c r="A1" s="84" t="s">
        <v>1153</v>
      </c>
      <c r="B1" s="84"/>
      <c r="C1" s="84"/>
      <c r="D1" s="84"/>
      <c r="E1" s="84"/>
      <c r="F1" s="84"/>
      <c r="G1" s="30"/>
      <c r="H1" s="30"/>
      <c r="I1" s="30"/>
      <c r="J1" s="30"/>
      <c r="K1" s="30"/>
      <c r="L1" s="30"/>
      <c r="M1" s="30"/>
      <c r="N1" s="30"/>
      <c r="O1" s="30"/>
      <c r="P1" s="30"/>
      <c r="Q1" s="30"/>
      <c r="R1" s="30"/>
      <c r="S1" s="30"/>
      <c r="T1" s="30"/>
      <c r="U1" s="30"/>
      <c r="V1" s="30"/>
      <c r="W1" s="30"/>
      <c r="X1" s="30"/>
    </row>
    <row r="2" spans="1:24" customFormat="1" ht="30" customHeight="1">
      <c r="A2" s="31" t="s">
        <v>1217</v>
      </c>
      <c r="B2" s="31"/>
      <c r="C2" s="31"/>
      <c r="D2" s="31"/>
      <c r="E2" s="32"/>
      <c r="F2" s="31"/>
      <c r="G2" s="31"/>
      <c r="H2" s="31"/>
      <c r="I2" s="31"/>
      <c r="J2" s="31"/>
      <c r="K2" s="31"/>
      <c r="L2" s="31"/>
      <c r="M2" s="31"/>
      <c r="N2" s="31"/>
      <c r="O2" s="31"/>
      <c r="P2" s="31"/>
      <c r="Q2" s="31"/>
      <c r="R2" s="31"/>
      <c r="S2" s="31"/>
      <c r="T2" s="31"/>
      <c r="U2" s="31"/>
      <c r="V2" s="31"/>
      <c r="W2" s="31"/>
      <c r="X2" s="31"/>
    </row>
    <row r="3" spans="1:24" ht="23.1" customHeight="1">
      <c r="A3" s="33" t="s">
        <v>1154</v>
      </c>
      <c r="B3" s="33" t="s">
        <v>1155</v>
      </c>
      <c r="C3" s="33" t="s">
        <v>1156</v>
      </c>
      <c r="D3" s="33" t="s">
        <v>4</v>
      </c>
      <c r="E3" s="34" t="s">
        <v>1157</v>
      </c>
      <c r="F3" s="33" t="s">
        <v>1158</v>
      </c>
    </row>
    <row r="4" spans="1:24" ht="18" customHeight="1">
      <c r="A4" s="36">
        <v>1</v>
      </c>
      <c r="B4" s="37" t="s">
        <v>1159</v>
      </c>
      <c r="C4" s="38"/>
      <c r="D4" s="39"/>
      <c r="E4" s="40"/>
      <c r="F4" s="41"/>
    </row>
    <row r="5" spans="1:24" ht="18" customHeight="1">
      <c r="A5" s="39"/>
      <c r="B5" s="42" t="s">
        <v>58</v>
      </c>
      <c r="C5" s="42" t="s">
        <v>59</v>
      </c>
      <c r="D5" s="43" t="s">
        <v>60</v>
      </c>
      <c r="E5" s="44">
        <f>16.45+18.01+11.45+186.16+43.94</f>
        <v>276.01</v>
      </c>
      <c r="F5" s="44" t="s">
        <v>1160</v>
      </c>
      <c r="G5" s="35">
        <v>16.45</v>
      </c>
    </row>
    <row r="6" spans="1:24" ht="18" customHeight="1">
      <c r="A6" s="39"/>
      <c r="B6" s="42" t="s">
        <v>66</v>
      </c>
      <c r="C6" s="42" t="s">
        <v>52</v>
      </c>
      <c r="D6" s="43" t="s">
        <v>60</v>
      </c>
      <c r="E6" s="44">
        <f>16.45+18.01+11.45+186.16+43.94</f>
        <v>276.01</v>
      </c>
      <c r="F6" s="44" t="s">
        <v>1161</v>
      </c>
      <c r="G6" s="35">
        <v>18.010000000000002</v>
      </c>
    </row>
    <row r="7" spans="1:24" ht="18" customHeight="1">
      <c r="A7" s="39"/>
      <c r="B7" s="42"/>
      <c r="C7" s="42"/>
      <c r="D7" s="43"/>
      <c r="E7" s="44"/>
      <c r="F7" s="44"/>
      <c r="G7" s="35">
        <v>11.45</v>
      </c>
    </row>
    <row r="8" spans="1:24" ht="18" customHeight="1">
      <c r="A8" s="36">
        <v>2</v>
      </c>
      <c r="B8" s="37" t="s">
        <v>1162</v>
      </c>
      <c r="C8" s="42"/>
      <c r="D8" s="43"/>
      <c r="E8" s="44"/>
      <c r="F8" s="44"/>
      <c r="G8" s="35">
        <v>153.52000000000001</v>
      </c>
      <c r="H8" s="35">
        <v>32.64</v>
      </c>
      <c r="I8" s="35">
        <f>G8+H8</f>
        <v>186.16000000000003</v>
      </c>
    </row>
    <row r="9" spans="1:24" s="46" customFormat="1" ht="54" customHeight="1">
      <c r="A9" s="39"/>
      <c r="B9" s="42" t="s">
        <v>74</v>
      </c>
      <c r="C9" s="42" t="s">
        <v>52</v>
      </c>
      <c r="D9" s="43" t="s">
        <v>75</v>
      </c>
      <c r="E9" s="64">
        <f>(4.8+4.2+2.93+1.22+0.74)+(5.9+4.2+4.2+1.35+0.71+1.06+0.71+3.03)+(3.61+2.61+4.66+1.93+1.05+0.67)+3.55+(2.1+0.46+0.75)+(4.8+4.2+2.93+1.22+0.74)+(5.9+4.2+4.2+1.35+0.71+1.06+0.71+3.03-0.86)+(3.61+2.61+4.66+1.93+1.05+0.67-0.86)+3.55+(2.1+0.46+0.75+4+2+2.95)</f>
        <v>120.11</v>
      </c>
      <c r="F9" s="45" t="s">
        <v>1163</v>
      </c>
      <c r="G9" s="46">
        <v>28.62</v>
      </c>
      <c r="H9" s="46">
        <v>15.32</v>
      </c>
      <c r="I9" s="46">
        <f>G9+H9</f>
        <v>43.94</v>
      </c>
    </row>
    <row r="10" spans="1:24" ht="18" customHeight="1">
      <c r="A10" s="36"/>
      <c r="B10" s="42" t="s">
        <v>79</v>
      </c>
      <c r="C10" s="42" t="s">
        <v>52</v>
      </c>
      <c r="D10" s="43" t="s">
        <v>60</v>
      </c>
      <c r="E10" s="47">
        <f>16.45+18.01+11.45+179.92</f>
        <v>225.82999999999998</v>
      </c>
      <c r="F10" s="47" t="s">
        <v>1164</v>
      </c>
      <c r="G10" s="35">
        <v>179.92</v>
      </c>
      <c r="I10" s="35">
        <f>I8-G10</f>
        <v>6.2400000000000375</v>
      </c>
    </row>
    <row r="11" spans="1:24" ht="18" customHeight="1">
      <c r="A11" s="36"/>
      <c r="B11" s="42" t="s">
        <v>83</v>
      </c>
      <c r="C11" s="42" t="s">
        <v>52</v>
      </c>
      <c r="D11" s="42" t="s">
        <v>60</v>
      </c>
      <c r="E11" s="47">
        <f>((4.33+7.96+4.33+1+1)*2.4)+((0.22+0.38)*2.6)</f>
        <v>46.247999999999998</v>
      </c>
      <c r="F11" s="47" t="s">
        <v>1165</v>
      </c>
    </row>
    <row r="12" spans="1:24" ht="18" customHeight="1">
      <c r="A12" s="39"/>
      <c r="B12" s="42" t="s">
        <v>87</v>
      </c>
      <c r="C12" s="42" t="s">
        <v>52</v>
      </c>
      <c r="D12" s="42" t="s">
        <v>60</v>
      </c>
      <c r="E12" s="44">
        <f>((5.9+4.2+4.2+1.35+0.71+1.06+0.71+3.03)*2.6)+((4.33+7.96+4.33+1+1)*2.4)</f>
        <v>99.704000000000008</v>
      </c>
      <c r="F12" s="44" t="s">
        <v>1166</v>
      </c>
    </row>
    <row r="13" spans="1:24" ht="18" customHeight="1">
      <c r="A13" s="39"/>
      <c r="B13" s="42" t="s">
        <v>91</v>
      </c>
      <c r="C13" s="42" t="s">
        <v>92</v>
      </c>
      <c r="D13" s="42" t="s">
        <v>60</v>
      </c>
      <c r="E13" s="47">
        <f>(1.7*1.35)+(4.45*1.2)+((1.05+3.6)*0.8)+((1.1+2)*1.85)+(4.03*1.04)+(5.28*1.1)</f>
        <v>27.089199999999998</v>
      </c>
      <c r="F13" s="47" t="s">
        <v>1167</v>
      </c>
    </row>
    <row r="14" spans="1:24" ht="18" customHeight="1">
      <c r="A14" s="36"/>
      <c r="B14" s="42" t="s">
        <v>96</v>
      </c>
      <c r="C14" s="42" t="s">
        <v>52</v>
      </c>
      <c r="D14" s="43" t="s">
        <v>97</v>
      </c>
      <c r="E14" s="44">
        <f>1</f>
        <v>1</v>
      </c>
      <c r="F14" s="44" t="s">
        <v>1168</v>
      </c>
    </row>
    <row r="15" spans="1:24" ht="18" customHeight="1">
      <c r="A15" s="36"/>
      <c r="B15" s="42" t="s">
        <v>101</v>
      </c>
      <c r="C15" s="42" t="s">
        <v>102</v>
      </c>
      <c r="D15" s="43" t="s">
        <v>103</v>
      </c>
      <c r="E15" s="47">
        <f>1+1+2</f>
        <v>4</v>
      </c>
      <c r="F15" s="47" t="s">
        <v>1169</v>
      </c>
      <c r="G15" s="35">
        <v>15.54</v>
      </c>
    </row>
    <row r="16" spans="1:24" ht="18" customHeight="1">
      <c r="A16" s="39"/>
      <c r="B16" s="42" t="s">
        <v>107</v>
      </c>
      <c r="C16" s="42" t="s">
        <v>108</v>
      </c>
      <c r="D16" s="43" t="s">
        <v>103</v>
      </c>
      <c r="E16" s="47">
        <f>1</f>
        <v>1</v>
      </c>
      <c r="F16" s="47" t="s">
        <v>1168</v>
      </c>
      <c r="H16" s="35">
        <f>G8-G15</f>
        <v>137.98000000000002</v>
      </c>
    </row>
    <row r="17" spans="1:6" ht="18" customHeight="1">
      <c r="A17" s="36"/>
      <c r="B17" s="42" t="s">
        <v>112</v>
      </c>
      <c r="C17" s="42" t="s">
        <v>52</v>
      </c>
      <c r="D17" s="43" t="s">
        <v>60</v>
      </c>
      <c r="E17" s="47">
        <f>16.45+11.45</f>
        <v>27.9</v>
      </c>
      <c r="F17" s="47" t="s">
        <v>1170</v>
      </c>
    </row>
    <row r="18" spans="1:6" ht="18" customHeight="1">
      <c r="A18" s="39"/>
      <c r="B18" s="42" t="s">
        <v>116</v>
      </c>
      <c r="C18" s="42" t="s">
        <v>117</v>
      </c>
      <c r="D18" s="42" t="s">
        <v>60</v>
      </c>
      <c r="E18" s="47">
        <f>18.01*10%+15.54*10%+137.98*30%+15.32</f>
        <v>60.068999999999996</v>
      </c>
      <c r="F18" s="47" t="s">
        <v>1171</v>
      </c>
    </row>
    <row r="19" spans="1:6" ht="18" customHeight="1">
      <c r="A19" s="39"/>
      <c r="B19" s="42" t="s">
        <v>121</v>
      </c>
      <c r="C19" s="42" t="s">
        <v>122</v>
      </c>
      <c r="D19" s="42" t="s">
        <v>60</v>
      </c>
      <c r="E19" s="47">
        <f>(3.61+2.61+4.66+1.93+1.05+0.67)*2.6</f>
        <v>37.777999999999999</v>
      </c>
      <c r="F19" s="47" t="s">
        <v>1172</v>
      </c>
    </row>
    <row r="20" spans="1:6" ht="18" customHeight="1">
      <c r="A20" s="36"/>
      <c r="B20" s="42" t="s">
        <v>126</v>
      </c>
      <c r="C20" s="42" t="s">
        <v>108</v>
      </c>
      <c r="D20" s="43" t="s">
        <v>60</v>
      </c>
      <c r="E20" s="47">
        <f>4.1*7.96</f>
        <v>32.635999999999996</v>
      </c>
      <c r="F20" s="47" t="s">
        <v>1173</v>
      </c>
    </row>
    <row r="21" spans="1:6" ht="18" customHeight="1">
      <c r="A21" s="36"/>
      <c r="B21" s="42" t="s">
        <v>130</v>
      </c>
      <c r="C21" s="42" t="s">
        <v>108</v>
      </c>
      <c r="D21" s="43" t="s">
        <v>60</v>
      </c>
      <c r="E21" s="47">
        <f>(3.6*2.6)+((4.4+3.65+4.45)*2.6)</f>
        <v>41.86</v>
      </c>
      <c r="F21" s="47" t="s">
        <v>1174</v>
      </c>
    </row>
    <row r="22" spans="1:6" ht="18" customHeight="1">
      <c r="A22" s="39"/>
      <c r="B22" s="42" t="s">
        <v>134</v>
      </c>
      <c r="C22" s="42" t="s">
        <v>135</v>
      </c>
      <c r="D22" s="43" t="s">
        <v>60</v>
      </c>
      <c r="E22" s="47">
        <f>16.45+18.01+11.45+186.16</f>
        <v>232.07</v>
      </c>
      <c r="F22" s="47" t="s">
        <v>1175</v>
      </c>
    </row>
    <row r="23" spans="1:6" ht="18" customHeight="1">
      <c r="A23" s="36"/>
      <c r="B23" s="42"/>
      <c r="C23" s="42"/>
      <c r="D23" s="43"/>
      <c r="E23" s="47"/>
      <c r="F23" s="47"/>
    </row>
    <row r="24" spans="1:6" ht="18" customHeight="1">
      <c r="A24" s="39"/>
      <c r="B24" s="42"/>
      <c r="C24" s="42"/>
      <c r="D24" s="43"/>
      <c r="E24" s="48"/>
      <c r="F24" s="48"/>
    </row>
    <row r="25" spans="1:6" ht="18" customHeight="1">
      <c r="A25" s="36">
        <v>3</v>
      </c>
      <c r="B25" s="49" t="s">
        <v>1176</v>
      </c>
      <c r="C25" s="42"/>
      <c r="D25" s="43"/>
      <c r="E25" s="44"/>
      <c r="F25" s="44"/>
    </row>
    <row r="26" spans="1:6" ht="18" customHeight="1">
      <c r="A26" s="39"/>
      <c r="B26" s="42" t="s">
        <v>140</v>
      </c>
      <c r="C26" s="42" t="s">
        <v>141</v>
      </c>
      <c r="D26" s="43" t="s">
        <v>60</v>
      </c>
      <c r="E26" s="47">
        <f>(3.1+1.1+6.9+4.1)*2.65+(0.67+1.55+0.96)*2.6</f>
        <v>48.548000000000002</v>
      </c>
      <c r="F26" s="47" t="s">
        <v>1177</v>
      </c>
    </row>
    <row r="27" spans="1:6" ht="36" customHeight="1">
      <c r="A27" s="39"/>
      <c r="B27" s="42" t="s">
        <v>145</v>
      </c>
      <c r="C27" s="42" t="s">
        <v>146</v>
      </c>
      <c r="D27" s="43" t="s">
        <v>60</v>
      </c>
      <c r="E27" s="50">
        <f>(2.89+1.05)*2.6+(0.8+0.5)*2.6+(0.8+1+0.8+3.52+0.2+0.44+0.2+0.55+0.44+0.44+0.44+2.7+3.57)*2.6+(0.8+0.49+4.98+0.67)*2.2</f>
        <v>68.152000000000015</v>
      </c>
      <c r="F27" s="50" t="s">
        <v>1178</v>
      </c>
    </row>
    <row r="28" spans="1:6" ht="18" customHeight="1">
      <c r="A28" s="36"/>
      <c r="B28" s="42" t="s">
        <v>150</v>
      </c>
      <c r="C28" s="42" t="s">
        <v>151</v>
      </c>
      <c r="D28" s="43" t="s">
        <v>60</v>
      </c>
      <c r="E28" s="47">
        <f>(3.1+1.1+6.9+4.1)*2.65</f>
        <v>40.28</v>
      </c>
      <c r="F28" s="47" t="s">
        <v>1179</v>
      </c>
    </row>
    <row r="29" spans="1:6" ht="18" customHeight="1">
      <c r="A29" s="39"/>
      <c r="B29" s="42" t="s">
        <v>155</v>
      </c>
      <c r="C29" s="42" t="s">
        <v>156</v>
      </c>
      <c r="D29" s="43" t="s">
        <v>60</v>
      </c>
      <c r="E29" s="47">
        <f>16.38+18.01*10%+11.45+135.46*30%+15.32</f>
        <v>85.588999999999999</v>
      </c>
      <c r="F29" s="47" t="s">
        <v>1180</v>
      </c>
    </row>
    <row r="30" spans="1:6" ht="18" customHeight="1">
      <c r="A30" s="39"/>
      <c r="B30" s="42" t="s">
        <v>155</v>
      </c>
      <c r="C30" s="42" t="s">
        <v>160</v>
      </c>
      <c r="D30" s="43" t="s">
        <v>60</v>
      </c>
      <c r="E30" s="47">
        <f>(3.1+1.1+6.9+4.1)*2.65+(0.67+1.55+0.96)*2.6</f>
        <v>48.548000000000002</v>
      </c>
      <c r="F30" s="47" t="s">
        <v>1177</v>
      </c>
    </row>
    <row r="31" spans="1:6" ht="18" customHeight="1">
      <c r="A31" s="36"/>
      <c r="B31" s="42" t="s">
        <v>155</v>
      </c>
      <c r="C31" s="42" t="s">
        <v>164</v>
      </c>
      <c r="D31" s="43" t="s">
        <v>60</v>
      </c>
      <c r="E31" s="47">
        <f>(0.8+1+0.8+3.52+2.7+3.57)*2.65+(2.14+0.13+0.19+1.74+0.17+0.16+0.4)*2.6+(0.67+1.55+0.96)*2.6</f>
        <v>53.919499999999999</v>
      </c>
      <c r="F31" s="47" t="s">
        <v>1181</v>
      </c>
    </row>
    <row r="32" spans="1:6" ht="18" customHeight="1">
      <c r="A32" s="36"/>
      <c r="B32" s="42" t="s">
        <v>168</v>
      </c>
      <c r="C32" s="42" t="s">
        <v>169</v>
      </c>
      <c r="D32" s="43" t="s">
        <v>60</v>
      </c>
      <c r="E32" s="47">
        <f>3.19*2.61-1.05*0.67</f>
        <v>7.622399999999999</v>
      </c>
      <c r="F32" s="47" t="s">
        <v>1182</v>
      </c>
    </row>
    <row r="33" spans="1:6" ht="18" customHeight="1">
      <c r="A33" s="36"/>
      <c r="B33" s="42" t="s">
        <v>173</v>
      </c>
      <c r="C33" s="42" t="s">
        <v>174</v>
      </c>
      <c r="D33" s="43" t="s">
        <v>60</v>
      </c>
      <c r="E33" s="47">
        <f>3.19*2.61-1.05*0.67</f>
        <v>7.622399999999999</v>
      </c>
      <c r="F33" s="47" t="s">
        <v>1182</v>
      </c>
    </row>
    <row r="34" spans="1:6" ht="18" customHeight="1">
      <c r="A34" s="36"/>
      <c r="B34" s="42" t="s">
        <v>178</v>
      </c>
      <c r="C34" s="42" t="s">
        <v>52</v>
      </c>
      <c r="D34" s="43" t="s">
        <v>60</v>
      </c>
      <c r="E34" s="47">
        <f>3.19*2.61-1.05*0.67</f>
        <v>7.622399999999999</v>
      </c>
      <c r="F34" s="47" t="s">
        <v>1182</v>
      </c>
    </row>
    <row r="35" spans="1:6" ht="36" customHeight="1">
      <c r="A35" s="39"/>
      <c r="B35" s="42" t="s">
        <v>182</v>
      </c>
      <c r="C35" s="42" t="s">
        <v>183</v>
      </c>
      <c r="D35" s="43" t="s">
        <v>75</v>
      </c>
      <c r="E35" s="51">
        <f>(4.8+4.2+2.93+1.22+0.74)+(5.9+4.2+4.2+1.35+0.71+1.06+0.71+3.03-0.86)+(3.61+2.61+4.66+1.93+1.05+0.67-0.86+2.56)+(2.8+1+4.1+7.96+4.1)+(0.95+0.8+0.95+0.17)+(2.14+0.13+0.19+1.74+0.17+0.16+0.4)+(4+2+3)</f>
        <v>87.18</v>
      </c>
      <c r="F35" s="51" t="s">
        <v>1183</v>
      </c>
    </row>
    <row r="36" spans="1:6" ht="18" customHeight="1">
      <c r="A36" s="39"/>
      <c r="B36" s="42" t="s">
        <v>187</v>
      </c>
      <c r="C36" s="42" t="s">
        <v>188</v>
      </c>
      <c r="D36" s="43" t="s">
        <v>60</v>
      </c>
      <c r="E36" s="50">
        <f>1.57*2.2</f>
        <v>3.4540000000000006</v>
      </c>
      <c r="F36" s="50" t="s">
        <v>1184</v>
      </c>
    </row>
    <row r="37" spans="1:6" ht="18" customHeight="1">
      <c r="A37" s="36"/>
      <c r="B37" s="42" t="s">
        <v>192</v>
      </c>
      <c r="C37" s="42" t="s">
        <v>52</v>
      </c>
      <c r="D37" s="43" t="s">
        <v>103</v>
      </c>
      <c r="E37" s="47">
        <f>1</f>
        <v>1</v>
      </c>
      <c r="F37" s="47" t="s">
        <v>1168</v>
      </c>
    </row>
    <row r="38" spans="1:6" ht="18" customHeight="1">
      <c r="A38" s="36"/>
      <c r="B38" s="42" t="s">
        <v>196</v>
      </c>
      <c r="C38" s="42" t="s">
        <v>52</v>
      </c>
      <c r="D38" s="43" t="s">
        <v>103</v>
      </c>
      <c r="E38" s="47">
        <f>1</f>
        <v>1</v>
      </c>
      <c r="F38" s="47" t="s">
        <v>1168</v>
      </c>
    </row>
    <row r="39" spans="1:6" ht="18" customHeight="1">
      <c r="A39" s="36"/>
      <c r="B39" s="42" t="s">
        <v>200</v>
      </c>
      <c r="C39" s="42" t="s">
        <v>52</v>
      </c>
      <c r="D39" s="43" t="s">
        <v>103</v>
      </c>
      <c r="E39" s="47">
        <f>1</f>
        <v>1</v>
      </c>
      <c r="F39" s="47" t="s">
        <v>1168</v>
      </c>
    </row>
    <row r="40" spans="1:6" ht="18" customHeight="1">
      <c r="A40" s="36"/>
      <c r="B40" s="42" t="s">
        <v>204</v>
      </c>
      <c r="C40" s="42" t="s">
        <v>52</v>
      </c>
      <c r="D40" s="43" t="s">
        <v>103</v>
      </c>
      <c r="E40" s="47">
        <f>1</f>
        <v>1</v>
      </c>
      <c r="F40" s="47" t="s">
        <v>1168</v>
      </c>
    </row>
    <row r="41" spans="1:6" ht="18" customHeight="1">
      <c r="A41" s="36"/>
      <c r="B41" s="42"/>
      <c r="C41" s="42"/>
      <c r="D41" s="43"/>
      <c r="E41" s="47"/>
      <c r="F41" s="47"/>
    </row>
    <row r="42" spans="1:6" ht="18" customHeight="1">
      <c r="A42" s="36">
        <v>4</v>
      </c>
      <c r="B42" s="49" t="s">
        <v>1185</v>
      </c>
      <c r="C42" s="42"/>
      <c r="D42" s="43"/>
      <c r="E42" s="47"/>
      <c r="F42" s="47"/>
    </row>
    <row r="43" spans="1:6" ht="18" customHeight="1">
      <c r="A43" s="36"/>
      <c r="B43" s="42" t="s">
        <v>210</v>
      </c>
      <c r="C43" s="42" t="s">
        <v>211</v>
      </c>
      <c r="D43" s="43" t="s">
        <v>212</v>
      </c>
      <c r="E43" s="47">
        <f>1</f>
        <v>1</v>
      </c>
      <c r="F43" s="47" t="s">
        <v>1168</v>
      </c>
    </row>
    <row r="44" spans="1:6" ht="18" customHeight="1">
      <c r="A44" s="39"/>
      <c r="B44" s="42" t="s">
        <v>210</v>
      </c>
      <c r="C44" s="42" t="s">
        <v>216</v>
      </c>
      <c r="D44" s="43" t="s">
        <v>212</v>
      </c>
      <c r="E44" s="47">
        <f>1</f>
        <v>1</v>
      </c>
      <c r="F44" s="47" t="s">
        <v>1168</v>
      </c>
    </row>
    <row r="45" spans="1:6" ht="18" customHeight="1">
      <c r="A45" s="36"/>
      <c r="B45" s="42" t="s">
        <v>220</v>
      </c>
      <c r="C45" s="42" t="s">
        <v>221</v>
      </c>
      <c r="D45" s="43" t="s">
        <v>60</v>
      </c>
      <c r="E45" s="47">
        <f>(3.5+1.4+3.1)*2.6</f>
        <v>20.8</v>
      </c>
      <c r="F45" s="47" t="s">
        <v>1186</v>
      </c>
    </row>
    <row r="46" spans="1:6" ht="18" customHeight="1">
      <c r="A46" s="39"/>
      <c r="B46" s="42" t="s">
        <v>224</v>
      </c>
      <c r="C46" s="42" t="s">
        <v>225</v>
      </c>
      <c r="D46" s="43" t="s">
        <v>60</v>
      </c>
      <c r="E46" s="47">
        <f>(1.3+0.4+0.45)*2.6+3.1*1.65</f>
        <v>10.705000000000002</v>
      </c>
      <c r="F46" s="47" t="s">
        <v>1187</v>
      </c>
    </row>
    <row r="47" spans="1:6" ht="18" customHeight="1">
      <c r="A47" s="39"/>
      <c r="B47" s="42" t="s">
        <v>229</v>
      </c>
      <c r="C47" s="42" t="s">
        <v>230</v>
      </c>
      <c r="D47" s="43" t="s">
        <v>60</v>
      </c>
      <c r="E47" s="47">
        <f>3*0.9</f>
        <v>2.7</v>
      </c>
      <c r="F47" s="47" t="s">
        <v>1188</v>
      </c>
    </row>
    <row r="48" spans="1:6" ht="18" customHeight="1">
      <c r="A48" s="39"/>
      <c r="B48" s="42" t="s">
        <v>234</v>
      </c>
      <c r="C48" s="42" t="s">
        <v>235</v>
      </c>
      <c r="D48" s="43" t="s">
        <v>75</v>
      </c>
      <c r="E48" s="47">
        <f>((1.7+6.38+6.38+4+2+1.2+3.7+1.23)+(2.6*24)+(2.1*4))</f>
        <v>97.390000000000015</v>
      </c>
      <c r="F48" s="47" t="s">
        <v>1203</v>
      </c>
    </row>
    <row r="49" spans="1:7" ht="18" customHeight="1">
      <c r="A49" s="39"/>
      <c r="B49" s="42"/>
      <c r="C49" s="42"/>
      <c r="D49" s="43"/>
      <c r="E49" s="47"/>
      <c r="F49" s="47"/>
    </row>
    <row r="50" spans="1:7" ht="18" customHeight="1">
      <c r="A50" s="36">
        <v>5</v>
      </c>
      <c r="B50" s="49" t="s">
        <v>1189</v>
      </c>
      <c r="C50" s="42"/>
      <c r="D50" s="43"/>
      <c r="E50" s="47"/>
      <c r="F50" s="47"/>
    </row>
    <row r="51" spans="1:7" ht="18" customHeight="1">
      <c r="A51" s="39"/>
      <c r="B51" s="42" t="s">
        <v>241</v>
      </c>
      <c r="C51" s="42" t="s">
        <v>242</v>
      </c>
      <c r="D51" s="43" t="s">
        <v>60</v>
      </c>
      <c r="E51" s="44">
        <f>1.55*0.4</f>
        <v>0.62000000000000011</v>
      </c>
      <c r="F51" s="44" t="s">
        <v>1190</v>
      </c>
    </row>
    <row r="52" spans="1:7" ht="18" customHeight="1">
      <c r="A52" s="36"/>
      <c r="B52" s="42"/>
      <c r="C52" s="42"/>
      <c r="D52" s="43"/>
      <c r="E52" s="44"/>
      <c r="F52" s="44"/>
    </row>
    <row r="53" spans="1:7" ht="18" customHeight="1">
      <c r="A53" s="36"/>
      <c r="B53" s="42"/>
      <c r="C53" s="42"/>
      <c r="D53" s="43"/>
      <c r="E53" s="47"/>
      <c r="F53" s="47"/>
    </row>
    <row r="54" spans="1:7" ht="18" customHeight="1">
      <c r="A54" s="36">
        <v>6</v>
      </c>
      <c r="B54" s="49" t="s">
        <v>1191</v>
      </c>
      <c r="C54" s="42"/>
      <c r="D54" s="43"/>
      <c r="E54" s="47"/>
      <c r="F54" s="47"/>
    </row>
    <row r="55" spans="1:7" ht="36" customHeight="1">
      <c r="A55" s="39"/>
      <c r="B55" s="42" t="s">
        <v>248</v>
      </c>
      <c r="C55" s="42" t="s">
        <v>249</v>
      </c>
      <c r="D55" s="43" t="s">
        <v>60</v>
      </c>
      <c r="E55" s="50">
        <f>(4.8+4.2+2.93+1.22+0.74)*2.65+(5.9+4.2+4.2+0.71+1.06+0.71+3.03)*2.65+(2.61+4.66+1.93+1.05+0.67+0.5+0.54)*2.65+(4.1+7.96+4.18)*2.6+(2.14+0.13+0.19+1.74+0.17+0.16+0.4)*2.6</f>
        <v>176.04100000000003</v>
      </c>
      <c r="F55" s="50" t="s">
        <v>1192</v>
      </c>
      <c r="G55" s="52">
        <f>E55-E56</f>
        <v>0</v>
      </c>
    </row>
    <row r="56" spans="1:7" s="56" customFormat="1" ht="36" customHeight="1">
      <c r="A56" s="53"/>
      <c r="B56" s="54" t="s">
        <v>253</v>
      </c>
      <c r="C56" s="54" t="s">
        <v>254</v>
      </c>
      <c r="D56" s="55" t="s">
        <v>60</v>
      </c>
      <c r="E56" s="50">
        <f>(4.8+4.2+2.93+1.22+0.74)*2.65+(5.9+4.2+4.2+0.71+1.06+0.71+3.03)*2.65+(2.61+4.66+1.93+1.05+0.67+0.5+0.54)*2.65+(4.1+7.96+4.18)*2.6+(2.14+0.13+0.19+1.74+0.17+0.16+0.4)*2.6</f>
        <v>176.04100000000003</v>
      </c>
      <c r="F56" s="50" t="s">
        <v>1192</v>
      </c>
    </row>
    <row r="57" spans="1:7" ht="18" customHeight="1">
      <c r="A57" s="39"/>
      <c r="B57" s="42" t="s">
        <v>248</v>
      </c>
      <c r="C57" s="42" t="s">
        <v>258</v>
      </c>
      <c r="D57" s="43" t="s">
        <v>60</v>
      </c>
      <c r="E57" s="47">
        <f>16.45+18.01+11.45+186.16+43.94</f>
        <v>276.01</v>
      </c>
      <c r="F57" s="47" t="s">
        <v>1160</v>
      </c>
      <c r="G57" s="52">
        <f>E57-E58</f>
        <v>0</v>
      </c>
    </row>
    <row r="58" spans="1:7" ht="18" customHeight="1">
      <c r="A58" s="39"/>
      <c r="B58" s="42" t="s">
        <v>253</v>
      </c>
      <c r="C58" s="42" t="s">
        <v>262</v>
      </c>
      <c r="D58" s="43" t="s">
        <v>60</v>
      </c>
      <c r="E58" s="47">
        <f>16.45+18.01+11.45+186.16+43.94</f>
        <v>276.01</v>
      </c>
      <c r="F58" s="47" t="s">
        <v>1160</v>
      </c>
    </row>
    <row r="59" spans="1:7" ht="18" customHeight="1">
      <c r="A59" s="36"/>
      <c r="B59" s="42"/>
      <c r="C59" s="42"/>
      <c r="D59" s="43"/>
      <c r="E59" s="47"/>
      <c r="F59" s="47"/>
      <c r="G59" s="57">
        <v>3000000</v>
      </c>
    </row>
    <row r="60" spans="1:7" ht="18" customHeight="1">
      <c r="A60" s="36">
        <v>7</v>
      </c>
      <c r="B60" s="49" t="s">
        <v>1193</v>
      </c>
      <c r="C60" s="42"/>
      <c r="D60" s="43"/>
      <c r="E60" s="47"/>
      <c r="F60" s="47"/>
    </row>
    <row r="61" spans="1:7" ht="18" customHeight="1">
      <c r="A61" s="39"/>
      <c r="B61" s="42" t="s">
        <v>268</v>
      </c>
      <c r="C61" s="42" t="s">
        <v>269</v>
      </c>
      <c r="D61" s="43" t="s">
        <v>60</v>
      </c>
      <c r="E61" s="47">
        <f>3.19*2.61-1.05*0.67</f>
        <v>7.622399999999999</v>
      </c>
      <c r="F61" s="47" t="s">
        <v>1182</v>
      </c>
    </row>
    <row r="62" spans="1:7" ht="18" customHeight="1">
      <c r="A62" s="39"/>
      <c r="B62" s="42" t="s">
        <v>273</v>
      </c>
      <c r="C62" s="42" t="s">
        <v>274</v>
      </c>
      <c r="D62" s="43" t="s">
        <v>60</v>
      </c>
      <c r="E62" s="47">
        <f>(2.89+1.05)*2.6+(0.8+0.5)*2.6+(0.8+0.49+4.98+0.67)*2.2+(0.2+0.44+0.2+0.55+0.44+0.44+0.44)*2.6</f>
        <v>35.938000000000002</v>
      </c>
      <c r="F62" s="47" t="s">
        <v>1194</v>
      </c>
    </row>
    <row r="63" spans="1:7" ht="18" customHeight="1">
      <c r="A63" s="36"/>
      <c r="B63" s="42" t="s">
        <v>278</v>
      </c>
      <c r="C63" s="42" t="s">
        <v>279</v>
      </c>
      <c r="D63" s="43" t="s">
        <v>60</v>
      </c>
      <c r="E63" s="47">
        <f>16.38+18.01+3.66+179.92</f>
        <v>217.96999999999997</v>
      </c>
      <c r="F63" s="47" t="s">
        <v>1195</v>
      </c>
    </row>
    <row r="64" spans="1:7" ht="18" customHeight="1">
      <c r="A64" s="36"/>
      <c r="B64" s="42" t="s">
        <v>283</v>
      </c>
      <c r="C64" s="42" t="s">
        <v>52</v>
      </c>
      <c r="D64" s="43" t="s">
        <v>60</v>
      </c>
      <c r="E64" s="44">
        <f>(1.64+1.64)*1.2+(1.05+1.1+4+1.2+3.4+0.95+1.9+6.25)*1.4+(3+2.6)*0.9</f>
        <v>36.765999999999998</v>
      </c>
      <c r="F64" s="44" t="s">
        <v>1196</v>
      </c>
      <c r="G64" s="44" t="s">
        <v>1197</v>
      </c>
    </row>
    <row r="65" spans="1:6" ht="18" customHeight="1">
      <c r="A65" s="39"/>
      <c r="B65" s="42" t="s">
        <v>287</v>
      </c>
      <c r="C65" s="42" t="s">
        <v>52</v>
      </c>
      <c r="D65" s="43" t="s">
        <v>103</v>
      </c>
      <c r="E65" s="45">
        <f>1+1</f>
        <v>2</v>
      </c>
      <c r="F65" s="45" t="s">
        <v>1198</v>
      </c>
    </row>
    <row r="66" spans="1:6" ht="18" customHeight="1">
      <c r="A66" s="36"/>
      <c r="B66" s="42" t="s">
        <v>290</v>
      </c>
      <c r="C66" s="42" t="s">
        <v>291</v>
      </c>
      <c r="D66" s="43" t="s">
        <v>212</v>
      </c>
      <c r="E66" s="47">
        <f>1</f>
        <v>1</v>
      </c>
      <c r="F66" s="47" t="s">
        <v>1168</v>
      </c>
    </row>
    <row r="67" spans="1:6" ht="18" customHeight="1">
      <c r="A67" s="36"/>
      <c r="B67" s="42" t="s">
        <v>294</v>
      </c>
      <c r="C67" s="42" t="s">
        <v>52</v>
      </c>
      <c r="D67" s="43" t="s">
        <v>212</v>
      </c>
      <c r="E67" s="47">
        <f>1</f>
        <v>1</v>
      </c>
      <c r="F67" s="47" t="s">
        <v>1168</v>
      </c>
    </row>
    <row r="68" spans="1:6" ht="18" customHeight="1">
      <c r="A68" s="39"/>
      <c r="B68" s="42" t="s">
        <v>297</v>
      </c>
      <c r="C68" s="42" t="s">
        <v>52</v>
      </c>
      <c r="D68" s="43" t="s">
        <v>298</v>
      </c>
      <c r="E68" s="45">
        <f>8</f>
        <v>8</v>
      </c>
      <c r="F68" s="45" t="s">
        <v>1199</v>
      </c>
    </row>
    <row r="69" spans="1:6" ht="18" customHeight="1">
      <c r="A69" s="39"/>
      <c r="B69" s="42" t="s">
        <v>301</v>
      </c>
      <c r="C69" s="42" t="s">
        <v>52</v>
      </c>
      <c r="D69" s="43" t="s">
        <v>298</v>
      </c>
      <c r="E69" s="45">
        <f>7</f>
        <v>7</v>
      </c>
      <c r="F69" s="45" t="s">
        <v>1200</v>
      </c>
    </row>
    <row r="70" spans="1:6" ht="18" customHeight="1">
      <c r="A70" s="36"/>
      <c r="B70" s="42"/>
      <c r="C70" s="42"/>
      <c r="D70" s="43"/>
      <c r="E70" s="47"/>
      <c r="F70" s="47"/>
    </row>
    <row r="71" spans="1:6" ht="18" customHeight="1">
      <c r="A71" s="36"/>
      <c r="B71" s="42"/>
      <c r="C71" s="42"/>
      <c r="D71" s="43"/>
      <c r="E71" s="47"/>
      <c r="F71" s="47"/>
    </row>
    <row r="72" spans="1:6" ht="18" customHeight="1">
      <c r="A72" s="36"/>
      <c r="B72" s="42"/>
      <c r="C72" s="42"/>
      <c r="D72" s="43"/>
      <c r="E72" s="47"/>
      <c r="F72" s="47"/>
    </row>
    <row r="73" spans="1:6" ht="18" customHeight="1">
      <c r="A73" s="36">
        <v>8</v>
      </c>
      <c r="B73" s="49" t="s">
        <v>1201</v>
      </c>
      <c r="C73" s="42"/>
      <c r="D73" s="43"/>
      <c r="E73" s="47"/>
      <c r="F73" s="47"/>
    </row>
    <row r="74" spans="1:6" ht="18" customHeight="1">
      <c r="A74" s="39"/>
      <c r="B74" s="42" t="s">
        <v>307</v>
      </c>
      <c r="C74" s="42" t="s">
        <v>308</v>
      </c>
      <c r="D74" s="43" t="s">
        <v>309</v>
      </c>
      <c r="E74" s="47">
        <f>4</f>
        <v>4</v>
      </c>
      <c r="F74" s="47" t="s">
        <v>1202</v>
      </c>
    </row>
    <row r="75" spans="1:6" ht="18" customHeight="1">
      <c r="A75" s="39"/>
      <c r="B75" s="42" t="s">
        <v>312</v>
      </c>
      <c r="C75" s="42" t="s">
        <v>313</v>
      </c>
      <c r="D75" s="43" t="s">
        <v>309</v>
      </c>
      <c r="E75" s="44">
        <f>4</f>
        <v>4</v>
      </c>
      <c r="F75" s="44" t="s">
        <v>1202</v>
      </c>
    </row>
    <row r="76" spans="1:6" ht="18" customHeight="1">
      <c r="A76" s="36"/>
      <c r="B76" s="42"/>
      <c r="C76" s="42"/>
      <c r="D76" s="43"/>
      <c r="E76" s="51"/>
      <c r="F76" s="51"/>
    </row>
    <row r="77" spans="1:6" ht="18" customHeight="1">
      <c r="A77" s="36"/>
      <c r="B77" s="42"/>
      <c r="C77" s="42"/>
      <c r="D77" s="43"/>
      <c r="E77" s="44"/>
      <c r="F77" s="47"/>
    </row>
    <row r="78" spans="1:6" ht="18" customHeight="1">
      <c r="A78" s="39"/>
      <c r="B78" s="42"/>
      <c r="C78" s="42"/>
      <c r="D78" s="43"/>
      <c r="E78" s="44"/>
      <c r="F78" s="44"/>
    </row>
    <row r="79" spans="1:6" ht="18" customHeight="1">
      <c r="A79" s="39"/>
      <c r="B79" s="42"/>
      <c r="C79" s="42"/>
      <c r="D79" s="43"/>
      <c r="E79" s="44"/>
      <c r="F79" s="47"/>
    </row>
    <row r="80" spans="1:6" ht="18" customHeight="1">
      <c r="A80" s="36"/>
      <c r="B80" s="42"/>
      <c r="C80" s="42"/>
      <c r="D80" s="43"/>
      <c r="E80" s="44"/>
      <c r="F80" s="58"/>
    </row>
    <row r="81" spans="1:6" ht="18" customHeight="1">
      <c r="A81" s="36"/>
      <c r="B81" s="42"/>
      <c r="C81" s="42"/>
      <c r="D81" s="43"/>
      <c r="E81" s="44"/>
      <c r="F81" s="47"/>
    </row>
    <row r="82" spans="1:6" ht="18" customHeight="1"/>
    <row r="83" spans="1:6" ht="18" customHeight="1"/>
    <row r="84" spans="1:6" ht="18" customHeight="1"/>
    <row r="85" spans="1:6" ht="18" customHeight="1"/>
    <row r="86" spans="1:6" ht="18" customHeight="1"/>
    <row r="87" spans="1:6" ht="18" customHeight="1"/>
    <row r="88" spans="1:6" ht="18" customHeight="1"/>
    <row r="89" spans="1:6" ht="18" customHeight="1"/>
  </sheetData>
  <mergeCells count="1">
    <mergeCell ref="A1:F1"/>
  </mergeCells>
  <phoneticPr fontId="1" type="noConversion"/>
  <printOptions horizontalCentered="1"/>
  <pageMargins left="0.31496062992125984" right="0.27559055118110237" top="0.59055118110236227" bottom="0.35433070866141736" header="0.39370078740157483" footer="0.15748031496062992"/>
  <pageSetup paperSize="9" scale="89" orientation="landscape" r:id="rId1"/>
  <headerFooter alignWithMargins="0">
    <oddFooter>&amp;C&amp;P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43"/>
  <sheetViews>
    <sheetView workbookViewId="0">
      <selection activeCell="K27" sqref="K27"/>
    </sheetView>
  </sheetViews>
  <sheetFormatPr defaultRowHeight="16.5"/>
  <sheetData>
    <row r="1" spans="1:7">
      <c r="A1" t="s">
        <v>1113</v>
      </c>
    </row>
    <row r="2" spans="1:7">
      <c r="A2" s="1" t="s">
        <v>1114</v>
      </c>
      <c r="B2" t="s">
        <v>1115</v>
      </c>
      <c r="C2" s="1" t="s">
        <v>1116</v>
      </c>
    </row>
    <row r="3" spans="1:7">
      <c r="A3" s="1" t="s">
        <v>1117</v>
      </c>
      <c r="B3" t="s">
        <v>1118</v>
      </c>
    </row>
    <row r="4" spans="1:7">
      <c r="A4" s="1" t="s">
        <v>1119</v>
      </c>
      <c r="B4">
        <v>5</v>
      </c>
    </row>
    <row r="5" spans="1:7">
      <c r="A5" s="1" t="s">
        <v>1120</v>
      </c>
      <c r="B5">
        <v>5</v>
      </c>
    </row>
    <row r="6" spans="1:7">
      <c r="A6" s="1" t="s">
        <v>1121</v>
      </c>
      <c r="B6" t="s">
        <v>1122</v>
      </c>
    </row>
    <row r="7" spans="1:7">
      <c r="A7" s="1" t="s">
        <v>1123</v>
      </c>
      <c r="B7" t="s">
        <v>1023</v>
      </c>
      <c r="C7" t="s">
        <v>63</v>
      </c>
    </row>
    <row r="8" spans="1:7">
      <c r="A8" s="1" t="s">
        <v>1124</v>
      </c>
      <c r="B8" t="s">
        <v>1023</v>
      </c>
      <c r="C8">
        <v>2</v>
      </c>
    </row>
    <row r="9" spans="1:7">
      <c r="A9" s="1" t="s">
        <v>1125</v>
      </c>
      <c r="B9" t="s">
        <v>925</v>
      </c>
      <c r="C9" t="s">
        <v>927</v>
      </c>
      <c r="D9" t="s">
        <v>928</v>
      </c>
      <c r="E9" t="s">
        <v>929</v>
      </c>
      <c r="F9" t="s">
        <v>930</v>
      </c>
      <c r="G9" t="s">
        <v>1126</v>
      </c>
    </row>
    <row r="10" spans="1:7">
      <c r="A10" s="1" t="s">
        <v>1127</v>
      </c>
      <c r="B10">
        <v>1472</v>
      </c>
      <c r="C10">
        <v>0</v>
      </c>
      <c r="D10">
        <v>0</v>
      </c>
    </row>
    <row r="11" spans="1:7">
      <c r="A11" s="1" t="s">
        <v>1128</v>
      </c>
      <c r="B11" t="s">
        <v>1129</v>
      </c>
      <c r="C11">
        <v>4</v>
      </c>
    </row>
    <row r="12" spans="1:7">
      <c r="A12" s="1" t="s">
        <v>1130</v>
      </c>
      <c r="B12" t="s">
        <v>1129</v>
      </c>
      <c r="C12">
        <v>4</v>
      </c>
    </row>
    <row r="13" spans="1:7">
      <c r="A13" s="1" t="s">
        <v>1131</v>
      </c>
      <c r="B13" t="s">
        <v>1129</v>
      </c>
      <c r="C13">
        <v>3</v>
      </c>
    </row>
    <row r="14" spans="1:7">
      <c r="A14" s="1" t="s">
        <v>1132</v>
      </c>
      <c r="B14" t="s">
        <v>1129</v>
      </c>
      <c r="C14">
        <v>5</v>
      </c>
    </row>
    <row r="15" spans="1:7">
      <c r="A15" s="1" t="s">
        <v>1133</v>
      </c>
      <c r="B15" t="s">
        <v>1115</v>
      </c>
      <c r="C15" t="s">
        <v>1134</v>
      </c>
      <c r="D15" t="s">
        <v>1134</v>
      </c>
      <c r="E15" t="s">
        <v>1134</v>
      </c>
      <c r="F15">
        <v>1</v>
      </c>
    </row>
    <row r="16" spans="1:7">
      <c r="A16" s="1" t="s">
        <v>1135</v>
      </c>
      <c r="B16">
        <v>1.1100000000000001</v>
      </c>
      <c r="C16">
        <v>1.1200000000000001</v>
      </c>
    </row>
    <row r="17" spans="1:13">
      <c r="A17" s="1" t="s">
        <v>1136</v>
      </c>
      <c r="B17">
        <v>1</v>
      </c>
      <c r="C17">
        <v>1.5</v>
      </c>
      <c r="D17">
        <v>1.1599999999999999</v>
      </c>
      <c r="E17">
        <v>1.6</v>
      </c>
      <c r="F17">
        <v>1.6</v>
      </c>
      <c r="G17">
        <v>1.6</v>
      </c>
      <c r="H17">
        <v>1.94</v>
      </c>
      <c r="I17">
        <v>1.94</v>
      </c>
      <c r="J17">
        <v>1.94</v>
      </c>
      <c r="K17">
        <v>1</v>
      </c>
      <c r="L17">
        <v>1</v>
      </c>
      <c r="M17">
        <v>1</v>
      </c>
    </row>
    <row r="18" spans="1:13">
      <c r="A18" s="1" t="s">
        <v>1137</v>
      </c>
      <c r="B18">
        <v>1.25</v>
      </c>
      <c r="C18">
        <v>1.071</v>
      </c>
    </row>
    <row r="19" spans="1:13">
      <c r="A19" s="1" t="s">
        <v>1138</v>
      </c>
    </row>
    <row r="20" spans="1:13">
      <c r="A20" s="1" t="s">
        <v>1139</v>
      </c>
      <c r="B20" s="1" t="s">
        <v>1023</v>
      </c>
      <c r="C20">
        <v>1</v>
      </c>
    </row>
    <row r="21" spans="1:13">
      <c r="A21" t="s">
        <v>1141</v>
      </c>
      <c r="B21" t="s">
        <v>1142</v>
      </c>
      <c r="C21" t="s">
        <v>1143</v>
      </c>
    </row>
    <row r="22" spans="1:13">
      <c r="A22">
        <v>1</v>
      </c>
      <c r="B22" s="1" t="s">
        <v>1144</v>
      </c>
      <c r="C22" s="1" t="s">
        <v>1053</v>
      </c>
    </row>
    <row r="23" spans="1:13">
      <c r="A23">
        <v>2</v>
      </c>
      <c r="B23" s="1" t="s">
        <v>1145</v>
      </c>
      <c r="C23" s="1" t="s">
        <v>1146</v>
      </c>
    </row>
    <row r="24" spans="1:13">
      <c r="A24">
        <v>3</v>
      </c>
      <c r="B24" s="1" t="s">
        <v>1147</v>
      </c>
      <c r="C24" s="1" t="s">
        <v>1148</v>
      </c>
    </row>
    <row r="25" spans="1:13">
      <c r="A25">
        <v>4</v>
      </c>
      <c r="B25" s="1" t="s">
        <v>1149</v>
      </c>
      <c r="C25" s="1" t="s">
        <v>1150</v>
      </c>
    </row>
    <row r="26" spans="1:13">
      <c r="A26">
        <v>5</v>
      </c>
      <c r="B26" s="1" t="s">
        <v>1151</v>
      </c>
      <c r="C26" s="1" t="s">
        <v>52</v>
      </c>
    </row>
    <row r="27" spans="1:13">
      <c r="A27">
        <v>6</v>
      </c>
      <c r="B27" s="1" t="s">
        <v>1103</v>
      </c>
      <c r="C27" s="1" t="s">
        <v>1102</v>
      </c>
    </row>
    <row r="28" spans="1:13">
      <c r="A28">
        <v>7</v>
      </c>
      <c r="B28" s="1" t="s">
        <v>1152</v>
      </c>
      <c r="C28" s="1" t="s">
        <v>52</v>
      </c>
    </row>
    <row r="29" spans="1:13">
      <c r="A29">
        <v>8</v>
      </c>
      <c r="B29" s="1" t="s">
        <v>1152</v>
      </c>
      <c r="C29" s="1" t="s">
        <v>52</v>
      </c>
    </row>
    <row r="30" spans="1:13">
      <c r="A30">
        <v>9</v>
      </c>
      <c r="B30" s="1" t="s">
        <v>1152</v>
      </c>
      <c r="C30" s="1" t="s">
        <v>52</v>
      </c>
    </row>
    <row r="32" spans="1:13">
      <c r="B32">
        <v>1</v>
      </c>
    </row>
    <row r="43" spans="1:2">
      <c r="A43" t="s">
        <v>1140</v>
      </c>
      <c r="B43">
        <v>1234</v>
      </c>
    </row>
  </sheetData>
  <phoneticPr fontId="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RowHeight="16.5"/>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14</vt:i4>
      </vt:variant>
    </vt:vector>
  </HeadingPairs>
  <TitlesOfParts>
    <vt:vector size="23" baseType="lpstr">
      <vt:lpstr>원가계산서</vt:lpstr>
      <vt:lpstr>공종별집계표</vt:lpstr>
      <vt:lpstr>공종별내역서</vt:lpstr>
      <vt:lpstr>일위대가목록</vt:lpstr>
      <vt:lpstr>일위대가</vt:lpstr>
      <vt:lpstr>단가대비표</vt:lpstr>
      <vt:lpstr>물량산출근거서</vt:lpstr>
      <vt:lpstr> 공사설정 </vt:lpstr>
      <vt:lpstr>Sheet1</vt:lpstr>
      <vt:lpstr>공종별내역서!Print_Area</vt:lpstr>
      <vt:lpstr>공종별집계표!Print_Area</vt:lpstr>
      <vt:lpstr>단가대비표!Print_Area</vt:lpstr>
      <vt:lpstr>물량산출근거서!Print_Area</vt:lpstr>
      <vt:lpstr>원가계산서!Print_Area</vt:lpstr>
      <vt:lpstr>일위대가!Print_Area</vt:lpstr>
      <vt:lpstr>일위대가목록!Print_Area</vt:lpstr>
      <vt:lpstr>공종별내역서!Print_Titles</vt:lpstr>
      <vt:lpstr>공종별집계표!Print_Titles</vt:lpstr>
      <vt:lpstr>단가대비표!Print_Titles</vt:lpstr>
      <vt:lpstr>물량산출근거서!Print_Titles</vt:lpstr>
      <vt:lpstr>원가계산서!Print_Titles</vt:lpstr>
      <vt:lpstr>일위대가!Print_Titles</vt:lpstr>
      <vt:lpstr>일위대가목록!Print_Titles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BEST</dc:creator>
  <cp:lastModifiedBy>user</cp:lastModifiedBy>
  <cp:lastPrinted>2026-06-26T02:29:49Z</cp:lastPrinted>
  <dcterms:created xsi:type="dcterms:W3CDTF">2026-06-26T01:11:46Z</dcterms:created>
  <dcterms:modified xsi:type="dcterms:W3CDTF">2026-07-21T12:19:34Z</dcterms:modified>
</cp:coreProperties>
</file>