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5\2025-11 (오산시)교량시설물 유지보수 공사\설계서\4-심사\"/>
    </mc:Choice>
  </mc:AlternateContent>
  <bookViews>
    <workbookView xWindow="0" yWindow="0" windowWidth="15750" windowHeight="21660" tabRatio="896" activeTab="4"/>
  </bookViews>
  <sheets>
    <sheet name="표지" sheetId="42" r:id="rId1"/>
    <sheet name="설계설명서" sheetId="8" r:id="rId2"/>
    <sheet name="폐기물시방서" sheetId="32" r:id="rId3"/>
    <sheet name="갑지" sheetId="39" r:id="rId4"/>
    <sheet name="폐기물내역" sheetId="9" r:id="rId5"/>
    <sheet name="단가산출" sheetId="44" r:id="rId6"/>
    <sheet name="기계경비" sheetId="43" r:id="rId7"/>
    <sheet name="폐기물처리단가" sheetId="45" r:id="rId8"/>
  </sheets>
  <definedNames>
    <definedName name="_Order1" hidden="1">0</definedName>
    <definedName name="_Order2" hidden="1">0</definedName>
    <definedName name="_xlnm.Print_Area" localSheetId="1">설계설명서!$A$1:$Y$32</definedName>
    <definedName name="_xlnm.Print_Area" localSheetId="2">폐기물시방서!$A$1:$Q$151</definedName>
    <definedName name="_xlnm.Print_Area" localSheetId="0">표지!$A$1:$S$12</definedName>
  </definedNames>
  <calcPr calcId="162913"/>
</workbook>
</file>

<file path=xl/calcChain.xml><?xml version="1.0" encoding="utf-8"?>
<calcChain xmlns="http://schemas.openxmlformats.org/spreadsheetml/2006/main">
  <c r="B17" i="8" l="1"/>
  <c r="B16" i="8"/>
  <c r="H17" i="39"/>
  <c r="E17" i="8" s="1"/>
  <c r="H16" i="39"/>
  <c r="E16" i="8" s="1"/>
  <c r="K10" i="9" l="1"/>
  <c r="E10" i="9" s="1"/>
  <c r="K9" i="9"/>
  <c r="E9" i="9" s="1"/>
  <c r="E12" i="44" l="1"/>
  <c r="L14" i="44" l="1"/>
  <c r="AA10" i="43"/>
  <c r="B15" i="8" l="1"/>
  <c r="B14" i="8"/>
  <c r="B13" i="8"/>
  <c r="H15" i="39"/>
  <c r="E15" i="8" s="1"/>
  <c r="K8" i="9"/>
  <c r="E8" i="9" s="1"/>
  <c r="H13" i="39" l="1"/>
  <c r="E13" i="8" s="1"/>
  <c r="K6" i="9" l="1"/>
  <c r="E6" i="9" l="1"/>
  <c r="AA5" i="43"/>
  <c r="H19" i="44" s="1"/>
  <c r="R8" i="44"/>
  <c r="M12" i="44" s="1"/>
  <c r="L18" i="44" s="1"/>
  <c r="E15" i="44"/>
  <c r="Z8" i="43"/>
  <c r="I9" i="43" s="1"/>
  <c r="Z9" i="43" s="1"/>
  <c r="AB7" i="43"/>
  <c r="AB6" i="43"/>
  <c r="O18" i="44"/>
  <c r="S17" i="44"/>
  <c r="O17" i="44"/>
  <c r="L17" i="44"/>
  <c r="L16" i="44"/>
  <c r="F16" i="44"/>
  <c r="P15" i="44"/>
  <c r="N13" i="44"/>
  <c r="E14" i="44" s="1"/>
  <c r="O14" i="44" s="1"/>
  <c r="H15" i="44" s="1"/>
  <c r="D3" i="8"/>
  <c r="C5" i="39"/>
  <c r="L29" i="39"/>
  <c r="N31" i="8"/>
  <c r="J31" i="8"/>
  <c r="J32" i="8" s="1"/>
  <c r="N32" i="8" s="1"/>
  <c r="F31" i="8"/>
  <c r="D31" i="8"/>
  <c r="H14" i="39"/>
  <c r="E14" i="8" s="1"/>
  <c r="K7" i="9"/>
  <c r="K5" i="9" s="1"/>
  <c r="V16" i="44" l="1"/>
  <c r="I17" i="44" s="1"/>
  <c r="AB5" i="43"/>
  <c r="H21" i="44" s="1"/>
  <c r="T15" i="44"/>
  <c r="E17" i="44" s="1"/>
  <c r="E7" i="9"/>
  <c r="E5" i="9" s="1"/>
  <c r="Z5" i="43"/>
  <c r="H20" i="44" s="1"/>
  <c r="H18" i="44"/>
  <c r="W17" i="44" l="1"/>
  <c r="R18" i="44" s="1"/>
  <c r="V18" i="44" s="1"/>
  <c r="M21" i="44" s="1"/>
  <c r="AQ21" i="44" s="1"/>
  <c r="AQ32" i="44" s="1"/>
  <c r="Y5" i="43"/>
  <c r="J13" i="9" l="1"/>
  <c r="K13" i="9" s="1"/>
  <c r="K12" i="9" s="1"/>
  <c r="M20" i="44"/>
  <c r="AP20" i="44" s="1"/>
  <c r="AP32" i="44" s="1"/>
  <c r="H13" i="9" s="1"/>
  <c r="I13" i="9" s="1"/>
  <c r="I12" i="9" s="1"/>
  <c r="M19" i="44"/>
  <c r="AO19" i="44" s="1"/>
  <c r="AO32" i="44" s="1"/>
  <c r="F13" i="9" s="1"/>
  <c r="AN21" i="44" l="1"/>
  <c r="AN32" i="44"/>
  <c r="G13" i="9"/>
  <c r="E13" i="9" l="1"/>
  <c r="E12" i="9" s="1"/>
  <c r="G12" i="9"/>
  <c r="E15" i="9" l="1"/>
  <c r="E16" i="9" s="1"/>
  <c r="E17" i="9" s="1"/>
  <c r="E19" i="9" l="1"/>
  <c r="W19" i="39" s="1"/>
  <c r="K19" i="39" l="1"/>
  <c r="S19" i="39"/>
  <c r="I19" i="39"/>
</calcChain>
</file>

<file path=xl/sharedStrings.xml><?xml version="1.0" encoding="utf-8"?>
<sst xmlns="http://schemas.openxmlformats.org/spreadsheetml/2006/main" count="291" uniqueCount="246">
  <si>
    <t>계</t>
    <phoneticPr fontId="2" type="noConversion"/>
  </si>
  <si>
    <t>구  분</t>
    <phoneticPr fontId="2" type="noConversion"/>
  </si>
  <si>
    <t>수  집</t>
    <phoneticPr fontId="2" type="noConversion"/>
  </si>
  <si>
    <t>운  반</t>
    <phoneticPr fontId="2" type="noConversion"/>
  </si>
  <si>
    <t>처  리</t>
    <phoneticPr fontId="2" type="noConversion"/>
  </si>
  <si>
    <t>누  계</t>
    <phoneticPr fontId="2" type="noConversion"/>
  </si>
  <si>
    <t>기                               간</t>
    <phoneticPr fontId="2" type="noConversion"/>
  </si>
  <si>
    <t>보  할
( % )</t>
    <phoneticPr fontId="2" type="noConversion"/>
  </si>
  <si>
    <t>1. 공 사 명    :</t>
    <phoneticPr fontId="2" type="noConversion"/>
  </si>
  <si>
    <t>2. 위    치     :</t>
    <phoneticPr fontId="2" type="noConversion"/>
  </si>
  <si>
    <t>3. 공 사 목 적</t>
    <phoneticPr fontId="2" type="noConversion"/>
  </si>
  <si>
    <t>4. 공 사 개 요</t>
    <phoneticPr fontId="2" type="noConversion"/>
  </si>
  <si>
    <t>5. 공 사 기 간</t>
    <phoneticPr fontId="2" type="noConversion"/>
  </si>
  <si>
    <t>6. 예 정 공 정 표</t>
    <phoneticPr fontId="2" type="noConversion"/>
  </si>
  <si>
    <t>건설폐기물 처리 시방서</t>
  </si>
  <si>
    <t>1. 용어의 정의(폐기물관리법 제 2조)</t>
  </si>
  <si>
    <t>2. 사업장의 범위(시행령 제 2조 : 대통령이 정하는 사업장)</t>
  </si>
  <si>
    <t>3. 폐기물의 배출 및 처리(시행령제 6조 : 폐기물의 처리기준)</t>
  </si>
  <si>
    <t>4. 사업장폐기물배출자의 신고(법 제 24조)</t>
  </si>
  <si>
    <t>1) 사업장폐기물 배출자</t>
  </si>
  <si>
    <t> ① 대기, 수질, 소임진동 규정에 의한 배출시설을 설치운영하는 자중 폐기물을 1일 평균 100kg 이상 배출하는 자</t>
  </si>
  <si>
    <t> ② 폐기물을 1일 평균 300kg이상 배출하는 자</t>
  </si>
  <si>
    <t> ③ 폐기물을 일련의 공사, 작업등에 의하여 5통이상 배출하는 자</t>
  </si>
  <si>
    <t>   - 공사의 경우에는 착공에서부터 완료시까지 발생하는 폐기물이 5톤이상인 경우</t>
  </si>
  <si>
    <t xml:space="preserve">   - 공사의 경우에는 발주자로부터 최초로 공사의 전부를 도급 받은 자를 포함한다. </t>
  </si>
  <si>
    <t>2) 배출신고</t>
  </si>
  <si>
    <t> ② 1)항 ①,②호는 폐기물을 배출한 날로부터 1월이내에 제 1호 서식에 의한 신고</t>
  </si>
  <si>
    <t> ③ 1)항 ③호는 배출예정일(공사의 경우에는 착공일)까지 제 2호 서식에 의한 신고</t>
  </si>
  <si>
    <t>3) 변경신고</t>
  </si>
  <si>
    <t> ② 신고시 배출되지 아니한 폐기물이 새로 배출되는 경우</t>
  </si>
  <si>
    <t> ③ 상호 또는 사업장 소재지를 변경한 경우</t>
  </si>
  <si>
    <t> ④ 사업장폐기물의 종류별 처리계획을 변경한 경우</t>
  </si>
  <si>
    <t xml:space="preserve"> ⑤ 신고기간 - 사유가 발생한 날로부터 1월이내에 1)항 ③호의 경우에는 수집, 운반 또는 처리전까지 </t>
  </si>
  <si>
    <t>5. 사업장페기물의 인계, 인수(법 제 25조)</t>
  </si>
  <si>
    <t> ② 월평균 1.0톤이상 배출되는 오니</t>
  </si>
  <si>
    <t>6. 폐기물 처리요령 및 방법</t>
  </si>
  <si>
    <t xml:space="preserve"> ① 보관방법 : 건설폐기물은 배출현장에서 성상별, 종류별로 구분하여야 한다. </t>
  </si>
  <si>
    <t xml:space="preserve"> ② 처리계약 : 처리계약은 원도급자와 건설폐기물처리업자가 직접 계약을 체결하여야 한다. </t>
  </si>
  <si>
    <t>               (하도급자, 수급․운반업, 철거업, 일반건설업, 중기업, 청소용역업자등을 처리계획을 할 수 없음)</t>
  </si>
  <si>
    <t> ③ 운반방법 : 건설폐기물 전용운반차량이나, 폐기물 임시운반증을 발급 받는 차량이어야함</t>
  </si>
  <si>
    <t>    1) 운반을 위탁할 경우 : 계약을 처리업자 또는 수집․운반업자에게 운반을 위탁하는 방법</t>
  </si>
  <si>
    <t>    2) 스스로 운반할 경우 : 폐기물 임시운반차량등을 발급받아 배출자 스스로 운반하는 방법</t>
  </si>
  <si>
    <t>       ◎ 폐기물임시운반차량증 : 일시적으로 수집․운반하는 배출자 소유차량에 대하여 해당 관청에서 발급</t>
  </si>
  <si>
    <t>           - 유효기간 : 3개월(공사기간이 3개월 이상인 경우는 3개월마다 연장 신청하여야 함)</t>
  </si>
  <si>
    <t>           - 신청서류 : 신청서, 차량등록증사본, 차량사진</t>
  </si>
  <si>
    <t>           - 처리기간 : 3일</t>
  </si>
  <si>
    <t> ④ 처리절차</t>
  </si>
  <si>
    <t xml:space="preserve">    - 건설폐기물의 처리시 원도급자(배출자)는 인계서(1부가 4매로 구성)의 배출자란을 작성, 서명한 후 운반차량기사에서 전달한다. </t>
  </si>
  <si>
    <t xml:space="preserve">    - 처리장에 도착한 운반차량은 인계서 3매를 처리장에 제출한다. </t>
  </si>
  <si>
    <t xml:space="preserve">    - 결과적으로 배출자는 차량 1대 배출시마다 인계서 6번과 3번 2매를 보관하여야 한다. </t>
  </si>
  <si>
    <t>7. 사후관리</t>
  </si>
  <si>
    <t xml:space="preserve"> ① 건설폐기물은 공사가 완료된 후 건설현장에 보관하여서는 아니된다. </t>
  </si>
  <si>
    <t xml:space="preserve"> ② 관리대장기록 : ″사업장폐기물관리대장″을 공사개시부터 건설폐기물 배출완료시까지를 기록하여 3년간 보존하여야 한다. </t>
  </si>
  <si>
    <t>                     (4호서식)   (규칙12조)</t>
  </si>
  <si>
    <t xml:space="preserve"> ④ 폐기물인계서 : 인계서를 보관 관리하여야 한다. </t>
  </si>
  <si>
    <t>8. 주의사항</t>
  </si>
  <si>
    <t xml:space="preserve"> ① 건설폐기물의 처리는 허가난 건설폐기물 처리장에 처리하여야 한다. </t>
  </si>
  <si>
    <t xml:space="preserve"> ② 배출자는 처리자가 허용보관량을 초과하여 반입하지 않았는지 확인하여야 한다. </t>
  </si>
  <si>
    <t xml:space="preserve"> ③ 배출자는 처리자가 방치폐기물 처리에 대비하여 공제조합에 가입하였거나, 이행보증보험 등에가입하였는지를 반드시 확인하여야 한다. </t>
  </si>
  <si>
    <t xml:space="preserve"> ④ 처리자는 적정하게 건설폐기물을 처리하며, 처리된 건설폐재는 재활용용도에 맞아야 한다. </t>
  </si>
  <si>
    <t>9. 건설폐재 재활용용도(환경부 고시 제 1997-12호, 제 7조 관련)</t>
  </si>
  <si>
    <t xml:space="preserve"> ① 보수공사용 </t>
  </si>
  <si>
    <t> ② 도로기층용, 보조기층용</t>
  </si>
  <si>
    <t> ③ 콘크리트 제조용</t>
  </si>
  <si>
    <t> ④ 콘크리트제품 제조용</t>
  </si>
  <si>
    <t> ⑤ 포장타르</t>
  </si>
  <si>
    <t> ⑥ 아스팔트 혼합물</t>
  </si>
  <si>
    <t> ⑦ 도로포장용 아스팔트</t>
  </si>
  <si>
    <t> ⑧ 유화아스팔트</t>
  </si>
  <si>
    <t> ⑨ 파쇄골재이용</t>
  </si>
  <si>
    <t> ⑩ 건축, 토목공사의 자재이용</t>
  </si>
  <si>
    <t> ⑪ 건축, 토목공사의 성토용, 복구용 및 폐기물 매립시설의 복토용등</t>
  </si>
  <si>
    <t> ⑫ 파티클보드, MDF(섬유판)제조용, 산업연료용, 및 톱밥제조용</t>
  </si>
  <si>
    <t>10. 건설폐재 용도별 규격등(환경부고시제 1997-12호, 제7호관련)</t>
  </si>
  <si>
    <t xml:space="preserve"> ① 사업장페기물배출자는 사업장폐기물의 종류, 발생량, 처리장소등을 환경부령이 정하는 바에 따라 발생지를 관찰하는 시장, 군수 구청장에서 신고하여야 한다. </t>
    <phoneticPr fontId="2" type="noConversion"/>
  </si>
  <si>
    <t> ① 신고한 사업장폐기물의 배출량이 50/100이상 증가하거나 감소한 경우</t>
    <phoneticPr fontId="2" type="noConversion"/>
  </si>
  <si>
    <t xml:space="preserve"> ① 지정폐기물을 배출하는 사업장</t>
    <phoneticPr fontId="2" type="noConversion"/>
  </si>
  <si>
    <t xml:space="preserve"> ② 폐기물 1일 평균 300kg이상 배출하는 사업장</t>
    <phoneticPr fontId="2" type="noConversion"/>
  </si>
  <si>
    <t xml:space="preserve"> ③ 일련의 공사, 작업등으로 인하여 폐기물을 5톤이상 배출하는 사업장</t>
    <phoneticPr fontId="2" type="noConversion"/>
  </si>
  <si>
    <t xml:space="preserve"> ⑧ 폐기물처리시설 - 폐기물의 중간처리시설과 최종처리시설로서 대통령이 정하는 시설</t>
    <phoneticPr fontId="2" type="noConversion"/>
  </si>
  <si>
    <t xml:space="preserve"> ⑦ 재활용 - 폐기물을 재상용, 재생이용하거나 재사용, 재생이용할 수 있는 상태로 만되는 활동</t>
    <phoneticPr fontId="2" type="noConversion"/>
  </si>
  <si>
    <t xml:space="preserve"> ⑥ 처리 - 폐기물의 연소, 파쇄등에 의한 중간처리와 매립, 해역배출등에 의한 최종처리</t>
    <phoneticPr fontId="2" type="noConversion"/>
  </si>
  <si>
    <t xml:space="preserve"> ⑤ 감염성 폐기물 - 지정폐기물중 인체조직, 적축물등 의료기관이나 시험, 검사기관등에서 배출되는 위해를 줄 수 있는 물질로서 대통령이 정하는 폐기물</t>
    <phoneticPr fontId="2" type="noConversion"/>
  </si>
  <si>
    <t xml:space="preserve"> ④ 지정폐기물 - 사업장폐기물중 주변환경을 오염시킬 수 있거나, 인체에 유해한 물질로서 대통령령이 정하는 폐기물</t>
    <phoneticPr fontId="2" type="noConversion"/>
  </si>
  <si>
    <t xml:space="preserve"> ③ 사업장폐기물 - 배출시설을 설치 운영하는 사업장, 기타 대통령이 정하는 사업장에서 발생하는 폐기물(건설폐기물 해당)</t>
    <phoneticPr fontId="2" type="noConversion"/>
  </si>
  <si>
    <t xml:space="preserve"> ② 생활폐기물 - 사업장폐기물 외의 폐기물</t>
    <phoneticPr fontId="2" type="noConversion"/>
  </si>
  <si>
    <t xml:space="preserve"> ① 폐기물 - 사람의 생활이나 사업활동에 필요하지 아니하게 된 물질 </t>
    <phoneticPr fontId="2" type="noConversion"/>
  </si>
  <si>
    <t xml:space="preserve"> ① 폐기물은 그 수집․운반, 보관, 처리하는 과정에서 환경오염이 최소화되도록 환경부령이 정하는 구체적 기준과 방법에 따라 수집․운반, 보관,처리하여야 한다. </t>
    <phoneticPr fontId="2" type="noConversion"/>
  </si>
  <si>
    <t xml:space="preserve"> ② 폐기물은 재활용성, 가연성, 불연성으로 구분하여 수집․운반하여야 한다.</t>
    <phoneticPr fontId="2" type="noConversion"/>
  </si>
  <si>
    <t xml:space="preserve"> ③ 폐기물은 폐기물처리시설에서 처리하여야 한다. </t>
    <phoneticPr fontId="2" type="noConversion"/>
  </si>
  <si>
    <t xml:space="preserve"> 1) 환경부령이 정하는 사업장폐기물 배출, 운반, 처리하는 자는 폐기물을 배출, 운반, 처리할 때마다 폐기물 간이인계서를 작성하여야 한다. </t>
    <phoneticPr fontId="2" type="noConversion"/>
  </si>
  <si>
    <t xml:space="preserve"> 2) 다만 환경부령이 정하는 사업장폐기물을 환경부령이 정하는 거리를 초과하여 운반하는 경우에는 폐기물인계서를 작성하고 그 폐기물을  처리하는 자는</t>
    <phoneticPr fontId="2" type="noConversion"/>
  </si>
  <si>
    <t xml:space="preserve">    인계서를 시․도지사에게 제출하여야 한다</t>
    <phoneticPr fontId="2" type="noConversion"/>
  </si>
  <si>
    <t xml:space="preserve"> 3) 환경부령이 정하는 사업장폐기물(지정폐기물이 아닌 것)</t>
    <phoneticPr fontId="2" type="noConversion"/>
  </si>
  <si>
    <t> ① 일련의 공사, 작업등으로 인하여 폐기물을 10톤이상 배출하는 사업장</t>
    <phoneticPr fontId="2" type="noConversion"/>
  </si>
  <si>
    <t xml:space="preserve"> 4) 환경부령이 정하는 거리란～ 시군구 경계간 직선거리 100km초과하는 경우</t>
    <phoneticPr fontId="2" type="noConversion"/>
  </si>
  <si>
    <t xml:space="preserve">    - 운반차량기사는 운반자란을 작성, 서명한 후 인계서 6번(배출자 보관용) 1매를 배출자에게 전달한 후 상차된 폐기물을 처리장을 운반한다. </t>
    <phoneticPr fontId="2" type="noConversion"/>
  </si>
  <si>
    <t xml:space="preserve">    - 처리장에서는 반입된 건설폐기물을 계량하고 인계서의 처리자란을 작성, 서명한 후 인계서 5번(운반자 보관용) 1매를 운반자에게 전달한다. </t>
    <phoneticPr fontId="2" type="noConversion"/>
  </si>
  <si>
    <t xml:space="preserve">    - 처리자는 인계서4 (처리자보관용)은 자체보관하여 관리하고, 나머지, 인계서 4번(처리자의 배출자 회신용) 1매는 배출자에게 3일이내에 전달한다. </t>
    <phoneticPr fontId="2" type="noConversion"/>
  </si>
  <si>
    <t xml:space="preserve">                 배출신고한 관청에 ″폐기물 배출 및 처리실적 보고서 ″를 제출하여야 한다. (30호 서식)</t>
    <phoneticPr fontId="2" type="noConversion"/>
  </si>
  <si>
    <t> ⑤ 처리실적보고 : 건설폐기물의 배출종료일로부터 15일이내에 배출기간이 2개년도이상에 걸쳐 배출되는 경우에는 다음연도 2월 말일까지 기 사업장폐기물</t>
    <phoneticPr fontId="2" type="noConversion"/>
  </si>
  <si>
    <t xml:space="preserve"> ③ 처리확인서 : 처리종류후에는 처리장에서 발행하는 ″처리확인서″를 교부받아야 한다. </t>
    <phoneticPr fontId="2" type="noConversion"/>
  </si>
  <si>
    <t>설  계  설  명  서</t>
    <phoneticPr fontId="2" type="noConversion"/>
  </si>
  <si>
    <t>비   고</t>
    <phoneticPr fontId="2" type="noConversion"/>
  </si>
  <si>
    <t>총공사비</t>
    <phoneticPr fontId="2" type="noConversion"/>
  </si>
  <si>
    <t>도급공사비</t>
    <phoneticPr fontId="2" type="noConversion"/>
  </si>
  <si>
    <t>관급자재비</t>
    <phoneticPr fontId="2" type="noConversion"/>
  </si>
  <si>
    <t>폐콘크리트   :</t>
    <phoneticPr fontId="5" type="noConversion"/>
  </si>
  <si>
    <t>※ 사 업 개 요</t>
    <phoneticPr fontId="2" type="noConversion"/>
  </si>
  <si>
    <t>:</t>
    <phoneticPr fontId="2" type="noConversion"/>
  </si>
  <si>
    <t>(</t>
    <phoneticPr fontId="2" type="noConversion"/>
  </si>
  <si>
    <t>)</t>
    <phoneticPr fontId="2" type="noConversion"/>
  </si>
  <si>
    <t>폐  기  물  내  역  서</t>
    <phoneticPr fontId="5" type="noConversion"/>
  </si>
  <si>
    <t>공  종</t>
    <phoneticPr fontId="5" type="noConversion"/>
  </si>
  <si>
    <t>규  격</t>
    <phoneticPr fontId="5" type="noConversion"/>
  </si>
  <si>
    <t>수  량</t>
    <phoneticPr fontId="5" type="noConversion"/>
  </si>
  <si>
    <t>총 금 액</t>
    <phoneticPr fontId="5" type="noConversion"/>
  </si>
  <si>
    <t>노  무  비</t>
    <phoneticPr fontId="5" type="noConversion"/>
  </si>
  <si>
    <t>재  료  비</t>
    <phoneticPr fontId="5" type="noConversion"/>
  </si>
  <si>
    <t>경        비</t>
    <phoneticPr fontId="5" type="noConversion"/>
  </si>
  <si>
    <t>비   고</t>
    <phoneticPr fontId="5" type="noConversion"/>
  </si>
  <si>
    <t>단  가</t>
    <phoneticPr fontId="5" type="noConversion"/>
  </si>
  <si>
    <t>금  액</t>
    <phoneticPr fontId="5" type="noConversion"/>
  </si>
  <si>
    <t>ton</t>
    <phoneticPr fontId="5" type="noConversion"/>
  </si>
  <si>
    <t>공 급 가 액</t>
    <phoneticPr fontId="5" type="noConversion"/>
  </si>
  <si>
    <t>10 %</t>
    <phoneticPr fontId="5" type="noConversion"/>
  </si>
  <si>
    <t>식</t>
    <phoneticPr fontId="5" type="noConversion"/>
  </si>
  <si>
    <t>소         계</t>
    <phoneticPr fontId="5" type="noConversion"/>
  </si>
  <si>
    <t>총   공   사  비</t>
    <phoneticPr fontId="5" type="noConversion"/>
  </si>
  <si>
    <t>단 위</t>
    <phoneticPr fontId="5" type="noConversion"/>
  </si>
  <si>
    <t>총 공 사 비</t>
    <phoneticPr fontId="2" type="noConversion"/>
  </si>
  <si>
    <t>◎</t>
    <phoneticPr fontId="2" type="noConversion"/>
  </si>
  <si>
    <t>폐기물처리</t>
    <phoneticPr fontId="2" type="noConversion"/>
  </si>
  <si>
    <t xml:space="preserve"> 1. 폐기물처리비</t>
    <phoneticPr fontId="5" type="noConversion"/>
  </si>
  <si>
    <t xml:space="preserve"> 2. 폐기물운반비</t>
    <phoneticPr fontId="5" type="noConversion"/>
  </si>
  <si>
    <t> ③ 월평균 0.5톤이상 배출되는 광재, 분진 폐주물사, 샌드블라스트폐사, 폐내화물, 도자기조각, 소각재 안정화 고형화처리물, 폐촉매, 폐흡수제 폐흡착제</t>
    <phoneticPr fontId="2" type="noConversion"/>
  </si>
  <si>
    <t>폐아스콘</t>
    <phoneticPr fontId="5" type="noConversion"/>
  </si>
  <si>
    <t>설   계  자</t>
    <phoneticPr fontId="2" type="noConversion"/>
  </si>
  <si>
    <t>심   사   자</t>
    <phoneticPr fontId="2" type="noConversion"/>
  </si>
  <si>
    <t>팀     장</t>
    <phoneticPr fontId="2" type="noConversion"/>
  </si>
  <si>
    <t>과     장</t>
    <phoneticPr fontId="2" type="noConversion"/>
  </si>
  <si>
    <t>오 산 시</t>
    <phoneticPr fontId="5" type="noConversion"/>
  </si>
  <si>
    <t xml:space="preserve"> NO</t>
    <phoneticPr fontId="50" type="noConversion"/>
  </si>
  <si>
    <t>ITEM</t>
    <phoneticPr fontId="50" type="noConversion"/>
  </si>
  <si>
    <t>UNIT</t>
    <phoneticPr fontId="50" type="noConversion"/>
  </si>
  <si>
    <t xml:space="preserve"> REMARK</t>
    <phoneticPr fontId="50" type="noConversion"/>
  </si>
  <si>
    <t>D E T A I L S</t>
    <phoneticPr fontId="50" type="noConversion"/>
  </si>
  <si>
    <t>TOTAL</t>
    <phoneticPr fontId="50" type="noConversion"/>
  </si>
  <si>
    <t>LABOUR</t>
    <phoneticPr fontId="50" type="noConversion"/>
  </si>
  <si>
    <t>MATERIALS</t>
    <phoneticPr fontId="50" type="noConversion"/>
  </si>
  <si>
    <t>EQUIPMENT</t>
    <phoneticPr fontId="50" type="noConversion"/>
  </si>
  <si>
    <t>q =</t>
    <phoneticPr fontId="51" type="noConversion"/>
  </si>
  <si>
    <t>㎥</t>
    <phoneticPr fontId="52" type="noConversion"/>
  </si>
  <si>
    <t>K =</t>
    <phoneticPr fontId="51" type="noConversion"/>
  </si>
  <si>
    <t>E =</t>
    <phoneticPr fontId="51" type="noConversion"/>
  </si>
  <si>
    <t>Cm =</t>
    <phoneticPr fontId="51" type="noConversion"/>
  </si>
  <si>
    <t>f =</t>
    <phoneticPr fontId="52" type="noConversion"/>
  </si>
  <si>
    <t>/</t>
    <phoneticPr fontId="52" type="noConversion"/>
  </si>
  <si>
    <t>=</t>
    <phoneticPr fontId="52" type="noConversion"/>
  </si>
  <si>
    <t>L =</t>
    <phoneticPr fontId="51" type="noConversion"/>
  </si>
  <si>
    <t>Km</t>
    <phoneticPr fontId="51" type="noConversion"/>
  </si>
  <si>
    <t>f =</t>
  </si>
  <si>
    <t>q =</t>
  </si>
  <si>
    <t>/</t>
  </si>
  <si>
    <t>×</t>
    <phoneticPr fontId="52" type="noConversion"/>
  </si>
  <si>
    <t>=</t>
  </si>
  <si>
    <t>t3=</t>
  </si>
  <si>
    <t>t2=</t>
  </si>
  <si>
    <t>(</t>
  </si>
  <si>
    <t>+</t>
  </si>
  <si>
    <t>)</t>
  </si>
  <si>
    <t>t4=</t>
  </si>
  <si>
    <t>t5=</t>
    <phoneticPr fontId="50" type="noConversion"/>
  </si>
  <si>
    <t>cm=</t>
  </si>
  <si>
    <t>Q =</t>
  </si>
  <si>
    <t>15Ton</t>
  </si>
  <si>
    <t/>
  </si>
  <si>
    <t>×</t>
  </si>
  <si>
    <t>10(-7)</t>
  </si>
  <si>
    <t>%</t>
  </si>
  <si>
    <t>1/8*16/12*25/20</t>
  </si>
  <si>
    <t>n =</t>
    <phoneticPr fontId="2" type="noConversion"/>
  </si>
  <si>
    <t>/ (</t>
    <phoneticPr fontId="2" type="noConversion"/>
  </si>
  <si>
    <t>)=</t>
    <phoneticPr fontId="2" type="noConversion"/>
  </si>
  <si>
    <t>*</t>
    <phoneticPr fontId="2" type="noConversion"/>
  </si>
  <si>
    <t>t1 = (</t>
    <phoneticPr fontId="2" type="noConversion"/>
  </si>
  <si>
    <t>)/(</t>
    <phoneticPr fontId="52" type="noConversion"/>
  </si>
  <si>
    <t>) =</t>
    <phoneticPr fontId="2" type="noConversion"/>
  </si>
  <si>
    <t>m3</t>
    <phoneticPr fontId="5" type="noConversion"/>
  </si>
  <si>
    <t xml:space="preserve"> 3. 부 가 가 치 세</t>
    <phoneticPr fontId="5" type="noConversion"/>
  </si>
  <si>
    <t>공  종</t>
    <phoneticPr fontId="50" type="noConversion"/>
  </si>
  <si>
    <t xml:space="preserve"> 폐기물 운반</t>
    <phoneticPr fontId="50" type="noConversion"/>
  </si>
  <si>
    <t>단  위</t>
    <phoneticPr fontId="50" type="noConversion"/>
  </si>
  <si>
    <t>￦/㎥</t>
    <phoneticPr fontId="50" type="noConversion"/>
  </si>
  <si>
    <t xml:space="preserve"> 비  고</t>
    <phoneticPr fontId="50" type="noConversion"/>
  </si>
  <si>
    <t>세                  목</t>
    <phoneticPr fontId="50" type="noConversion"/>
  </si>
  <si>
    <t xml:space="preserve"> 계</t>
    <phoneticPr fontId="50" type="noConversion"/>
  </si>
  <si>
    <t>노 무 비</t>
    <phoneticPr fontId="50" type="noConversion"/>
  </si>
  <si>
    <t>재 료 비</t>
    <phoneticPr fontId="50" type="noConversion"/>
  </si>
  <si>
    <t>경    비</t>
    <phoneticPr fontId="50" type="noConversion"/>
  </si>
  <si>
    <t>1. 상차-굴삭기</t>
    <phoneticPr fontId="50" type="noConversion"/>
  </si>
  <si>
    <t xml:space="preserve">2. 운반 (15Ton. D.T) </t>
    <phoneticPr fontId="50" type="noConversion"/>
  </si>
  <si>
    <r>
      <t>m</t>
    </r>
    <r>
      <rPr>
        <vertAlign val="superscript"/>
        <sz val="8"/>
        <rFont val="새굴림"/>
        <family val="1"/>
        <charset val="129"/>
      </rPr>
      <t>3</t>
    </r>
    <r>
      <rPr>
        <sz val="8"/>
        <rFont val="새굴림"/>
        <family val="1"/>
        <charset val="129"/>
      </rPr>
      <t>/hr</t>
    </r>
  </si>
  <si>
    <t>노 무 비 :</t>
  </si>
  <si>
    <t>재 료 비 :</t>
  </si>
  <si>
    <t>경    비 :</t>
  </si>
  <si>
    <t>계</t>
  </si>
  <si>
    <t>기계경비</t>
  </si>
  <si>
    <t>명    칭</t>
  </si>
  <si>
    <t>규   격</t>
  </si>
  <si>
    <t>산   출   근   거</t>
  </si>
  <si>
    <t>합    계</t>
  </si>
  <si>
    <t>재료비</t>
  </si>
  <si>
    <t>노무비</t>
  </si>
  <si>
    <t>경    비</t>
  </si>
  <si>
    <t>비     고</t>
  </si>
  <si>
    <t>손    료</t>
  </si>
  <si>
    <t>￦×</t>
  </si>
  <si>
    <t>덮개손료</t>
  </si>
  <si>
    <t>주연료</t>
  </si>
  <si>
    <t>경유</t>
  </si>
  <si>
    <t>ℓ</t>
  </si>
  <si>
    <t>잡    품</t>
  </si>
  <si>
    <t>주연료의</t>
  </si>
  <si>
    <t>건설기계운전사</t>
  </si>
  <si>
    <t>인</t>
  </si>
  <si>
    <t>1. 덤프트럭(자동덮개)</t>
    <phoneticPr fontId="52" type="noConversion"/>
  </si>
  <si>
    <t>폐기물설계서</t>
    <phoneticPr fontId="2" type="noConversion"/>
  </si>
  <si>
    <t>견적 단가</t>
    <phoneticPr fontId="2" type="noConversion"/>
  </si>
  <si>
    <t>폐콘크리트</t>
    <phoneticPr fontId="5" type="noConversion"/>
  </si>
  <si>
    <t>- 폐콘크리트 :</t>
    <phoneticPr fontId="2" type="noConversion"/>
  </si>
  <si>
    <t>- 폐아스콘    :</t>
    <phoneticPr fontId="2" type="noConversion"/>
  </si>
  <si>
    <t>건설폐재류</t>
    <phoneticPr fontId="5" type="noConversion"/>
  </si>
  <si>
    <t>- 건설폐재류 :</t>
    <phoneticPr fontId="2" type="noConversion"/>
  </si>
  <si>
    <t>sec</t>
    <phoneticPr fontId="52" type="noConversion"/>
  </si>
  <si>
    <t>착공일로부터  90일  간으로 한다.</t>
    <phoneticPr fontId="2" type="noConversion"/>
  </si>
  <si>
    <t>폐합성수지</t>
    <phoneticPr fontId="5" type="noConversion"/>
  </si>
  <si>
    <t>임목폐기물</t>
    <phoneticPr fontId="5" type="noConversion"/>
  </si>
  <si>
    <t>- 폐합성수지 :</t>
    <phoneticPr fontId="2" type="noConversion"/>
  </si>
  <si>
    <t>- 임목폐기물 :</t>
    <phoneticPr fontId="2" type="noConversion"/>
  </si>
  <si>
    <t>본 과업은 오산시 관내 노후된 교량 시설물을 정비하여 차량 사고 예방 및 보행자의 보행안전을 확보하기 위함</t>
    <phoneticPr fontId="2" type="noConversion"/>
  </si>
  <si>
    <t>2026년도</t>
    <phoneticPr fontId="2" type="noConversion"/>
  </si>
  <si>
    <t>2026년 2월   일  설계</t>
    <phoneticPr fontId="2" type="noConversion"/>
  </si>
  <si>
    <t>2026.  2.</t>
    <phoneticPr fontId="2" type="noConversion"/>
  </si>
  <si>
    <t>탑동대교</t>
    <phoneticPr fontId="2" type="noConversion"/>
  </si>
  <si>
    <t>교량시설물 유지보수 공사(탑동대교)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</si>
</sst>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4">
    <numFmt numFmtId="41" formatCode="_-* #,##0_-;\-* #,##0_-;_-* &quot;-&quot;_-;_-@_-"/>
    <numFmt numFmtId="43" formatCode="_-* #,##0.00_-;\-* #,##0.00_-;_-* &quot;-&quot;??_-;_-@_-"/>
    <numFmt numFmtId="176" formatCode="&quot;₩&quot;#,##0"/>
    <numFmt numFmtId="177" formatCode="[DBNum4][$-412]General"/>
    <numFmt numFmtId="178" formatCode="#,##0_ "/>
    <numFmt numFmtId="179" formatCode="0.00_ "/>
    <numFmt numFmtId="180" formatCode="#,##0_);[Red]\(#,##0\)"/>
    <numFmt numFmtId="181" formatCode="_ * #,##0_ ;_ * \-#,##0_ ;_ * &quot;-&quot;_ ;_ @_ "/>
    <numFmt numFmtId="182" formatCode="0.0"/>
    <numFmt numFmtId="183" formatCode="\$#.00"/>
    <numFmt numFmtId="184" formatCode="#.00"/>
    <numFmt numFmtId="185" formatCode="%#.00"/>
    <numFmt numFmtId="186" formatCode="#."/>
    <numFmt numFmtId="187" formatCode="m\o\n\th\ d\,\ yyyy"/>
    <numFmt numFmtId="188" formatCode="\ 0.00"/>
    <numFmt numFmtId="189" formatCode="_-* #,##0_-;&quot;₩&quot;&quot;₩&quot;\!\!\-* #,##0_-;_-* &quot;-&quot;_-;_-@_-"/>
    <numFmt numFmtId="190" formatCode="_-* #,##0.00_-;&quot;₩&quot;&quot;₩&quot;\!\!\-* #,##0.00_-;_-* &quot;-&quot;??_-;_-@_-"/>
    <numFmt numFmtId="191" formatCode="#,##0;\(#,##0\)"/>
    <numFmt numFmtId="192" formatCode="&quot;$&quot;#,##0.00_);[Red]\(&quot;$&quot;#,##0.00\)"/>
    <numFmt numFmtId="193" formatCode="&quot;$&quot;#,##0.00"/>
    <numFmt numFmtId="194" formatCode="&quot;$&quot;#,##0.00;;"/>
    <numFmt numFmtId="195" formatCode="&quot;Fr.&quot;\ #,##0;[Red]&quot;Fr.&quot;\ \-#,##0"/>
    <numFmt numFmtId="196" formatCode="&quot;Fr.&quot;\ #,##0.00;[Red]&quot;Fr.&quot;\ \-#,##0.00"/>
    <numFmt numFmtId="197" formatCode="&quot;STA.&quot;\ 0\+#00.00"/>
    <numFmt numFmtId="198" formatCode="#,###\ &quot;ton&quot;"/>
    <numFmt numFmtId="199" formatCode="0&quot; km&quot;"/>
    <numFmt numFmtId="200" formatCode="0&quot;폐기물 예산서&quot;"/>
    <numFmt numFmtId="201" formatCode="#,##0_ ;[Red]\-#,##0\ "/>
    <numFmt numFmtId="202" formatCode="#,##0.0_ "/>
    <numFmt numFmtId="203" formatCode="#,##0.00_ "/>
    <numFmt numFmtId="204" formatCode="#,###"/>
    <numFmt numFmtId="205" formatCode="#,##0.##"/>
    <numFmt numFmtId="206" formatCode="#,##0.#######"/>
    <numFmt numFmtId="207" formatCode="0.0_ "/>
  </numFmts>
  <fonts count="98">
    <font>
      <sz val="9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Times New Roman"/>
      <family val="1"/>
    </font>
    <font>
      <sz val="12"/>
      <name val="바탕체"/>
      <family val="1"/>
      <charset val="129"/>
    </font>
    <font>
      <sz val="10"/>
      <name val="Arial Narrow"/>
      <family val="2"/>
    </font>
    <font>
      <sz val="10"/>
      <name val="MS Sans Serif"/>
      <family val="2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sz val="9"/>
      <name val="바탕체"/>
      <family val="1"/>
      <charset val="129"/>
    </font>
    <font>
      <sz val="9"/>
      <color indexed="10"/>
      <name val="바탕체"/>
      <family val="1"/>
      <charset val="129"/>
    </font>
    <font>
      <sz val="12"/>
      <name val="¹UAAA¼"/>
      <family val="3"/>
      <charset val="129"/>
    </font>
    <font>
      <b/>
      <sz val="8"/>
      <name val="Arial"/>
      <family val="2"/>
    </font>
    <font>
      <b/>
      <sz val="10"/>
      <name val="Helv"/>
      <family val="2"/>
    </font>
    <font>
      <sz val="10"/>
      <color indexed="9"/>
      <name val="Arial"/>
      <family val="2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8"/>
      <name val="Arial"/>
      <family val="2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i/>
      <sz val="12"/>
      <color indexed="16"/>
      <name val="Times New Roman"/>
      <family val="1"/>
    </font>
    <font>
      <b/>
      <sz val="10"/>
      <name val="Arial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8"/>
      <color indexed="32"/>
      <name val="Arial"/>
      <family val="2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b/>
      <u/>
      <sz val="18"/>
      <name val="새굴림"/>
      <family val="1"/>
      <charset val="129"/>
    </font>
    <font>
      <sz val="10"/>
      <name val="새굴림"/>
      <family val="1"/>
      <charset val="129"/>
    </font>
    <font>
      <b/>
      <sz val="10"/>
      <name val="새굴림"/>
      <family val="1"/>
      <charset val="129"/>
    </font>
    <font>
      <sz val="9"/>
      <name val="새굴림"/>
      <family val="1"/>
      <charset val="129"/>
    </font>
    <font>
      <b/>
      <sz val="16"/>
      <color indexed="8"/>
      <name val="새굴림"/>
      <family val="1"/>
      <charset val="129"/>
    </font>
    <font>
      <b/>
      <sz val="12"/>
      <color indexed="8"/>
      <name val="새굴림"/>
      <family val="1"/>
      <charset val="129"/>
    </font>
    <font>
      <b/>
      <sz val="12"/>
      <name val="새굴림"/>
      <family val="1"/>
      <charset val="129"/>
    </font>
    <font>
      <sz val="10"/>
      <color indexed="8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  <font>
      <b/>
      <sz val="16"/>
      <name val="새굴림"/>
      <family val="1"/>
      <charset val="129"/>
    </font>
    <font>
      <sz val="16"/>
      <name val="새굴림"/>
      <family val="1"/>
      <charset val="129"/>
    </font>
    <font>
      <b/>
      <sz val="20"/>
      <name val="새굴림"/>
      <family val="1"/>
      <charset val="129"/>
    </font>
    <font>
      <b/>
      <sz val="14"/>
      <name val="새굴림"/>
      <family val="1"/>
      <charset val="129"/>
    </font>
    <font>
      <b/>
      <sz val="9"/>
      <name val="새굴림"/>
      <family val="1"/>
      <charset val="129"/>
    </font>
    <font>
      <sz val="12"/>
      <name val="새굴림"/>
      <family val="1"/>
      <charset val="129"/>
    </font>
    <font>
      <b/>
      <sz val="15"/>
      <name val="새굴림"/>
      <family val="1"/>
      <charset val="129"/>
    </font>
    <font>
      <sz val="15"/>
      <name val="새굴림"/>
      <family val="1"/>
      <charset val="129"/>
    </font>
    <font>
      <sz val="8"/>
      <name val="새굴림"/>
      <family val="1"/>
      <charset val="129"/>
    </font>
    <font>
      <vertAlign val="superscript"/>
      <sz val="8"/>
      <name val="새굴림"/>
      <family val="1"/>
      <charset val="129"/>
    </font>
    <font>
      <b/>
      <sz val="20"/>
      <color indexed="8"/>
      <name val="새굴림"/>
      <family val="1"/>
      <charset val="129"/>
    </font>
    <font>
      <b/>
      <sz val="9"/>
      <color indexed="8"/>
      <name val="새굴림"/>
      <family val="1"/>
      <charset val="129"/>
    </font>
    <font>
      <sz val="9"/>
      <color indexed="8"/>
      <name val="새굴림"/>
      <family val="1"/>
      <charset val="129"/>
    </font>
    <font>
      <sz val="9"/>
      <name val="HY수평선M"/>
      <family val="1"/>
      <charset val="129"/>
    </font>
    <font>
      <b/>
      <sz val="25"/>
      <name val="HY수평선M"/>
      <family val="1"/>
      <charset val="129"/>
    </font>
    <font>
      <b/>
      <sz val="12"/>
      <color indexed="12"/>
      <name val="HY수평선M"/>
      <family val="1"/>
      <charset val="129"/>
    </font>
    <font>
      <b/>
      <sz val="10"/>
      <name val="HY수평선M"/>
      <family val="1"/>
      <charset val="129"/>
    </font>
    <font>
      <sz val="11"/>
      <name val="HY수평선M"/>
      <family val="1"/>
      <charset val="129"/>
    </font>
    <font>
      <b/>
      <sz val="36"/>
      <name val="HY수평선M"/>
      <family val="1"/>
      <charset val="129"/>
    </font>
    <font>
      <sz val="25"/>
      <name val="HY수평선M"/>
      <family val="1"/>
      <charset val="129"/>
    </font>
    <font>
      <sz val="24"/>
      <name val="HY수평선M"/>
      <family val="1"/>
      <charset val="129"/>
    </font>
    <font>
      <b/>
      <sz val="20"/>
      <name val="HY수평선M"/>
      <family val="1"/>
      <charset val="129"/>
    </font>
    <font>
      <sz val="10"/>
      <color indexed="8"/>
      <name val="HY수평선M"/>
      <family val="1"/>
      <charset val="129"/>
    </font>
    <font>
      <b/>
      <sz val="26"/>
      <name val="HY수평선M"/>
      <family val="1"/>
      <charset val="129"/>
    </font>
    <font>
      <sz val="22"/>
      <name val="HY수평선M"/>
      <family val="1"/>
      <charset val="129"/>
    </font>
    <font>
      <sz val="9"/>
      <color indexed="8"/>
      <name val="굴림체"/>
      <family val="3"/>
    </font>
    <font>
      <sz val="11"/>
      <color theme="1"/>
      <name val="맑은 고딕"/>
      <family val="3"/>
      <charset val="129"/>
      <scheme val="minor"/>
    </font>
    <font>
      <b/>
      <sz val="18"/>
      <name val="HY수평선M"/>
      <family val="1"/>
      <charset val="129"/>
    </font>
    <font>
      <sz val="16"/>
      <name val="굴림체"/>
      <family val="3"/>
      <charset val="129"/>
    </font>
    <font>
      <sz val="9"/>
      <color rgb="FFFF0000"/>
      <name val="새굴림"/>
      <family val="1"/>
      <charset val="129"/>
    </font>
    <font>
      <sz val="9"/>
      <color rgb="FFFF0000"/>
      <name val="굴림체"/>
      <family val="3"/>
    </font>
    <font>
      <sz val="8"/>
      <color rgb="FFFF0000"/>
      <name val="새굴림"/>
      <family val="1"/>
      <charset val="129"/>
    </font>
    <font>
      <sz val="10"/>
      <color rgb="FFFF0000"/>
      <name val="새굴림"/>
      <family val="1"/>
      <charset val="129"/>
    </font>
    <font>
      <b/>
      <sz val="16"/>
      <name val="HY수평선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374">
    <xf numFmtId="0" fontId="0" fillId="0" borderId="0" applyFill="0" applyBorder="0">
      <alignment vertical="center"/>
    </xf>
    <xf numFmtId="0" fontId="8" fillId="0" borderId="0"/>
    <xf numFmtId="0" fontId="8" fillId="0" borderId="0"/>
    <xf numFmtId="0" fontId="6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10" fillId="0" borderId="0"/>
    <xf numFmtId="0" fontId="10" fillId="0" borderId="0"/>
    <xf numFmtId="9" fontId="9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" fillId="0" borderId="0" applyFont="0" applyFill="0" applyBorder="0" applyAlignment="0" applyProtection="0"/>
    <xf numFmtId="0" fontId="6" fillId="0" borderId="0"/>
    <xf numFmtId="0" fontId="7" fillId="0" borderId="0"/>
    <xf numFmtId="0" fontId="6" fillId="0" borderId="0"/>
    <xf numFmtId="0" fontId="10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 applyFont="0" applyFill="0" applyBorder="0" applyAlignment="0" applyProtection="0"/>
    <xf numFmtId="0" fontId="6" fillId="0" borderId="0"/>
    <xf numFmtId="0" fontId="6" fillId="0" borderId="0"/>
    <xf numFmtId="9" fontId="9" fillId="0" borderId="0" applyFont="0" applyFill="0" applyBorder="0" applyAlignment="0" applyProtection="0"/>
    <xf numFmtId="0" fontId="10" fillId="0" borderId="0"/>
    <xf numFmtId="0" fontId="6" fillId="0" borderId="0"/>
    <xf numFmtId="9" fontId="9" fillId="0" borderId="0" applyFont="0" applyFill="0" applyBorder="0" applyAlignment="0" applyProtection="0"/>
    <xf numFmtId="0" fontId="6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6" fillId="0" borderId="0"/>
    <xf numFmtId="0" fontId="10" fillId="0" borderId="0"/>
    <xf numFmtId="0" fontId="7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7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10" fillId="0" borderId="0"/>
    <xf numFmtId="0" fontId="6" fillId="0" borderId="0"/>
    <xf numFmtId="0" fontId="10" fillId="0" borderId="0"/>
    <xf numFmtId="0" fontId="6" fillId="0" borderId="0"/>
    <xf numFmtId="0" fontId="10" fillId="0" borderId="0"/>
    <xf numFmtId="0" fontId="6" fillId="0" borderId="0"/>
    <xf numFmtId="0" fontId="10" fillId="0" borderId="0"/>
    <xf numFmtId="0" fontId="7" fillId="0" borderId="0"/>
    <xf numFmtId="0" fontId="6" fillId="0" borderId="0"/>
    <xf numFmtId="0" fontId="6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7" fillId="0" borderId="0"/>
    <xf numFmtId="0" fontId="11" fillId="0" borderId="0"/>
    <xf numFmtId="0" fontId="8" fillId="0" borderId="1">
      <alignment horizont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0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6" fillId="2" borderId="0" applyBorder="0" applyAlignment="0" applyProtection="0"/>
    <xf numFmtId="49" fontId="21" fillId="3" borderId="0" applyBorder="0">
      <alignment horizontal="right"/>
    </xf>
    <xf numFmtId="0" fontId="20" fillId="0" borderId="0"/>
    <xf numFmtId="0" fontId="22" fillId="0" borderId="0"/>
    <xf numFmtId="0" fontId="21" fillId="4" borderId="2">
      <alignment horizontal="center"/>
    </xf>
    <xf numFmtId="0" fontId="23" fillId="5" borderId="3" applyNumberFormat="0" applyBorder="0" applyAlignment="0">
      <alignment horizontal="left" wrapText="1"/>
    </xf>
    <xf numFmtId="4" fontId="13" fillId="0" borderId="0">
      <protection locked="0"/>
    </xf>
    <xf numFmtId="0" fontId="6" fillId="0" borderId="0" applyFont="0" applyFill="0" applyBorder="0" applyAlignment="0" applyProtection="0"/>
    <xf numFmtId="191" fontId="7" fillId="0" borderId="0"/>
    <xf numFmtId="0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24" fillId="3" borderId="0"/>
    <xf numFmtId="0" fontId="25" fillId="3" borderId="0" applyNumberFormat="0" applyFill="0" applyBorder="0"/>
    <xf numFmtId="0" fontId="26" fillId="3" borderId="0" applyNumberFormat="0" applyFill="0" applyBorder="0"/>
    <xf numFmtId="0" fontId="27" fillId="3" borderId="0" applyNumberFormat="0" applyFill="0" applyBorder="0"/>
    <xf numFmtId="0" fontId="28" fillId="4" borderId="4" applyFont="0" applyBorder="0">
      <alignment horizontal="centerContinuous" vertical="center"/>
    </xf>
    <xf numFmtId="192" fontId="29" fillId="3" borderId="5" applyBorder="0"/>
    <xf numFmtId="0" fontId="1" fillId="0" borderId="0" applyFont="0" applyFill="0" applyBorder="0" applyAlignment="0" applyProtection="0"/>
    <xf numFmtId="183" fontId="13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0" fontId="8" fillId="0" borderId="0"/>
    <xf numFmtId="0" fontId="6" fillId="0" borderId="0"/>
    <xf numFmtId="187" fontId="13" fillId="0" borderId="0">
      <protection locked="0"/>
    </xf>
    <xf numFmtId="189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6" fillId="6" borderId="6" applyBorder="0"/>
    <xf numFmtId="194" fontId="6" fillId="6" borderId="7" applyBorder="0">
      <alignment horizontal="center"/>
    </xf>
    <xf numFmtId="179" fontId="3" fillId="0" borderId="0"/>
    <xf numFmtId="0" fontId="13" fillId="0" borderId="0">
      <protection locked="0"/>
    </xf>
    <xf numFmtId="0" fontId="13" fillId="0" borderId="0">
      <protection locked="0"/>
    </xf>
    <xf numFmtId="0" fontId="30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30" fillId="0" borderId="0">
      <protection locked="0"/>
    </xf>
    <xf numFmtId="0" fontId="29" fillId="3" borderId="0"/>
    <xf numFmtId="184" fontId="13" fillId="0" borderId="0">
      <protection locked="0"/>
    </xf>
    <xf numFmtId="38" fontId="29" fillId="2" borderId="0" applyNumberFormat="0" applyBorder="0" applyAlignment="0" applyProtection="0"/>
    <xf numFmtId="0" fontId="31" fillId="0" borderId="0">
      <alignment horizontal="left"/>
    </xf>
    <xf numFmtId="0" fontId="32" fillId="0" borderId="8" applyNumberFormat="0" applyAlignment="0" applyProtection="0">
      <alignment horizontal="left" vertical="center"/>
    </xf>
    <xf numFmtId="0" fontId="32" fillId="0" borderId="9">
      <alignment horizontal="left" vertical="center"/>
    </xf>
    <xf numFmtId="0" fontId="33" fillId="7" borderId="10" applyBorder="0" applyAlignment="0"/>
    <xf numFmtId="0" fontId="3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5" fillId="3" borderId="0" applyNumberFormat="0" applyFill="0" applyBorder="0"/>
    <xf numFmtId="186" fontId="12" fillId="0" borderId="0">
      <protection locked="0"/>
    </xf>
    <xf numFmtId="186" fontId="12" fillId="0" borderId="0">
      <protection locked="0"/>
    </xf>
    <xf numFmtId="12" fontId="6" fillId="2" borderId="11" applyNumberFormat="0" applyBorder="0" applyAlignment="0" applyProtection="0">
      <alignment horizontal="center"/>
    </xf>
    <xf numFmtId="0" fontId="6" fillId="8" borderId="12" applyBorder="0">
      <protection locked="0"/>
    </xf>
    <xf numFmtId="10" fontId="29" fillId="2" borderId="2" applyNumberFormat="0" applyBorder="0" applyAlignment="0" applyProtection="0"/>
    <xf numFmtId="194" fontId="6" fillId="8" borderId="13" applyBorder="0">
      <alignment horizontal="center"/>
      <protection locked="0"/>
    </xf>
    <xf numFmtId="12" fontId="6" fillId="8" borderId="13" applyBorder="0">
      <alignment horizontal="center"/>
      <protection locked="0"/>
    </xf>
    <xf numFmtId="0" fontId="36" fillId="8" borderId="14">
      <alignment horizontal="center" vertical="center"/>
      <protection locked="0"/>
    </xf>
    <xf numFmtId="192" fontId="29" fillId="6" borderId="0" applyBorder="0">
      <protection locked="0"/>
    </xf>
    <xf numFmtId="15" fontId="29" fillId="6" borderId="0" applyBorder="0">
      <protection locked="0"/>
    </xf>
    <xf numFmtId="49" fontId="29" fillId="6" borderId="0" applyBorder="0">
      <protection locked="0"/>
    </xf>
    <xf numFmtId="49" fontId="29" fillId="6" borderId="15" applyNumberFormat="0" applyBorder="0"/>
    <xf numFmtId="0" fontId="24" fillId="6" borderId="13" applyBorder="0">
      <alignment horizontal="left"/>
    </xf>
    <xf numFmtId="0" fontId="24" fillId="8" borderId="0">
      <alignment horizontal="left"/>
    </xf>
    <xf numFmtId="0" fontId="37" fillId="0" borderId="0">
      <alignment horizontal="left"/>
    </xf>
    <xf numFmtId="38" fontId="10" fillId="0" borderId="0" applyFont="0" applyFill="0" applyBorder="0" applyAlignment="0" applyProtection="0"/>
    <xf numFmtId="40" fontId="10" fillId="0" borderId="0" applyFont="0" applyFill="0" applyBorder="0" applyAlignment="0" applyProtection="0"/>
    <xf numFmtId="0" fontId="38" fillId="0" borderId="16"/>
    <xf numFmtId="195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37" fontId="39" fillId="0" borderId="0"/>
    <xf numFmtId="0" fontId="8" fillId="0" borderId="0"/>
    <xf numFmtId="0" fontId="8" fillId="0" borderId="0"/>
    <xf numFmtId="0" fontId="6" fillId="0" borderId="0"/>
    <xf numFmtId="193" fontId="36" fillId="6" borderId="14">
      <alignment horizontal="center"/>
    </xf>
    <xf numFmtId="0" fontId="6" fillId="3" borderId="13" applyBorder="0">
      <alignment horizontal="center"/>
      <protection locked="0"/>
    </xf>
    <xf numFmtId="185" fontId="13" fillId="0" borderId="0">
      <protection locked="0"/>
    </xf>
    <xf numFmtId="10" fontId="6" fillId="0" borderId="0" applyFont="0" applyFill="0" applyBorder="0" applyAlignment="0" applyProtection="0"/>
    <xf numFmtId="185" fontId="13" fillId="0" borderId="0">
      <protection locked="0"/>
    </xf>
    <xf numFmtId="0" fontId="37" fillId="3" borderId="0"/>
    <xf numFmtId="0" fontId="7" fillId="0" borderId="0"/>
    <xf numFmtId="0" fontId="40" fillId="3" borderId="0"/>
    <xf numFmtId="193" fontId="6" fillId="0" borderId="0"/>
    <xf numFmtId="49" fontId="41" fillId="3" borderId="0" applyBorder="0">
      <alignment horizontal="centerContinuous"/>
    </xf>
    <xf numFmtId="0" fontId="6" fillId="9" borderId="0"/>
    <xf numFmtId="197" fontId="4" fillId="0" borderId="17" applyFont="0" applyBorder="0">
      <alignment horizontal="center" vertical="center"/>
    </xf>
    <xf numFmtId="0" fontId="38" fillId="0" borderId="0"/>
    <xf numFmtId="0" fontId="42" fillId="3" borderId="0" applyProtection="0">
      <alignment horizontal="centerContinuous" vertical="center"/>
      <protection hidden="1"/>
    </xf>
    <xf numFmtId="0" fontId="6" fillId="3" borderId="13" applyBorder="0">
      <alignment horizontal="center"/>
    </xf>
    <xf numFmtId="0" fontId="6" fillId="3" borderId="13" applyBorder="0">
      <alignment horizontal="center"/>
    </xf>
    <xf numFmtId="0" fontId="43" fillId="0" borderId="0">
      <alignment horizontal="center"/>
    </xf>
    <xf numFmtId="0" fontId="44" fillId="0" borderId="0" applyFill="0" applyBorder="0" applyProtection="0">
      <alignment horizontal="centerContinuous" vertical="center"/>
    </xf>
    <xf numFmtId="0" fontId="45" fillId="2" borderId="0" applyFill="0" applyBorder="0" applyProtection="0">
      <alignment horizontal="center" vertical="center"/>
    </xf>
    <xf numFmtId="186" fontId="13" fillId="0" borderId="18">
      <protection locked="0"/>
    </xf>
    <xf numFmtId="192" fontId="21" fillId="3" borderId="0"/>
    <xf numFmtId="49" fontId="46" fillId="3" borderId="0" applyBorder="0">
      <alignment horizontal="right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40" fontId="15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9" fontId="16" fillId="2" borderId="0" applyFill="0" applyBorder="0" applyProtection="0">
      <alignment horizontal="right"/>
    </xf>
    <xf numFmtId="10" fontId="16" fillId="0" borderId="0" applyFill="0" applyBorder="0" applyProtection="0">
      <alignment horizontal="right"/>
    </xf>
    <xf numFmtId="0" fontId="17" fillId="0" borderId="0"/>
    <xf numFmtId="0" fontId="18" fillId="0" borderId="0" applyNumberFormat="0" applyFont="0" applyFill="0" applyBorder="0" applyProtection="0">
      <alignment horizontal="centerContinuous" vertical="center"/>
    </xf>
    <xf numFmtId="0" fontId="19" fillId="0" borderId="2" applyFont="0" applyFill="0" applyBorder="0" applyAlignment="0" applyProtection="0">
      <alignment horizontal="centerContinuous" vertical="center"/>
    </xf>
    <xf numFmtId="0" fontId="8" fillId="0" borderId="0">
      <alignment vertical="center"/>
    </xf>
    <xf numFmtId="0" fontId="18" fillId="0" borderId="0" applyFont="0" applyFill="0" applyBorder="0" applyAlignment="0" applyProtection="0">
      <alignment horizontal="centerContinuous" vertical="center"/>
    </xf>
    <xf numFmtId="0" fontId="1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0" fontId="6" fillId="0" borderId="0"/>
    <xf numFmtId="0" fontId="7" fillId="0" borderId="0"/>
    <xf numFmtId="0" fontId="7" fillId="0" borderId="0"/>
    <xf numFmtId="0" fontId="8" fillId="0" borderId="0" applyFont="0" applyFill="0" applyBorder="0" applyAlignment="0" applyProtection="0"/>
    <xf numFmtId="0" fontId="7" fillId="0" borderId="0"/>
    <xf numFmtId="0" fontId="18" fillId="0" borderId="0" applyNumberFormat="0" applyFont="0" applyFill="0" applyBorder="0" applyProtection="0">
      <alignment vertical="center"/>
    </xf>
    <xf numFmtId="4" fontId="13" fillId="0" borderId="0">
      <protection locked="0"/>
    </xf>
    <xf numFmtId="0" fontId="8" fillId="0" borderId="0">
      <protection locked="0"/>
    </xf>
    <xf numFmtId="0" fontId="8" fillId="0" borderId="0"/>
    <xf numFmtId="0" fontId="8" fillId="0" borderId="0" applyFont="0" applyFill="0" applyBorder="0" applyAlignment="0" applyProtection="0"/>
    <xf numFmtId="181" fontId="1" fillId="0" borderId="19">
      <alignment vertical="center"/>
    </xf>
    <xf numFmtId="0" fontId="6" fillId="0" borderId="2"/>
    <xf numFmtId="0" fontId="16" fillId="2" borderId="0" applyFill="0" applyBorder="0" applyProtection="0">
      <alignment horizontal="right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3" fillId="0" borderId="0">
      <protection locked="0"/>
    </xf>
    <xf numFmtId="0" fontId="53" fillId="0" borderId="0"/>
    <xf numFmtId="0" fontId="8" fillId="0" borderId="0"/>
    <xf numFmtId="0" fontId="9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20">
      <protection locked="0"/>
    </xf>
    <xf numFmtId="0" fontId="13" fillId="0" borderId="0">
      <protection locked="0"/>
    </xf>
    <xf numFmtId="0" fontId="3" fillId="0" borderId="0">
      <protection locked="0"/>
    </xf>
  </cellStyleXfs>
  <cellXfs count="304">
    <xf numFmtId="0" fontId="0" fillId="0" borderId="0" xfId="0">
      <alignment vertical="center"/>
    </xf>
    <xf numFmtId="0" fontId="4" fillId="0" borderId="0" xfId="0" applyFont="1">
      <alignment vertical="center"/>
    </xf>
    <xf numFmtId="0" fontId="47" fillId="0" borderId="21" xfId="0" applyFont="1" applyBorder="1" applyProtection="1">
      <alignment vertical="center"/>
      <protection locked="0"/>
    </xf>
    <xf numFmtId="0" fontId="47" fillId="0" borderId="0" xfId="0" applyFont="1" applyBorder="1" applyProtection="1">
      <alignment vertical="center"/>
      <protection locked="0"/>
    </xf>
    <xf numFmtId="0" fontId="47" fillId="0" borderId="0" xfId="0" applyFont="1" applyBorder="1">
      <alignment vertical="center"/>
    </xf>
    <xf numFmtId="0" fontId="47" fillId="0" borderId="0" xfId="0" applyFont="1" applyFill="1" applyBorder="1" applyProtection="1">
      <alignment vertical="center"/>
      <protection locked="0"/>
    </xf>
    <xf numFmtId="0" fontId="48" fillId="0" borderId="0" xfId="0" applyFont="1" applyFill="1" applyBorder="1" applyProtection="1">
      <alignment vertical="center"/>
      <protection locked="0"/>
    </xf>
    <xf numFmtId="0" fontId="49" fillId="0" borderId="22" xfId="0" applyFont="1" applyBorder="1" applyProtection="1">
      <alignment vertical="center"/>
      <protection locked="0"/>
    </xf>
    <xf numFmtId="0" fontId="49" fillId="0" borderId="0" xfId="0" applyFont="1">
      <alignment vertical="center"/>
    </xf>
    <xf numFmtId="0" fontId="49" fillId="0" borderId="21" xfId="0" applyFont="1" applyBorder="1" applyProtection="1">
      <alignment vertical="center"/>
      <protection locked="0"/>
    </xf>
    <xf numFmtId="0" fontId="49" fillId="0" borderId="0" xfId="0" applyFont="1" applyBorder="1" applyProtection="1">
      <alignment vertical="center"/>
      <protection locked="0"/>
    </xf>
    <xf numFmtId="0" fontId="49" fillId="0" borderId="0" xfId="0" applyFont="1" applyFill="1" applyBorder="1" applyProtection="1">
      <alignment vertical="center"/>
      <protection locked="0"/>
    </xf>
    <xf numFmtId="0" fontId="49" fillId="0" borderId="0" xfId="0" applyFont="1" applyFill="1" applyBorder="1">
      <alignment vertical="center"/>
    </xf>
    <xf numFmtId="0" fontId="54" fillId="0" borderId="0" xfId="0" applyFont="1" applyAlignment="1">
      <alignment horizontal="centerContinuous" vertical="center"/>
    </xf>
    <xf numFmtId="0" fontId="55" fillId="0" borderId="0" xfId="0" applyFont="1" applyAlignment="1">
      <alignment horizontal="centerContinuous" vertical="center"/>
    </xf>
    <xf numFmtId="0" fontId="55" fillId="0" borderId="0" xfId="0" applyFont="1">
      <alignment vertical="center"/>
    </xf>
    <xf numFmtId="0" fontId="56" fillId="0" borderId="0" xfId="0" applyFont="1">
      <alignment vertical="center"/>
    </xf>
    <xf numFmtId="0" fontId="55" fillId="0" borderId="0" xfId="0" applyFont="1" applyBorder="1">
      <alignment vertical="center"/>
    </xf>
    <xf numFmtId="0" fontId="57" fillId="0" borderId="0" xfId="2370" applyFont="1" applyAlignment="1">
      <alignment horizontal="left" vertical="center"/>
    </xf>
    <xf numFmtId="0" fontId="55" fillId="0" borderId="0" xfId="0" applyFont="1" applyBorder="1" applyAlignment="1">
      <alignment horizontal="center" vertical="center"/>
    </xf>
    <xf numFmtId="0" fontId="55" fillId="0" borderId="23" xfId="0" applyFont="1" applyBorder="1" applyAlignment="1">
      <alignment horizontal="center" vertical="center"/>
    </xf>
    <xf numFmtId="0" fontId="55" fillId="0" borderId="5" xfId="0" applyFont="1" applyBorder="1" applyAlignment="1">
      <alignment horizontal="center" vertical="center"/>
    </xf>
    <xf numFmtId="0" fontId="55" fillId="0" borderId="24" xfId="0" applyFont="1" applyBorder="1" applyAlignment="1">
      <alignment horizontal="center" vertical="center"/>
    </xf>
    <xf numFmtId="0" fontId="55" fillId="0" borderId="25" xfId="0" applyFont="1" applyBorder="1" applyAlignment="1">
      <alignment horizontal="center" vertical="center"/>
    </xf>
    <xf numFmtId="0" fontId="55" fillId="0" borderId="26" xfId="0" applyFont="1" applyBorder="1" applyAlignment="1">
      <alignment horizontal="center" vertical="center"/>
    </xf>
    <xf numFmtId="0" fontId="55" fillId="0" borderId="27" xfId="0" applyFont="1" applyBorder="1" applyAlignment="1">
      <alignment horizontal="center" vertical="center"/>
    </xf>
    <xf numFmtId="0" fontId="55" fillId="0" borderId="28" xfId="0" applyFont="1" applyBorder="1" applyAlignment="1">
      <alignment horizontal="center" vertical="center"/>
    </xf>
    <xf numFmtId="0" fontId="55" fillId="0" borderId="29" xfId="0" applyFont="1" applyBorder="1" applyAlignment="1">
      <alignment horizontal="center" vertical="center"/>
    </xf>
    <xf numFmtId="0" fontId="55" fillId="0" borderId="30" xfId="0" applyFont="1" applyBorder="1" applyAlignment="1">
      <alignment horizontal="center" vertical="center"/>
    </xf>
    <xf numFmtId="0" fontId="55" fillId="0" borderId="31" xfId="0" applyFont="1" applyBorder="1" applyAlignment="1">
      <alignment horizontal="center" vertical="center"/>
    </xf>
    <xf numFmtId="0" fontId="55" fillId="0" borderId="28" xfId="0" applyFont="1" applyBorder="1">
      <alignment vertical="center"/>
    </xf>
    <xf numFmtId="0" fontId="55" fillId="0" borderId="29" xfId="0" applyFont="1" applyBorder="1">
      <alignment vertical="center"/>
    </xf>
    <xf numFmtId="0" fontId="55" fillId="0" borderId="32" xfId="0" applyFont="1" applyBorder="1">
      <alignment vertical="center"/>
    </xf>
    <xf numFmtId="0" fontId="55" fillId="0" borderId="33" xfId="0" applyFont="1" applyBorder="1">
      <alignment vertical="center"/>
    </xf>
    <xf numFmtId="0" fontId="58" fillId="0" borderId="0" xfId="0" applyFont="1">
      <alignment vertical="center"/>
    </xf>
    <xf numFmtId="0" fontId="59" fillId="0" borderId="0" xfId="0" applyFont="1">
      <alignment vertical="center"/>
    </xf>
    <xf numFmtId="0" fontId="60" fillId="0" borderId="0" xfId="0" applyFont="1">
      <alignment vertical="center"/>
    </xf>
    <xf numFmtId="0" fontId="61" fillId="0" borderId="0" xfId="0" applyFont="1">
      <alignment vertical="center"/>
    </xf>
    <xf numFmtId="0" fontId="63" fillId="0" borderId="0" xfId="0" applyFont="1">
      <alignment vertical="center"/>
    </xf>
    <xf numFmtId="0" fontId="57" fillId="0" borderId="0" xfId="0" applyFont="1">
      <alignment vertical="center"/>
    </xf>
    <xf numFmtId="0" fontId="64" fillId="0" borderId="0" xfId="0" applyFont="1" applyBorder="1" applyAlignment="1" applyProtection="1">
      <alignment horizontal="center" vertical="center"/>
      <protection locked="0"/>
    </xf>
    <xf numFmtId="0" fontId="57" fillId="0" borderId="0" xfId="0" applyFont="1" applyBorder="1">
      <alignment vertical="center"/>
    </xf>
    <xf numFmtId="0" fontId="57" fillId="0" borderId="22" xfId="0" applyFont="1" applyBorder="1" applyProtection="1">
      <alignment vertical="center"/>
      <protection locked="0"/>
    </xf>
    <xf numFmtId="0" fontId="64" fillId="0" borderId="0" xfId="0" applyFont="1" applyBorder="1" applyProtection="1">
      <alignment vertical="center"/>
      <protection locked="0"/>
    </xf>
    <xf numFmtId="0" fontId="65" fillId="0" borderId="0" xfId="0" applyFont="1" applyBorder="1" applyProtection="1">
      <alignment vertical="center"/>
      <protection locked="0"/>
    </xf>
    <xf numFmtId="0" fontId="57" fillId="0" borderId="0" xfId="0" applyFont="1" applyBorder="1" applyProtection="1">
      <alignment vertical="center"/>
      <protection locked="0"/>
    </xf>
    <xf numFmtId="0" fontId="66" fillId="0" borderId="0" xfId="0" applyFont="1" applyBorder="1" applyProtection="1">
      <alignment vertical="center"/>
      <protection locked="0"/>
    </xf>
    <xf numFmtId="0" fontId="57" fillId="0" borderId="21" xfId="0" applyFont="1" applyBorder="1" applyProtection="1">
      <alignment vertical="center"/>
      <protection locked="0"/>
    </xf>
    <xf numFmtId="0" fontId="57" fillId="0" borderId="0" xfId="0" applyFont="1" applyFill="1" applyBorder="1" applyProtection="1">
      <alignment vertical="center"/>
      <protection locked="0"/>
    </xf>
    <xf numFmtId="0" fontId="68" fillId="0" borderId="0" xfId="0" applyFont="1" applyFill="1" applyBorder="1" applyProtection="1">
      <alignment vertical="center"/>
      <protection locked="0"/>
    </xf>
    <xf numFmtId="0" fontId="63" fillId="0" borderId="21" xfId="0" applyFont="1" applyBorder="1" applyProtection="1">
      <alignment vertical="center"/>
      <protection locked="0"/>
    </xf>
    <xf numFmtId="0" fontId="63" fillId="0" borderId="0" xfId="0" applyFont="1" applyBorder="1" applyProtection="1">
      <alignment vertical="center"/>
      <protection locked="0"/>
    </xf>
    <xf numFmtId="0" fontId="63" fillId="0" borderId="0" xfId="0" applyFont="1" applyFill="1" applyBorder="1" applyProtection="1">
      <alignment vertical="center"/>
      <protection locked="0"/>
    </xf>
    <xf numFmtId="0" fontId="63" fillId="0" borderId="0" xfId="0" applyFont="1" applyBorder="1">
      <alignment vertical="center"/>
    </xf>
    <xf numFmtId="0" fontId="63" fillId="0" borderId="0" xfId="0" applyFont="1" applyFill="1" applyBorder="1">
      <alignment vertical="center"/>
    </xf>
    <xf numFmtId="0" fontId="62" fillId="0" borderId="0" xfId="0" applyFont="1" applyFill="1" applyBorder="1" applyProtection="1">
      <alignment vertical="center"/>
      <protection locked="0"/>
    </xf>
    <xf numFmtId="0" fontId="63" fillId="0" borderId="22" xfId="0" applyFont="1" applyBorder="1" applyProtection="1">
      <alignment vertical="center"/>
      <protection locked="0"/>
    </xf>
    <xf numFmtId="0" fontId="63" fillId="0" borderId="22" xfId="0" applyFont="1" applyFill="1" applyBorder="1" applyProtection="1">
      <alignment vertical="center"/>
      <protection locked="0"/>
    </xf>
    <xf numFmtId="0" fontId="70" fillId="0" borderId="0" xfId="0" applyFont="1" applyBorder="1" applyAlignment="1" applyProtection="1">
      <alignment horizontal="center" vertical="center"/>
      <protection locked="0"/>
    </xf>
    <xf numFmtId="177" fontId="70" fillId="0" borderId="0" xfId="0" applyNumberFormat="1" applyFont="1" applyBorder="1" applyAlignment="1" applyProtection="1">
      <alignment horizontal="center" vertical="center"/>
      <protection locked="0"/>
    </xf>
    <xf numFmtId="177" fontId="70" fillId="0" borderId="0" xfId="0" applyNumberFormat="1" applyFont="1" applyBorder="1" applyProtection="1">
      <alignment vertical="center"/>
      <protection locked="0"/>
    </xf>
    <xf numFmtId="0" fontId="70" fillId="0" borderId="0" xfId="0" applyFont="1" applyBorder="1" applyAlignment="1" applyProtection="1">
      <alignment horizontal="right" vertical="center"/>
      <protection locked="0"/>
    </xf>
    <xf numFmtId="176" fontId="70" fillId="0" borderId="0" xfId="0" applyNumberFormat="1" applyFont="1" applyBorder="1" applyAlignment="1" applyProtection="1">
      <alignment horizontal="distributed" vertical="center"/>
      <protection locked="0"/>
    </xf>
    <xf numFmtId="176" fontId="70" fillId="0" borderId="0" xfId="0" applyNumberFormat="1" applyFont="1" applyBorder="1" applyAlignment="1" applyProtection="1">
      <alignment horizontal="left" vertical="center"/>
      <protection locked="0"/>
    </xf>
    <xf numFmtId="0" fontId="64" fillId="0" borderId="22" xfId="0" applyFont="1" applyBorder="1" applyProtection="1">
      <alignment vertical="center"/>
      <protection locked="0"/>
    </xf>
    <xf numFmtId="0" fontId="60" fillId="0" borderId="0" xfId="0" applyFont="1" applyBorder="1" applyProtection="1">
      <alignment vertical="center"/>
      <protection locked="0"/>
    </xf>
    <xf numFmtId="0" fontId="60" fillId="0" borderId="0" xfId="0" applyFont="1" applyBorder="1" applyAlignment="1" applyProtection="1">
      <alignment horizontal="center" vertical="center"/>
      <protection locked="0"/>
    </xf>
    <xf numFmtId="177" fontId="70" fillId="0" borderId="0" xfId="0" applyNumberFormat="1" applyFont="1" applyBorder="1" applyAlignment="1" applyProtection="1">
      <alignment horizontal="distributed" vertical="center"/>
      <protection locked="0"/>
    </xf>
    <xf numFmtId="0" fontId="70" fillId="0" borderId="0" xfId="0" applyFont="1" applyBorder="1" applyProtection="1">
      <alignment vertical="center"/>
      <protection locked="0"/>
    </xf>
    <xf numFmtId="0" fontId="70" fillId="0" borderId="22" xfId="0" applyFont="1" applyBorder="1" applyProtection="1">
      <alignment vertical="center"/>
      <protection locked="0"/>
    </xf>
    <xf numFmtId="0" fontId="71" fillId="0" borderId="0" xfId="0" applyFont="1">
      <alignment vertical="center"/>
    </xf>
    <xf numFmtId="0" fontId="57" fillId="0" borderId="34" xfId="0" applyFont="1" applyBorder="1" applyProtection="1">
      <alignment vertical="center"/>
      <protection locked="0"/>
    </xf>
    <xf numFmtId="0" fontId="57" fillId="0" borderId="32" xfId="0" applyFont="1" applyBorder="1" applyProtection="1">
      <alignment vertical="center"/>
      <protection locked="0"/>
    </xf>
    <xf numFmtId="0" fontId="60" fillId="0" borderId="32" xfId="0" applyFont="1" applyBorder="1" applyProtection="1">
      <alignment vertical="center"/>
      <protection locked="0"/>
    </xf>
    <xf numFmtId="0" fontId="60" fillId="0" borderId="32" xfId="0" applyFont="1" applyBorder="1" applyAlignment="1" applyProtection="1">
      <alignment horizontal="center" vertical="center"/>
      <protection locked="0"/>
    </xf>
    <xf numFmtId="0" fontId="70" fillId="0" borderId="32" xfId="0" applyFont="1" applyBorder="1" applyAlignment="1" applyProtection="1">
      <alignment horizontal="center" vertical="center"/>
      <protection locked="0"/>
    </xf>
    <xf numFmtId="177" fontId="70" fillId="0" borderId="32" xfId="0" applyNumberFormat="1" applyFont="1" applyBorder="1" applyAlignment="1" applyProtection="1">
      <alignment horizontal="distributed" vertical="center"/>
      <protection locked="0"/>
    </xf>
    <xf numFmtId="0" fontId="70" fillId="0" borderId="32" xfId="0" applyFont="1" applyBorder="1" applyProtection="1">
      <alignment vertical="center"/>
      <protection locked="0"/>
    </xf>
    <xf numFmtId="0" fontId="70" fillId="0" borderId="32" xfId="0" applyFont="1" applyBorder="1" applyAlignment="1" applyProtection="1">
      <alignment horizontal="right" vertical="center"/>
      <protection locked="0"/>
    </xf>
    <xf numFmtId="176" fontId="70" fillId="0" borderId="32" xfId="0" applyNumberFormat="1" applyFont="1" applyBorder="1" applyAlignment="1" applyProtection="1">
      <alignment horizontal="distributed" vertical="center"/>
      <protection locked="0"/>
    </xf>
    <xf numFmtId="0" fontId="70" fillId="0" borderId="33" xfId="0" applyFont="1" applyBorder="1" applyProtection="1">
      <alignment vertical="center"/>
      <protection locked="0"/>
    </xf>
    <xf numFmtId="0" fontId="57" fillId="0" borderId="0" xfId="2370" applyFont="1" applyAlignment="1">
      <alignment horizontal="center" vertical="center"/>
    </xf>
    <xf numFmtId="0" fontId="57" fillId="0" borderId="35" xfId="2370" applyFont="1" applyBorder="1" applyAlignment="1">
      <alignment horizontal="center" vertical="center"/>
    </xf>
    <xf numFmtId="0" fontId="57" fillId="0" borderId="36" xfId="2370" applyFont="1" applyBorder="1" applyAlignment="1">
      <alignment horizontal="center" vertical="center"/>
    </xf>
    <xf numFmtId="0" fontId="57" fillId="0" borderId="37" xfId="2370" applyFont="1" applyBorder="1" applyAlignment="1">
      <alignment horizontal="center" vertical="center"/>
    </xf>
    <xf numFmtId="0" fontId="57" fillId="0" borderId="38" xfId="2370" applyFont="1" applyBorder="1" applyAlignment="1">
      <alignment horizontal="left" vertical="center"/>
    </xf>
    <xf numFmtId="0" fontId="57" fillId="0" borderId="39" xfId="2370" applyFont="1" applyBorder="1" applyAlignment="1">
      <alignment horizontal="center" vertical="center"/>
    </xf>
    <xf numFmtId="180" fontId="57" fillId="0" borderId="39" xfId="2348" applyNumberFormat="1" applyFont="1" applyBorder="1" applyAlignment="1">
      <alignment horizontal="right" vertical="center"/>
    </xf>
    <xf numFmtId="180" fontId="57" fillId="0" borderId="40" xfId="2370" applyNumberFormat="1" applyFont="1" applyBorder="1" applyAlignment="1">
      <alignment horizontal="right" vertical="center"/>
    </xf>
    <xf numFmtId="0" fontId="57" fillId="0" borderId="1" xfId="2370" applyFont="1" applyBorder="1" applyAlignment="1">
      <alignment horizontal="left" vertical="center"/>
    </xf>
    <xf numFmtId="0" fontId="57" fillId="0" borderId="41" xfId="2370" applyFont="1" applyBorder="1" applyAlignment="1">
      <alignment horizontal="center" vertical="center"/>
    </xf>
    <xf numFmtId="0" fontId="57" fillId="0" borderId="17" xfId="2370" applyFont="1" applyBorder="1" applyAlignment="1">
      <alignment horizontal="center" vertical="center"/>
    </xf>
    <xf numFmtId="180" fontId="57" fillId="0" borderId="17" xfId="2348" applyNumberFormat="1" applyFont="1" applyBorder="1" applyAlignment="1">
      <alignment horizontal="right" vertical="center"/>
    </xf>
    <xf numFmtId="180" fontId="57" fillId="0" borderId="19" xfId="2370" applyNumberFormat="1" applyFont="1" applyBorder="1" applyAlignment="1">
      <alignment horizontal="center" vertical="center"/>
    </xf>
    <xf numFmtId="199" fontId="57" fillId="0" borderId="41" xfId="2370" applyNumberFormat="1" applyFont="1" applyBorder="1" applyAlignment="1">
      <alignment horizontal="center" vertical="center"/>
    </xf>
    <xf numFmtId="0" fontId="57" fillId="0" borderId="1" xfId="2370" applyFont="1" applyBorder="1" applyAlignment="1">
      <alignment horizontal="center" vertical="center"/>
    </xf>
    <xf numFmtId="180" fontId="57" fillId="0" borderId="19" xfId="2370" applyNumberFormat="1" applyFont="1" applyBorder="1" applyAlignment="1">
      <alignment horizontal="right" vertical="center"/>
    </xf>
    <xf numFmtId="9" fontId="57" fillId="0" borderId="17" xfId="2370" quotePrefix="1" applyNumberFormat="1" applyFont="1" applyBorder="1" applyAlignment="1">
      <alignment horizontal="center" vertical="center"/>
    </xf>
    <xf numFmtId="41" fontId="57" fillId="0" borderId="17" xfId="2348" applyFont="1" applyBorder="1" applyAlignment="1">
      <alignment horizontal="right" vertical="center"/>
    </xf>
    <xf numFmtId="0" fontId="68" fillId="0" borderId="1" xfId="2370" applyFont="1" applyBorder="1" applyAlignment="1">
      <alignment horizontal="center" vertical="center"/>
    </xf>
    <xf numFmtId="180" fontId="68" fillId="0" borderId="17" xfId="2348" applyNumberFormat="1" applyFont="1" applyBorder="1" applyAlignment="1">
      <alignment horizontal="right" vertical="center"/>
    </xf>
    <xf numFmtId="0" fontId="57" fillId="0" borderId="19" xfId="2370" applyFont="1" applyBorder="1" applyAlignment="1">
      <alignment horizontal="center" vertical="center"/>
    </xf>
    <xf numFmtId="0" fontId="72" fillId="0" borderId="5" xfId="0" applyFont="1" applyFill="1" applyBorder="1">
      <alignment vertical="center"/>
    </xf>
    <xf numFmtId="0" fontId="72" fillId="0" borderId="23" xfId="0" applyFont="1" applyFill="1" applyBorder="1">
      <alignment vertical="center"/>
    </xf>
    <xf numFmtId="201" fontId="72" fillId="0" borderId="10" xfId="0" applyNumberFormat="1" applyFont="1" applyFill="1" applyBorder="1" applyAlignment="1">
      <alignment horizontal="center" vertical="center"/>
    </xf>
    <xf numFmtId="201" fontId="72" fillId="0" borderId="23" xfId="0" applyNumberFormat="1" applyFont="1" applyFill="1" applyBorder="1">
      <alignment vertical="center"/>
    </xf>
    <xf numFmtId="201" fontId="72" fillId="0" borderId="5" xfId="0" applyNumberFormat="1" applyFont="1" applyFill="1" applyBorder="1">
      <alignment vertical="center"/>
    </xf>
    <xf numFmtId="0" fontId="72" fillId="0" borderId="0" xfId="2367" applyFont="1" applyAlignment="1">
      <alignment vertical="center"/>
    </xf>
    <xf numFmtId="0" fontId="72" fillId="0" borderId="33" xfId="0" applyFont="1" applyFill="1" applyBorder="1">
      <alignment vertical="center"/>
    </xf>
    <xf numFmtId="0" fontId="72" fillId="0" borderId="32" xfId="0" applyFont="1" applyFill="1" applyBorder="1">
      <alignment vertical="center"/>
    </xf>
    <xf numFmtId="201" fontId="72" fillId="0" borderId="42" xfId="0" applyNumberFormat="1" applyFont="1" applyFill="1" applyBorder="1" applyAlignment="1">
      <alignment horizontal="center" vertical="center"/>
    </xf>
    <xf numFmtId="201" fontId="72" fillId="0" borderId="32" xfId="0" applyNumberFormat="1" applyFont="1" applyFill="1" applyBorder="1">
      <alignment vertical="center"/>
    </xf>
    <xf numFmtId="201" fontId="72" fillId="0" borderId="33" xfId="0" applyNumberFormat="1" applyFont="1" applyFill="1" applyBorder="1">
      <alignment vertical="center"/>
    </xf>
    <xf numFmtId="0" fontId="72" fillId="0" borderId="21" xfId="0" applyFont="1" applyFill="1" applyBorder="1">
      <alignment vertical="center"/>
    </xf>
    <xf numFmtId="0" fontId="72" fillId="0" borderId="0" xfId="0" applyFont="1" applyFill="1" applyBorder="1">
      <alignment vertical="center"/>
    </xf>
    <xf numFmtId="0" fontId="72" fillId="0" borderId="0" xfId="0" quotePrefix="1" applyFont="1" applyFill="1" applyBorder="1" applyAlignment="1">
      <alignment horizontal="left" vertical="center"/>
    </xf>
    <xf numFmtId="201" fontId="72" fillId="0" borderId="0" xfId="0" quotePrefix="1" applyNumberFormat="1" applyFont="1" applyFill="1" applyBorder="1" applyAlignment="1">
      <alignment horizontal="left" vertical="center"/>
    </xf>
    <xf numFmtId="201" fontId="72" fillId="0" borderId="0" xfId="0" applyNumberFormat="1" applyFont="1" applyFill="1" applyBorder="1">
      <alignment vertical="center"/>
    </xf>
    <xf numFmtId="201" fontId="72" fillId="0" borderId="22" xfId="0" applyNumberFormat="1" applyFont="1" applyFill="1" applyBorder="1">
      <alignment vertical="center"/>
    </xf>
    <xf numFmtId="201" fontId="72" fillId="0" borderId="43" xfId="0" applyNumberFormat="1" applyFont="1" applyFill="1" applyBorder="1" applyAlignment="1">
      <alignment horizontal="center" vertical="center"/>
    </xf>
    <xf numFmtId="201" fontId="72" fillId="0" borderId="34" xfId="0" applyNumberFormat="1" applyFont="1" applyFill="1" applyBorder="1" applyAlignment="1">
      <alignment horizontal="center" vertical="center"/>
    </xf>
    <xf numFmtId="178" fontId="72" fillId="0" borderId="43" xfId="0" applyNumberFormat="1" applyFont="1" applyFill="1" applyBorder="1">
      <alignment vertical="center"/>
    </xf>
    <xf numFmtId="178" fontId="72" fillId="0" borderId="23" xfId="0" applyNumberFormat="1" applyFont="1" applyFill="1" applyBorder="1">
      <alignment vertical="center"/>
    </xf>
    <xf numFmtId="178" fontId="72" fillId="0" borderId="5" xfId="0" applyNumberFormat="1" applyFont="1" applyFill="1" applyBorder="1">
      <alignment vertical="center"/>
    </xf>
    <xf numFmtId="178" fontId="72" fillId="0" borderId="10" xfId="2349" applyNumberFormat="1" applyFont="1" applyFill="1" applyBorder="1" applyAlignment="1">
      <alignment vertical="center"/>
    </xf>
    <xf numFmtId="178" fontId="72" fillId="0" borderId="0" xfId="2367" applyNumberFormat="1" applyFont="1" applyAlignment="1">
      <alignment vertical="center"/>
    </xf>
    <xf numFmtId="203" fontId="72" fillId="0" borderId="0" xfId="2367" applyNumberFormat="1" applyFont="1" applyAlignment="1">
      <alignment vertical="center"/>
    </xf>
    <xf numFmtId="178" fontId="72" fillId="0" borderId="21" xfId="0" applyNumberFormat="1" applyFont="1" applyFill="1" applyBorder="1">
      <alignment vertical="center"/>
    </xf>
    <xf numFmtId="178" fontId="72" fillId="0" borderId="0" xfId="0" applyNumberFormat="1" applyFont="1" applyFill="1" applyBorder="1">
      <alignment vertical="center"/>
    </xf>
    <xf numFmtId="178" fontId="72" fillId="0" borderId="0" xfId="0" quotePrefix="1" applyNumberFormat="1" applyFont="1" applyFill="1" applyBorder="1" applyAlignment="1">
      <alignment horizontal="left" vertical="center"/>
    </xf>
    <xf numFmtId="178" fontId="72" fillId="0" borderId="0" xfId="0" applyNumberFormat="1" applyFont="1" applyFill="1" applyBorder="1" applyAlignment="1">
      <alignment horizontal="center" vertical="center"/>
    </xf>
    <xf numFmtId="202" fontId="72" fillId="0" borderId="0" xfId="0" applyNumberFormat="1" applyFont="1" applyFill="1" applyBorder="1" applyAlignment="1">
      <alignment horizontal="center" vertical="center"/>
    </xf>
    <xf numFmtId="203" fontId="72" fillId="0" borderId="0" xfId="0" applyNumberFormat="1" applyFont="1" applyFill="1" applyBorder="1" applyAlignment="1">
      <alignment horizontal="center" vertical="center"/>
    </xf>
    <xf numFmtId="178" fontId="72" fillId="0" borderId="0" xfId="0" quotePrefix="1" applyNumberFormat="1" applyFont="1" applyFill="1" applyBorder="1">
      <alignment vertical="center"/>
    </xf>
    <xf numFmtId="178" fontId="72" fillId="0" borderId="22" xfId="0" applyNumberFormat="1" applyFont="1" applyFill="1" applyBorder="1">
      <alignment vertical="center"/>
    </xf>
    <xf numFmtId="178" fontId="72" fillId="0" borderId="44" xfId="2349" applyNumberFormat="1" applyFont="1" applyFill="1" applyBorder="1" applyAlignment="1">
      <alignment vertical="center"/>
    </xf>
    <xf numFmtId="202" fontId="72" fillId="0" borderId="0" xfId="0" applyNumberFormat="1" applyFont="1" applyFill="1" applyBorder="1">
      <alignment vertical="center"/>
    </xf>
    <xf numFmtId="203" fontId="72" fillId="0" borderId="0" xfId="0" applyNumberFormat="1" applyFont="1" applyFill="1" applyBorder="1">
      <alignment vertical="center"/>
    </xf>
    <xf numFmtId="203" fontId="72" fillId="0" borderId="0" xfId="0" quotePrefix="1" applyNumberFormat="1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center" vertical="center"/>
    </xf>
    <xf numFmtId="201" fontId="72" fillId="0" borderId="0" xfId="2368" applyNumberFormat="1" applyFont="1">
      <alignment vertical="center"/>
    </xf>
    <xf numFmtId="182" fontId="72" fillId="0" borderId="0" xfId="0" applyNumberFormat="1" applyFont="1" applyFill="1" applyBorder="1">
      <alignment vertical="center"/>
    </xf>
    <xf numFmtId="0" fontId="72" fillId="0" borderId="0" xfId="0" quotePrefix="1" applyFont="1" applyFill="1" applyBorder="1" applyAlignment="1">
      <alignment horizontal="center" vertical="center"/>
    </xf>
    <xf numFmtId="0" fontId="72" fillId="0" borderId="22" xfId="0" applyFont="1" applyFill="1" applyBorder="1">
      <alignment vertical="center"/>
    </xf>
    <xf numFmtId="201" fontId="72" fillId="0" borderId="44" xfId="2349" applyNumberFormat="1" applyFont="1" applyFill="1" applyBorder="1" applyAlignment="1">
      <alignment vertical="center"/>
    </xf>
    <xf numFmtId="182" fontId="72" fillId="0" borderId="0" xfId="0" applyNumberFormat="1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centerContinuous" vertical="center"/>
    </xf>
    <xf numFmtId="0" fontId="72" fillId="0" borderId="0" xfId="0" applyFont="1" applyFill="1" applyBorder="1" applyAlignment="1">
      <alignment horizontal="left" vertical="center"/>
    </xf>
    <xf numFmtId="204" fontId="72" fillId="0" borderId="0" xfId="0" applyNumberFormat="1" applyFont="1" applyFill="1" applyBorder="1" applyAlignment="1">
      <alignment horizontal="center" vertical="center"/>
    </xf>
    <xf numFmtId="0" fontId="72" fillId="0" borderId="21" xfId="2368" applyFont="1" applyBorder="1">
      <alignment vertical="center"/>
    </xf>
    <xf numFmtId="0" fontId="72" fillId="0" borderId="0" xfId="2368" applyFont="1">
      <alignment vertical="center"/>
    </xf>
    <xf numFmtId="41" fontId="72" fillId="0" borderId="0" xfId="2349" applyFont="1" applyFill="1" applyBorder="1" applyAlignment="1">
      <alignment horizontal="center" vertical="center"/>
    </xf>
    <xf numFmtId="41" fontId="72" fillId="0" borderId="0" xfId="2349" applyFont="1" applyFill="1" applyBorder="1" applyAlignment="1">
      <alignment vertical="center"/>
    </xf>
    <xf numFmtId="0" fontId="72" fillId="0" borderId="0" xfId="2368" quotePrefix="1" applyFont="1" applyAlignment="1">
      <alignment horizontal="left" vertical="center"/>
    </xf>
    <xf numFmtId="0" fontId="72" fillId="0" borderId="22" xfId="2368" applyFont="1" applyBorder="1">
      <alignment vertical="center"/>
    </xf>
    <xf numFmtId="201" fontId="72" fillId="0" borderId="0" xfId="2349" applyNumberFormat="1" applyFont="1" applyFill="1" applyBorder="1" applyAlignment="1">
      <alignment vertical="center"/>
    </xf>
    <xf numFmtId="178" fontId="72" fillId="0" borderId="42" xfId="2349" applyNumberFormat="1" applyFont="1" applyFill="1" applyBorder="1" applyAlignment="1">
      <alignment vertical="center"/>
    </xf>
    <xf numFmtId="178" fontId="72" fillId="0" borderId="0" xfId="0" applyNumberFormat="1" applyFont="1">
      <alignment vertical="center"/>
    </xf>
    <xf numFmtId="0" fontId="61" fillId="0" borderId="0" xfId="2366" applyFont="1"/>
    <xf numFmtId="3" fontId="75" fillId="0" borderId="45" xfId="2366" applyNumberFormat="1" applyFont="1" applyBorder="1" applyAlignment="1">
      <alignment horizontal="center" vertical="center"/>
    </xf>
    <xf numFmtId="3" fontId="75" fillId="0" borderId="46" xfId="2366" applyNumberFormat="1" applyFont="1" applyBorder="1" applyAlignment="1">
      <alignment horizontal="center" vertical="center"/>
    </xf>
    <xf numFmtId="3" fontId="75" fillId="0" borderId="47" xfId="2366" applyNumberFormat="1" applyFont="1" applyBorder="1" applyAlignment="1">
      <alignment horizontal="center" vertical="center"/>
    </xf>
    <xf numFmtId="3" fontId="75" fillId="0" borderId="15" xfId="2366" applyNumberFormat="1" applyFont="1" applyBorder="1" applyAlignment="1">
      <alignment horizontal="center" vertical="center"/>
    </xf>
    <xf numFmtId="3" fontId="75" fillId="0" borderId="45" xfId="2366" applyNumberFormat="1" applyFont="1" applyBorder="1" applyAlignment="1">
      <alignment horizontal="left" vertical="center"/>
    </xf>
    <xf numFmtId="3" fontId="75" fillId="0" borderId="46" xfId="2366" applyNumberFormat="1" applyFont="1" applyBorder="1" applyAlignment="1">
      <alignment horizontal="left" vertical="center"/>
    </xf>
    <xf numFmtId="3" fontId="76" fillId="0" borderId="9" xfId="2366" applyNumberFormat="1" applyFont="1" applyBorder="1" applyAlignment="1">
      <alignment vertical="center"/>
    </xf>
    <xf numFmtId="3" fontId="76" fillId="0" borderId="47" xfId="2366" applyNumberFormat="1" applyFont="1" applyBorder="1" applyAlignment="1">
      <alignment horizontal="right" vertical="center"/>
    </xf>
    <xf numFmtId="3" fontId="76" fillId="0" borderId="46" xfId="2366" applyNumberFormat="1" applyFont="1" applyBorder="1" applyAlignment="1">
      <alignment horizontal="right" vertical="center"/>
    </xf>
    <xf numFmtId="3" fontId="76" fillId="0" borderId="15" xfId="2366" applyNumberFormat="1" applyFont="1" applyBorder="1" applyAlignment="1">
      <alignment vertical="center"/>
    </xf>
    <xf numFmtId="3" fontId="76" fillId="0" borderId="45" xfId="2366" applyNumberFormat="1" applyFont="1" applyBorder="1" applyAlignment="1">
      <alignment horizontal="left" vertical="center"/>
    </xf>
    <xf numFmtId="3" fontId="76" fillId="0" borderId="46" xfId="2366" applyNumberFormat="1" applyFont="1" applyBorder="1" applyAlignment="1">
      <alignment horizontal="left" vertical="center"/>
    </xf>
    <xf numFmtId="3" fontId="76" fillId="0" borderId="47" xfId="2366" applyNumberFormat="1" applyFont="1" applyBorder="1" applyAlignment="1">
      <alignment vertical="center"/>
    </xf>
    <xf numFmtId="3" fontId="76" fillId="0" borderId="46" xfId="2366" applyNumberFormat="1" applyFont="1" applyBorder="1" applyAlignment="1">
      <alignment vertical="center"/>
    </xf>
    <xf numFmtId="205" fontId="76" fillId="0" borderId="46" xfId="2366" applyNumberFormat="1" applyFont="1" applyBorder="1" applyAlignment="1">
      <alignment vertical="center"/>
    </xf>
    <xf numFmtId="3" fontId="76" fillId="0" borderId="15" xfId="2366" applyNumberFormat="1" applyFont="1" applyBorder="1" applyAlignment="1">
      <alignment horizontal="left" vertical="center"/>
    </xf>
    <xf numFmtId="0" fontId="77" fillId="0" borderId="21" xfId="0" applyFont="1" applyBorder="1" applyProtection="1">
      <alignment vertical="center"/>
      <protection locked="0"/>
    </xf>
    <xf numFmtId="0" fontId="77" fillId="0" borderId="0" xfId="0" applyFont="1" applyBorder="1" applyProtection="1">
      <alignment vertical="center"/>
      <protection locked="0"/>
    </xf>
    <xf numFmtId="0" fontId="79" fillId="0" borderId="0" xfId="0" applyFont="1" applyBorder="1" applyAlignment="1" applyProtection="1">
      <alignment horizontal="right" vertical="center"/>
      <protection locked="0"/>
    </xf>
    <xf numFmtId="0" fontId="77" fillId="0" borderId="22" xfId="0" applyFont="1" applyBorder="1">
      <alignment vertical="center"/>
    </xf>
    <xf numFmtId="0" fontId="77" fillId="0" borderId="0" xfId="0" applyFont="1">
      <alignment vertical="center"/>
    </xf>
    <xf numFmtId="200" fontId="77" fillId="0" borderId="0" xfId="0" applyNumberFormat="1" applyFont="1" applyBorder="1">
      <alignment vertical="center"/>
    </xf>
    <xf numFmtId="0" fontId="77" fillId="0" borderId="22" xfId="0" applyFont="1" applyBorder="1" applyAlignment="1" applyProtection="1">
      <alignment horizontal="centerContinuous" vertical="center"/>
      <protection locked="0"/>
    </xf>
    <xf numFmtId="0" fontId="77" fillId="0" borderId="22" xfId="0" applyFont="1" applyBorder="1" applyProtection="1">
      <alignment vertical="center"/>
      <protection locked="0"/>
    </xf>
    <xf numFmtId="0" fontId="80" fillId="0" borderId="0" xfId="0" applyFont="1" applyFill="1" applyBorder="1" applyAlignment="1" applyProtection="1">
      <alignment horizontal="centerContinuous" vertical="center"/>
      <protection locked="0"/>
    </xf>
    <xf numFmtId="0" fontId="81" fillId="0" borderId="0" xfId="2369" applyFont="1">
      <alignment vertical="center"/>
    </xf>
    <xf numFmtId="0" fontId="83" fillId="0" borderId="0" xfId="2369" applyFont="1" applyAlignment="1">
      <alignment horizontal="center" vertical="center"/>
    </xf>
    <xf numFmtId="0" fontId="82" fillId="0" borderId="0" xfId="2369" applyFont="1">
      <alignment vertical="center"/>
    </xf>
    <xf numFmtId="0" fontId="86" fillId="0" borderId="0" xfId="0" applyFont="1" applyAlignment="1">
      <alignment horizontal="justify" vertical="center"/>
    </xf>
    <xf numFmtId="180" fontId="93" fillId="0" borderId="17" xfId="2348" applyNumberFormat="1" applyFont="1" applyBorder="1" applyAlignment="1">
      <alignment horizontal="right" vertical="center"/>
    </xf>
    <xf numFmtId="41" fontId="93" fillId="0" borderId="17" xfId="2348" applyNumberFormat="1" applyFont="1" applyBorder="1" applyAlignment="1">
      <alignment horizontal="center" vertical="center"/>
    </xf>
    <xf numFmtId="41" fontId="57" fillId="0" borderId="17" xfId="2348" applyNumberFormat="1" applyFont="1" applyBorder="1" applyAlignment="1">
      <alignment horizontal="center" vertical="center"/>
    </xf>
    <xf numFmtId="198" fontId="55" fillId="0" borderId="0" xfId="0" applyNumberFormat="1" applyFont="1" applyBorder="1" applyAlignment="1">
      <alignment horizontal="center" vertical="center"/>
    </xf>
    <xf numFmtId="0" fontId="96" fillId="0" borderId="0" xfId="0" applyFont="1">
      <alignment vertical="center"/>
    </xf>
    <xf numFmtId="199" fontId="93" fillId="0" borderId="41" xfId="2370" applyNumberFormat="1" applyFont="1" applyFill="1" applyBorder="1" applyAlignment="1">
      <alignment horizontal="center" vertical="center"/>
    </xf>
    <xf numFmtId="180" fontId="93" fillId="0" borderId="19" xfId="2370" applyNumberFormat="1" applyFont="1" applyBorder="1" applyAlignment="1">
      <alignment horizontal="center" vertical="center"/>
    </xf>
    <xf numFmtId="0" fontId="78" fillId="0" borderId="0" xfId="2369" applyFont="1" applyAlignment="1">
      <alignment horizontal="center" vertical="center"/>
    </xf>
    <xf numFmtId="0" fontId="97" fillId="0" borderId="0" xfId="2369" applyFont="1" applyAlignment="1">
      <alignment horizontal="distributed" vertical="center"/>
    </xf>
    <xf numFmtId="0" fontId="87" fillId="0" borderId="0" xfId="2369" applyFont="1" applyAlignment="1">
      <alignment horizontal="distributed" vertical="center"/>
    </xf>
    <xf numFmtId="0" fontId="84" fillId="0" borderId="0" xfId="2369" applyFont="1" applyAlignment="1">
      <alignment horizontal="center" vertical="center"/>
    </xf>
    <xf numFmtId="49" fontId="85" fillId="0" borderId="0" xfId="2369" applyNumberFormat="1" applyFont="1" applyAlignment="1">
      <alignment horizontal="center" vertical="center"/>
    </xf>
    <xf numFmtId="0" fontId="55" fillId="0" borderId="36" xfId="0" applyFont="1" applyBorder="1" applyAlignment="1">
      <alignment horizontal="center" vertical="center"/>
    </xf>
    <xf numFmtId="198" fontId="55" fillId="0" borderId="0" xfId="0" applyNumberFormat="1" applyFont="1" applyBorder="1" applyAlignment="1">
      <alignment horizontal="center" vertical="center"/>
    </xf>
    <xf numFmtId="0" fontId="55" fillId="0" borderId="56" xfId="0" applyFont="1" applyBorder="1" applyAlignment="1">
      <alignment horizontal="center" vertical="center" wrapText="1"/>
    </xf>
    <xf numFmtId="0" fontId="55" fillId="0" borderId="56" xfId="0" applyFont="1" applyBorder="1" applyAlignment="1">
      <alignment horizontal="center" vertical="center"/>
    </xf>
    <xf numFmtId="0" fontId="55" fillId="0" borderId="0" xfId="0" applyFont="1" applyAlignment="1">
      <alignment horizontal="left" vertical="center" wrapText="1"/>
    </xf>
    <xf numFmtId="0" fontId="55" fillId="0" borderId="48" xfId="0" applyFont="1" applyBorder="1" applyAlignment="1">
      <alignment horizontal="center" vertical="center"/>
    </xf>
    <xf numFmtId="0" fontId="55" fillId="0" borderId="9" xfId="0" applyFont="1" applyBorder="1" applyAlignment="1">
      <alignment horizontal="center" vertical="center"/>
    </xf>
    <xf numFmtId="0" fontId="55" fillId="0" borderId="15" xfId="0" applyFont="1" applyBorder="1" applyAlignment="1">
      <alignment horizontal="center" vertical="center"/>
    </xf>
    <xf numFmtId="0" fontId="55" fillId="0" borderId="55" xfId="0" applyFont="1" applyBorder="1" applyAlignment="1">
      <alignment horizontal="center" vertical="center" wrapText="1"/>
    </xf>
    <xf numFmtId="0" fontId="55" fillId="0" borderId="35" xfId="0" applyFont="1" applyBorder="1" applyAlignment="1">
      <alignment horizontal="center" vertical="center" wrapText="1"/>
    </xf>
    <xf numFmtId="0" fontId="55" fillId="0" borderId="36" xfId="0" applyFont="1" applyBorder="1" applyAlignment="1">
      <alignment horizontal="center" vertical="center" wrapText="1"/>
    </xf>
    <xf numFmtId="0" fontId="55" fillId="0" borderId="53" xfId="0" applyFont="1" applyBorder="1" applyAlignment="1">
      <alignment horizontal="center" vertical="center"/>
    </xf>
    <xf numFmtId="0" fontId="57" fillId="0" borderId="23" xfId="0" applyFont="1" applyBorder="1">
      <alignment vertical="center"/>
    </xf>
    <xf numFmtId="0" fontId="57" fillId="0" borderId="5" xfId="0" applyFont="1" applyBorder="1">
      <alignment vertical="center"/>
    </xf>
    <xf numFmtId="0" fontId="57" fillId="0" borderId="57" xfId="0" applyFont="1" applyBorder="1">
      <alignment vertical="center"/>
    </xf>
    <xf numFmtId="0" fontId="57" fillId="0" borderId="32" xfId="0" applyFont="1" applyBorder="1">
      <alignment vertical="center"/>
    </xf>
    <xf numFmtId="0" fontId="57" fillId="0" borderId="33" xfId="0" applyFont="1" applyBorder="1">
      <alignment vertical="center"/>
    </xf>
    <xf numFmtId="0" fontId="55" fillId="0" borderId="58" xfId="0" applyFont="1" applyBorder="1" applyAlignment="1">
      <alignment horizontal="center" vertical="center"/>
    </xf>
    <xf numFmtId="0" fontId="55" fillId="0" borderId="59" xfId="0" applyFont="1" applyBorder="1" applyAlignment="1">
      <alignment horizontal="center" vertical="center"/>
    </xf>
    <xf numFmtId="0" fontId="55" fillId="0" borderId="60" xfId="0" applyFont="1" applyBorder="1" applyAlignment="1">
      <alignment horizontal="center" vertical="center"/>
    </xf>
    <xf numFmtId="0" fontId="55" fillId="0" borderId="46" xfId="0" applyFont="1" applyBorder="1" applyAlignment="1">
      <alignment horizontal="center" vertical="center"/>
    </xf>
    <xf numFmtId="0" fontId="55" fillId="0" borderId="49" xfId="0" applyFont="1" applyBorder="1" applyAlignment="1">
      <alignment horizontal="center" vertical="center"/>
    </xf>
    <xf numFmtId="0" fontId="55" fillId="0" borderId="28" xfId="0" applyFont="1" applyBorder="1" applyAlignment="1">
      <alignment horizontal="center" vertical="center"/>
    </xf>
    <xf numFmtId="0" fontId="55" fillId="0" borderId="50" xfId="0" applyFont="1" applyBorder="1" applyAlignment="1">
      <alignment horizontal="center" vertical="center"/>
    </xf>
    <xf numFmtId="0" fontId="55" fillId="0" borderId="23" xfId="0" applyFont="1" applyBorder="1" applyAlignment="1">
      <alignment horizontal="center" vertical="center"/>
    </xf>
    <xf numFmtId="0" fontId="55" fillId="0" borderId="51" xfId="0" applyFont="1" applyBorder="1" applyAlignment="1">
      <alignment horizontal="center" vertical="center"/>
    </xf>
    <xf numFmtId="0" fontId="55" fillId="0" borderId="47" xfId="0" applyFont="1" applyBorder="1" applyAlignment="1">
      <alignment horizontal="center" vertical="center"/>
    </xf>
    <xf numFmtId="0" fontId="55" fillId="0" borderId="54" xfId="0" applyFont="1" applyBorder="1" applyAlignment="1">
      <alignment horizontal="center" vertical="center"/>
    </xf>
    <xf numFmtId="0" fontId="55" fillId="0" borderId="34" xfId="0" applyFont="1" applyBorder="1" applyAlignment="1">
      <alignment horizontal="center" vertical="center"/>
    </xf>
    <xf numFmtId="0" fontId="55" fillId="0" borderId="61" xfId="0" applyFont="1" applyBorder="1" applyAlignment="1">
      <alignment horizontal="center" vertical="center"/>
    </xf>
    <xf numFmtId="0" fontId="55" fillId="0" borderId="45" xfId="0" applyFont="1" applyBorder="1" applyAlignment="1">
      <alignment horizontal="center" vertical="center"/>
    </xf>
    <xf numFmtId="0" fontId="55" fillId="0" borderId="57" xfId="0" applyFont="1" applyBorder="1" applyAlignment="1">
      <alignment horizontal="center" vertical="center"/>
    </xf>
    <xf numFmtId="0" fontId="55" fillId="0" borderId="43" xfId="0" applyFont="1" applyBorder="1" applyAlignment="1">
      <alignment horizontal="center" vertical="center"/>
    </xf>
    <xf numFmtId="0" fontId="55" fillId="0" borderId="52" xfId="0" applyFont="1" applyBorder="1" applyAlignment="1">
      <alignment horizontal="center" vertical="center"/>
    </xf>
    <xf numFmtId="0" fontId="55" fillId="0" borderId="24" xfId="0" applyFont="1" applyBorder="1" applyAlignment="1">
      <alignment horizontal="center" vertical="center"/>
    </xf>
    <xf numFmtId="0" fontId="55" fillId="0" borderId="25" xfId="0" applyFont="1" applyBorder="1" applyAlignment="1">
      <alignment horizontal="center" vertical="center"/>
    </xf>
    <xf numFmtId="0" fontId="69" fillId="0" borderId="0" xfId="0" quotePrefix="1" applyFont="1" applyFill="1" applyBorder="1">
      <alignment vertical="center"/>
    </xf>
    <xf numFmtId="198" fontId="69" fillId="0" borderId="0" xfId="0" applyNumberFormat="1" applyFont="1" applyFill="1" applyBorder="1" applyAlignment="1" applyProtection="1">
      <alignment horizontal="left" vertical="center"/>
      <protection locked="0"/>
    </xf>
    <xf numFmtId="176" fontId="70" fillId="0" borderId="0" xfId="0" applyNumberFormat="1" applyFont="1" applyBorder="1" applyAlignment="1" applyProtection="1">
      <alignment horizontal="distributed" vertical="center"/>
      <protection locked="0"/>
    </xf>
    <xf numFmtId="0" fontId="64" fillId="0" borderId="0" xfId="0" applyFont="1" applyBorder="1" applyAlignment="1" applyProtection="1">
      <alignment horizontal="center" vertical="center"/>
      <protection locked="0"/>
    </xf>
    <xf numFmtId="0" fontId="70" fillId="0" borderId="0" xfId="0" applyFont="1" applyBorder="1" applyAlignment="1" applyProtection="1">
      <alignment horizontal="center" vertical="center"/>
      <protection locked="0"/>
    </xf>
    <xf numFmtId="177" fontId="70" fillId="0" borderId="0" xfId="0" applyNumberFormat="1" applyFont="1" applyBorder="1" applyAlignment="1" applyProtection="1">
      <alignment horizontal="center" vertical="center"/>
      <protection locked="0"/>
    </xf>
    <xf numFmtId="0" fontId="62" fillId="0" borderId="2" xfId="0" applyFont="1" applyBorder="1" applyAlignment="1">
      <alignment horizontal="center" vertical="center" textRotation="255"/>
    </xf>
    <xf numFmtId="0" fontId="67" fillId="0" borderId="0" xfId="0" applyFont="1" applyFill="1" applyBorder="1" applyProtection="1">
      <alignment vertical="center"/>
      <protection locked="0"/>
    </xf>
    <xf numFmtId="0" fontId="88" fillId="0" borderId="0" xfId="0" applyFont="1" applyBorder="1" applyAlignment="1">
      <alignment horizontal="distributed" vertical="center"/>
    </xf>
    <xf numFmtId="0" fontId="62" fillId="0" borderId="10" xfId="0" applyFont="1" applyBorder="1" applyAlignment="1" applyProtection="1">
      <alignment horizontal="center" vertical="center"/>
      <protection locked="0"/>
    </xf>
    <xf numFmtId="0" fontId="62" fillId="0" borderId="42" xfId="0" applyFont="1" applyBorder="1" applyAlignment="1" applyProtection="1">
      <alignment horizontal="center" vertical="center"/>
      <protection locked="0"/>
    </xf>
    <xf numFmtId="0" fontId="64" fillId="0" borderId="21" xfId="0" applyFont="1" applyBorder="1" applyAlignment="1" applyProtection="1">
      <alignment horizontal="center" vertical="center"/>
      <protection locked="0"/>
    </xf>
    <xf numFmtId="200" fontId="91" fillId="0" borderId="0" xfId="0" applyNumberFormat="1" applyFont="1" applyBorder="1" applyAlignment="1" applyProtection="1">
      <alignment horizontal="distributed" vertical="center"/>
      <protection locked="0"/>
    </xf>
    <xf numFmtId="0" fontId="62" fillId="0" borderId="43" xfId="0" applyFont="1" applyBorder="1" applyAlignment="1">
      <alignment horizontal="center" vertical="center"/>
    </xf>
    <xf numFmtId="0" fontId="62" fillId="0" borderId="23" xfId="0" applyFont="1" applyBorder="1" applyAlignment="1">
      <alignment horizontal="center" vertical="center"/>
    </xf>
    <xf numFmtId="0" fontId="62" fillId="0" borderId="5" xfId="0" applyFont="1" applyBorder="1" applyAlignment="1">
      <alignment horizontal="center" vertical="center"/>
    </xf>
    <xf numFmtId="0" fontId="57" fillId="0" borderId="56" xfId="2370" applyFont="1" applyBorder="1" applyAlignment="1">
      <alignment horizontal="center" vertical="center"/>
    </xf>
    <xf numFmtId="0" fontId="57" fillId="0" borderId="36" xfId="2370" applyFont="1" applyBorder="1" applyAlignment="1">
      <alignment horizontal="center" vertical="center"/>
    </xf>
    <xf numFmtId="0" fontId="64" fillId="0" borderId="0" xfId="2370" applyFont="1" applyAlignment="1">
      <alignment horizontal="center" vertical="center"/>
    </xf>
    <xf numFmtId="0" fontId="57" fillId="0" borderId="62" xfId="2370" applyFont="1" applyBorder="1" applyAlignment="1">
      <alignment horizontal="center" vertical="center"/>
    </xf>
    <xf numFmtId="0" fontId="57" fillId="0" borderId="37" xfId="2370" applyFont="1" applyBorder="1" applyAlignment="1">
      <alignment horizontal="center" vertical="center"/>
    </xf>
    <xf numFmtId="0" fontId="57" fillId="0" borderId="55" xfId="2370" applyFont="1" applyBorder="1" applyAlignment="1">
      <alignment horizontal="center" vertical="center"/>
    </xf>
    <xf numFmtId="0" fontId="57" fillId="0" borderId="35" xfId="2370" applyFont="1" applyBorder="1" applyAlignment="1">
      <alignment horizontal="center" vertical="center"/>
    </xf>
    <xf numFmtId="0" fontId="72" fillId="0" borderId="34" xfId="0" applyFont="1" applyFill="1" applyBorder="1" applyAlignment="1">
      <alignment horizontal="center" vertical="center"/>
    </xf>
    <xf numFmtId="0" fontId="72" fillId="0" borderId="32" xfId="0" applyFont="1" applyFill="1" applyBorder="1" applyAlignment="1">
      <alignment horizontal="center" vertical="center"/>
    </xf>
    <xf numFmtId="0" fontId="72" fillId="0" borderId="33" xfId="0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center" vertical="center"/>
    </xf>
    <xf numFmtId="2" fontId="72" fillId="0" borderId="0" xfId="0" applyNumberFormat="1" applyFont="1" applyFill="1" applyBorder="1" applyAlignment="1">
      <alignment horizontal="center" vertical="center"/>
    </xf>
    <xf numFmtId="207" fontId="72" fillId="0" borderId="0" xfId="0" applyNumberFormat="1" applyFont="1" applyFill="1" applyBorder="1" applyAlignment="1">
      <alignment horizontal="center" vertical="center"/>
    </xf>
    <xf numFmtId="178" fontId="72" fillId="0" borderId="0" xfId="0" applyNumberFormat="1" applyFont="1" applyFill="1" applyBorder="1" applyAlignment="1">
      <alignment horizontal="center" vertical="center"/>
    </xf>
    <xf numFmtId="203" fontId="72" fillId="0" borderId="0" xfId="0" applyNumberFormat="1" applyFont="1" applyFill="1" applyBorder="1" applyAlignment="1">
      <alignment horizontal="center" vertical="center"/>
    </xf>
    <xf numFmtId="202" fontId="95" fillId="0" borderId="0" xfId="0" applyNumberFormat="1" applyFont="1" applyFill="1" applyBorder="1" applyAlignment="1">
      <alignment horizontal="center" vertical="center"/>
    </xf>
    <xf numFmtId="203" fontId="72" fillId="0" borderId="0" xfId="0" quotePrefix="1" applyNumberFormat="1" applyFont="1" applyFill="1" applyBorder="1" applyAlignment="1">
      <alignment horizontal="center" vertical="center"/>
    </xf>
    <xf numFmtId="202" fontId="72" fillId="0" borderId="0" xfId="0" applyNumberFormat="1" applyFont="1" applyFill="1" applyBorder="1" applyAlignment="1">
      <alignment horizontal="center" vertical="center"/>
    </xf>
    <xf numFmtId="0" fontId="72" fillId="0" borderId="43" xfId="0" applyFont="1" applyFill="1" applyBorder="1" applyAlignment="1">
      <alignment horizontal="center" vertical="center"/>
    </xf>
    <xf numFmtId="0" fontId="72" fillId="0" borderId="23" xfId="0" applyFont="1" applyFill="1" applyBorder="1" applyAlignment="1">
      <alignment horizontal="center" vertical="center"/>
    </xf>
    <xf numFmtId="0" fontId="72" fillId="0" borderId="5" xfId="0" applyFont="1" applyFill="1" applyBorder="1" applyAlignment="1">
      <alignment horizontal="center" vertical="center"/>
    </xf>
    <xf numFmtId="0" fontId="72" fillId="0" borderId="43" xfId="0" applyFont="1" applyFill="1" applyBorder="1">
      <alignment vertical="center"/>
    </xf>
    <xf numFmtId="0" fontId="72" fillId="0" borderId="5" xfId="0" applyFont="1" applyFill="1" applyBorder="1">
      <alignment vertical="center"/>
    </xf>
    <xf numFmtId="0" fontId="72" fillId="0" borderId="34" xfId="0" applyFont="1" applyFill="1" applyBorder="1">
      <alignment vertical="center"/>
    </xf>
    <xf numFmtId="0" fontId="72" fillId="0" borderId="33" xfId="0" applyFont="1" applyFill="1" applyBorder="1">
      <alignment vertical="center"/>
    </xf>
    <xf numFmtId="0" fontId="72" fillId="0" borderId="43" xfId="0" applyFont="1" applyFill="1" applyBorder="1" applyAlignment="1">
      <alignment horizontal="left" vertical="center" wrapText="1"/>
    </xf>
    <xf numFmtId="0" fontId="72" fillId="0" borderId="23" xfId="0" applyFont="1" applyFill="1" applyBorder="1" applyAlignment="1">
      <alignment horizontal="left" vertical="center" wrapText="1"/>
    </xf>
    <xf numFmtId="0" fontId="72" fillId="0" borderId="5" xfId="0" applyFont="1" applyFill="1" applyBorder="1" applyAlignment="1">
      <alignment horizontal="left" vertical="center" wrapText="1"/>
    </xf>
    <xf numFmtId="0" fontId="72" fillId="0" borderId="34" xfId="0" applyFont="1" applyFill="1" applyBorder="1" applyAlignment="1">
      <alignment horizontal="left" vertical="center" wrapText="1"/>
    </xf>
    <xf numFmtId="0" fontId="72" fillId="0" borderId="32" xfId="0" applyFont="1" applyFill="1" applyBorder="1" applyAlignment="1">
      <alignment horizontal="left" vertical="center" wrapText="1"/>
    </xf>
    <xf numFmtId="0" fontId="72" fillId="0" borderId="33" xfId="0" applyFont="1" applyFill="1" applyBorder="1" applyAlignment="1">
      <alignment horizontal="left" vertical="center" wrapText="1"/>
    </xf>
    <xf numFmtId="182" fontId="95" fillId="0" borderId="0" xfId="0" applyNumberFormat="1" applyFont="1" applyFill="1" applyBorder="1" applyAlignment="1">
      <alignment horizontal="center" vertical="center"/>
    </xf>
    <xf numFmtId="1" fontId="72" fillId="0" borderId="0" xfId="0" applyNumberFormat="1" applyFont="1" applyFill="1" applyBorder="1" applyAlignment="1">
      <alignment horizontal="center" vertical="center"/>
    </xf>
    <xf numFmtId="0" fontId="72" fillId="0" borderId="0" xfId="2367" applyFont="1" applyAlignment="1">
      <alignment horizontal="center" vertical="center"/>
    </xf>
    <xf numFmtId="182" fontId="72" fillId="0" borderId="0" xfId="0" applyNumberFormat="1" applyFont="1" applyFill="1" applyBorder="1" applyAlignment="1">
      <alignment horizontal="center" vertical="center"/>
    </xf>
    <xf numFmtId="0" fontId="72" fillId="0" borderId="0" xfId="2368" applyFont="1">
      <alignment vertical="center"/>
    </xf>
    <xf numFmtId="41" fontId="72" fillId="0" borderId="0" xfId="2349" applyFont="1" applyFill="1" applyBorder="1" applyAlignment="1">
      <alignment horizontal="center" vertical="center"/>
    </xf>
    <xf numFmtId="0" fontId="72" fillId="0" borderId="0" xfId="2368" applyFont="1" applyAlignment="1">
      <alignment horizontal="center" vertical="center"/>
    </xf>
    <xf numFmtId="178" fontId="72" fillId="0" borderId="34" xfId="0" applyNumberFormat="1" applyFont="1" applyFill="1" applyBorder="1" applyAlignment="1">
      <alignment horizontal="center" vertical="center"/>
    </xf>
    <xf numFmtId="178" fontId="72" fillId="0" borderId="32" xfId="0" applyNumberFormat="1" applyFont="1" applyFill="1" applyBorder="1" applyAlignment="1">
      <alignment horizontal="center" vertical="center"/>
    </xf>
    <xf numFmtId="204" fontId="72" fillId="0" borderId="0" xfId="0" applyNumberFormat="1" applyFont="1" applyFill="1" applyBorder="1" applyAlignment="1">
      <alignment horizontal="center" vertical="center"/>
    </xf>
    <xf numFmtId="0" fontId="74" fillId="0" borderId="0" xfId="2366" applyFont="1" applyAlignment="1">
      <alignment horizontal="center" vertical="center"/>
    </xf>
    <xf numFmtId="0" fontId="61" fillId="0" borderId="0" xfId="2366" applyFont="1"/>
    <xf numFmtId="3" fontId="75" fillId="0" borderId="9" xfId="2366" applyNumberFormat="1" applyFont="1" applyBorder="1" applyAlignment="1">
      <alignment horizontal="center" vertical="center"/>
    </xf>
    <xf numFmtId="3" fontId="94" fillId="0" borderId="48" xfId="0" applyNumberFormat="1" applyFont="1" applyBorder="1">
      <alignment vertical="center"/>
    </xf>
    <xf numFmtId="3" fontId="94" fillId="0" borderId="9" xfId="0" applyNumberFormat="1" applyFont="1" applyBorder="1">
      <alignment vertical="center"/>
    </xf>
    <xf numFmtId="3" fontId="89" fillId="0" borderId="9" xfId="2366" applyNumberFormat="1" applyFont="1" applyBorder="1" applyAlignment="1">
      <alignment vertical="center"/>
    </xf>
    <xf numFmtId="3" fontId="76" fillId="0" borderId="9" xfId="2366" applyNumberFormat="1" applyFont="1" applyBorder="1" applyAlignment="1">
      <alignment vertical="center"/>
    </xf>
    <xf numFmtId="206" fontId="76" fillId="0" borderId="9" xfId="2366" applyNumberFormat="1" applyFont="1" applyBorder="1" applyAlignment="1">
      <alignment vertical="center"/>
    </xf>
    <xf numFmtId="3" fontId="93" fillId="0" borderId="9" xfId="2366" applyNumberFormat="1" applyFont="1" applyBorder="1" applyAlignment="1">
      <alignment vertical="center"/>
    </xf>
    <xf numFmtId="205" fontId="76" fillId="0" borderId="9" xfId="2366" applyNumberFormat="1" applyFont="1" applyBorder="1" applyAlignment="1">
      <alignment vertical="center"/>
    </xf>
    <xf numFmtId="0" fontId="92" fillId="0" borderId="0" xfId="0" applyFont="1" applyAlignment="1">
      <alignment horizontal="center" vertical="center"/>
    </xf>
  </cellXfs>
  <cellStyles count="2374">
    <cellStyle name="??&amp;O?&amp;H?_x0008__x000f__x0007_?_x0007__x0001__x0001_" xfId="1"/>
    <cellStyle name="??&amp;O?&amp;H?_x0008_??_x0007__x0001__x0001_" xfId="2"/>
    <cellStyle name="_00.자재" xfId="3"/>
    <cellStyle name="_00토공" xfId="4"/>
    <cellStyle name="_01.깨기" xfId="5"/>
    <cellStyle name="_02.배수" xfId="6"/>
    <cellStyle name="_06.단성" xfId="7"/>
    <cellStyle name="_06.부대" xfId="8"/>
    <cellStyle name="_1.자재집계표" xfId="9"/>
    <cellStyle name="_2-4.상반기실적부문별요약" xfId="10"/>
    <cellStyle name="_2-4.상반기실적부문별요약(표지및목차포함)" xfId="11"/>
    <cellStyle name="_2-4.상반기실적부문별요약(표지및목차포함)_1" xfId="12"/>
    <cellStyle name="_2-4.상반기실적부문별요약_1" xfId="13"/>
    <cellStyle name="_3.0 부대공" xfId="14"/>
    <cellStyle name="_3.교대" xfId="15"/>
    <cellStyle name="_4.구조물공" xfId="16"/>
    <cellStyle name="_5.교량공(덕진교)" xfId="17"/>
    <cellStyle name="_5.교량공(동화교)" xfId="18"/>
    <cellStyle name="_5.교량공(동화교)_14. 흑암1리~흑암2리(자전거도로)" xfId="19"/>
    <cellStyle name="_5.교량공(동화교)_14. 흑암1리~흑암2리(자전거도로)_4.구조물공" xfId="20"/>
    <cellStyle name="_5.교량공(동화교)_14. 흑암1리~흑암2리(자전거도로)_4.구조물공_6.포장공" xfId="21"/>
    <cellStyle name="_5.교량공(동화교)_14. 흑암1리~흑암2리(자전거도로)_4.구조물공_6.포장공_6.포장공" xfId="22"/>
    <cellStyle name="_5.교량공(동화교)_14. 흑암1리~흑암2리(자전거도로)_4.구조물공_6.포장공_6.포장공(수정)" xfId="23"/>
    <cellStyle name="_5.교량공(동화교)_14. 흑암1리~흑암2리(자전거도로)_4.구조물공_6.포장공_6.포장공00" xfId="24"/>
    <cellStyle name="_5.교량공(동화교)_14. 흑암1리~흑암2리(자전거도로)_4.구조물공_6.포장공_L형측구연장조서-1" xfId="25"/>
    <cellStyle name="_5.교량공(동화교)_14. 흑암1리~흑암2리(자전거도로)_4.구조물공_6.포장공_복사본 6.포장공" xfId="26"/>
    <cellStyle name="_5.교량공(동화교)_14. 흑암1리~흑암2리(자전거도로)_4.구조물공_6.포장공_사본 - 6.포장공" xfId="27"/>
    <cellStyle name="_5.교량공(동화교)_14. 흑암1리~흑암2리(자전거도로)_4.구조물공_6.포장공_포장공(증감수량)" xfId="28"/>
    <cellStyle name="_5.교량공(동화교)_14. 흑암1리~흑암2리(자전거도로)_4.구조물공_7.조경공" xfId="29"/>
    <cellStyle name="_5.교량공(동화교)_14. 흑암1리~흑암2리(자전거도로)_4.구조물공_7.조경공(수정)" xfId="30"/>
    <cellStyle name="_5.교량공(동화교)_14. 흑암1리~흑암2리(자전거도로)_4.구조물공_구조물깨기" xfId="31"/>
    <cellStyle name="_5.교량공(동화교)_14. 흑암1리~흑암2리(자전거도로)_4.구조물공_구조물깨기_6.포장공" xfId="32"/>
    <cellStyle name="_5.교량공(동화교)_14. 흑암1리~흑암2리(자전거도로)_4.구조물공_구조물깨기_6.포장공_6.포장공" xfId="33"/>
    <cellStyle name="_5.교량공(동화교)_14. 흑암1리~흑암2리(자전거도로)_4.구조물공_구조물깨기_6.포장공_6.포장공(수정)" xfId="34"/>
    <cellStyle name="_5.교량공(동화교)_14. 흑암1리~흑암2리(자전거도로)_4.구조물공_구조물깨기_6.포장공_6.포장공00" xfId="35"/>
    <cellStyle name="_5.교량공(동화교)_14. 흑암1리~흑암2리(자전거도로)_4.구조물공_구조물깨기_6.포장공_L형측구연장조서-1" xfId="36"/>
    <cellStyle name="_5.교량공(동화교)_14. 흑암1리~흑암2리(자전거도로)_4.구조물공_구조물깨기_6.포장공_복사본 6.포장공" xfId="37"/>
    <cellStyle name="_5.교량공(동화교)_14. 흑암1리~흑암2리(자전거도로)_4.구조물공_구조물깨기_6.포장공_사본 - 6.포장공" xfId="38"/>
    <cellStyle name="_5.교량공(동화교)_14. 흑암1리~흑암2리(자전거도로)_4.구조물공_구조물깨기_6.포장공_포장공(증감수량)" xfId="39"/>
    <cellStyle name="_5.교량공(동화교)_14. 흑암1리~흑암2리(자전거도로)_4.구조물공_구조물깨기_7.조경공" xfId="40"/>
    <cellStyle name="_5.교량공(동화교)_14. 흑암1리~흑암2리(자전거도로)_4.구조물공_구조물깨기_7.조경공(수정)" xfId="41"/>
    <cellStyle name="_5.교량공(동화교)_14. 흑암1리~흑암2리(자전거도로)_4.구조물공_구조물깨기_구조물깨기1" xfId="42"/>
    <cellStyle name="_5.교량공(동화교)_14. 흑암1리~흑암2리(자전거도로)_4.구조물공_구조물깨기_구조물깨기1_6.포장공" xfId="43"/>
    <cellStyle name="_5.교량공(동화교)_14. 흑암1리~흑암2리(자전거도로)_4.구조물공_구조물깨기_구조물깨기1_6.포장공_6.포장공" xfId="44"/>
    <cellStyle name="_5.교량공(동화교)_14. 흑암1리~흑암2리(자전거도로)_4.구조물공_구조물깨기_구조물깨기1_6.포장공_6.포장공(수정)" xfId="45"/>
    <cellStyle name="_5.교량공(동화교)_14. 흑암1리~흑암2리(자전거도로)_4.구조물공_구조물깨기_구조물깨기1_6.포장공_6.포장공00" xfId="46"/>
    <cellStyle name="_5.교량공(동화교)_14. 흑암1리~흑암2리(자전거도로)_4.구조물공_구조물깨기_구조물깨기1_6.포장공_L형측구연장조서-1" xfId="47"/>
    <cellStyle name="_5.교량공(동화교)_14. 흑암1리~흑암2리(자전거도로)_4.구조물공_구조물깨기_구조물깨기1_6.포장공_복사본 6.포장공" xfId="48"/>
    <cellStyle name="_5.교량공(동화교)_14. 흑암1리~흑암2리(자전거도로)_4.구조물공_구조물깨기_구조물깨기1_6.포장공_사본 - 6.포장공" xfId="49"/>
    <cellStyle name="_5.교량공(동화교)_14. 흑암1리~흑암2리(자전거도로)_4.구조물공_구조물깨기_구조물깨기1_6.포장공_포장공(증감수량)" xfId="50"/>
    <cellStyle name="_5.교량공(동화교)_14. 흑암1리~흑암2리(자전거도로)_4.구조물공_구조물깨기_구조물깨기1_7.조경공" xfId="51"/>
    <cellStyle name="_5.교량공(동화교)_14. 흑암1리~흑암2리(자전거도로)_4.구조물공_구조물깨기_구조물깨기1_7.조경공(수정)" xfId="52"/>
    <cellStyle name="_5.교량공(동화교)_14. 흑암1리~흑암2리(자전거도로)_4.구조물공_구조물깨기_구조물깨기1_구조물깨기1" xfId="53"/>
    <cellStyle name="_5.교량공(동화교)_14. 흑암1리~흑암2리(자전거도로)_4.구조물공_구조물깨기_구조물깨기1_구조물깨기1_6.포장공" xfId="54"/>
    <cellStyle name="_5.교량공(동화교)_14. 흑암1리~흑암2리(자전거도로)_4.구조물공_구조물깨기_구조물깨기1_구조물깨기1_6.포장공_6.포장공" xfId="55"/>
    <cellStyle name="_5.교량공(동화교)_14. 흑암1리~흑암2리(자전거도로)_4.구조물공_구조물깨기_구조물깨기1_구조물깨기1_6.포장공_6.포장공(수정)" xfId="56"/>
    <cellStyle name="_5.교량공(동화교)_14. 흑암1리~흑암2리(자전거도로)_4.구조물공_구조물깨기_구조물깨기1_구조물깨기1_6.포장공_6.포장공00" xfId="57"/>
    <cellStyle name="_5.교량공(동화교)_14. 흑암1리~흑암2리(자전거도로)_4.구조물공_구조물깨기_구조물깨기1_구조물깨기1_6.포장공_L형측구연장조서-1" xfId="58"/>
    <cellStyle name="_5.교량공(동화교)_14. 흑암1리~흑암2리(자전거도로)_4.구조물공_구조물깨기_구조물깨기1_구조물깨기1_6.포장공_복사본 6.포장공" xfId="59"/>
    <cellStyle name="_5.교량공(동화교)_14. 흑암1리~흑암2리(자전거도로)_4.구조물공_구조물깨기_구조물깨기1_구조물깨기1_6.포장공_사본 - 6.포장공" xfId="60"/>
    <cellStyle name="_5.교량공(동화교)_14. 흑암1리~흑암2리(자전거도로)_4.구조물공_구조물깨기_구조물깨기1_구조물깨기1_6.포장공_포장공(증감수량)" xfId="61"/>
    <cellStyle name="_5.교량공(동화교)_14. 흑암1리~흑암2리(자전거도로)_4.구조물공_구조물깨기_구조물깨기1_구조물깨기1_7.조경공" xfId="62"/>
    <cellStyle name="_5.교량공(동화교)_14. 흑암1리~흑암2리(자전거도로)_4.구조물공_구조물깨기_구조물깨기1_구조물깨기1_7.조경공(수정)" xfId="63"/>
    <cellStyle name="_5.교량공(동화교)_14. 흑암1리~흑암2리(자전거도로)_4.구조물공_구조물깨기1" xfId="64"/>
    <cellStyle name="_5.교량공(동화교)_14. 흑암1리~흑암2리(자전거도로)_4.구조물공_구조물깨기1_6.포장공" xfId="65"/>
    <cellStyle name="_5.교량공(동화교)_14. 흑암1리~흑암2리(자전거도로)_4.구조물공_구조물깨기1_6.포장공_6.포장공" xfId="66"/>
    <cellStyle name="_5.교량공(동화교)_14. 흑암1리~흑암2리(자전거도로)_4.구조물공_구조물깨기1_6.포장공_6.포장공(수정)" xfId="67"/>
    <cellStyle name="_5.교량공(동화교)_14. 흑암1리~흑암2리(자전거도로)_4.구조물공_구조물깨기1_6.포장공_6.포장공00" xfId="68"/>
    <cellStyle name="_5.교량공(동화교)_14. 흑암1리~흑암2리(자전거도로)_4.구조물공_구조물깨기1_6.포장공_L형측구연장조서-1" xfId="69"/>
    <cellStyle name="_5.교량공(동화교)_14. 흑암1리~흑암2리(자전거도로)_4.구조물공_구조물깨기1_6.포장공_복사본 6.포장공" xfId="70"/>
    <cellStyle name="_5.교량공(동화교)_14. 흑암1리~흑암2리(자전거도로)_4.구조물공_구조물깨기1_6.포장공_사본 - 6.포장공" xfId="71"/>
    <cellStyle name="_5.교량공(동화교)_14. 흑암1리~흑암2리(자전거도로)_4.구조물공_구조물깨기1_6.포장공_포장공(증감수량)" xfId="72"/>
    <cellStyle name="_5.교량공(동화교)_14. 흑암1리~흑암2리(자전거도로)_4.구조물공_구조물깨기1_7.조경공" xfId="73"/>
    <cellStyle name="_5.교량공(동화교)_14. 흑암1리~흑암2리(자전거도로)_4.구조물공_구조물깨기1_7.조경공(수정)" xfId="74"/>
    <cellStyle name="_5.교량공(동화교)_14. 흑암1리~흑암2리(자전거도로)_4.구조물공_수량(12.7)" xfId="75"/>
    <cellStyle name="_5.교량공(동화교)_14. 흑암1리~흑암2리(자전거도로)_4.구조물공_수량(12.7)_6.포장공" xfId="76"/>
    <cellStyle name="_5.교량공(동화교)_14. 흑암1리~흑암2리(자전거도로)_4.구조물공_수량(12.7)_6.포장공_6.포장공" xfId="77"/>
    <cellStyle name="_5.교량공(동화교)_14. 흑암1리~흑암2리(자전거도로)_4.구조물공_수량(12.7)_6.포장공_6.포장공(수정)" xfId="78"/>
    <cellStyle name="_5.교량공(동화교)_14. 흑암1리~흑암2리(자전거도로)_4.구조물공_수량(12.7)_6.포장공_6.포장공00" xfId="79"/>
    <cellStyle name="_5.교량공(동화교)_14. 흑암1리~흑암2리(자전거도로)_4.구조물공_수량(12.7)_6.포장공_L형측구연장조서-1" xfId="80"/>
    <cellStyle name="_5.교량공(동화교)_14. 흑암1리~흑암2리(자전거도로)_4.구조물공_수량(12.7)_6.포장공_복사본 6.포장공" xfId="81"/>
    <cellStyle name="_5.교량공(동화교)_14. 흑암1리~흑암2리(자전거도로)_4.구조물공_수량(12.7)_6.포장공_사본 - 6.포장공" xfId="82"/>
    <cellStyle name="_5.교량공(동화교)_14. 흑암1리~흑암2리(자전거도로)_4.구조물공_수량(12.7)_6.포장공_포장공(증감수량)" xfId="83"/>
    <cellStyle name="_5.교량공(동화교)_14. 흑암1리~흑암2리(자전거도로)_4.구조물공_수량(12.7)_7.조경공" xfId="84"/>
    <cellStyle name="_5.교량공(동화교)_14. 흑암1리~흑암2리(자전거도로)_4.구조물공_수량(12.7)_7.조경공(수정)" xfId="85"/>
    <cellStyle name="_5.교량공(동화교)_14. 흑암1리~흑암2리(자전거도로)_4.구조물공_수량(12.7)_구조물깨기1" xfId="86"/>
    <cellStyle name="_5.교량공(동화교)_14. 흑암1리~흑암2리(자전거도로)_4.구조물공_수량(12.7)_구조물깨기1_6.포장공" xfId="87"/>
    <cellStyle name="_5.교량공(동화교)_14. 흑암1리~흑암2리(자전거도로)_4.구조물공_수량(12.7)_구조물깨기1_6.포장공_6.포장공" xfId="88"/>
    <cellStyle name="_5.교량공(동화교)_14. 흑암1리~흑암2리(자전거도로)_4.구조물공_수량(12.7)_구조물깨기1_6.포장공_6.포장공(수정)" xfId="89"/>
    <cellStyle name="_5.교량공(동화교)_14. 흑암1리~흑암2리(자전거도로)_4.구조물공_수량(12.7)_구조물깨기1_6.포장공_6.포장공00" xfId="90"/>
    <cellStyle name="_5.교량공(동화교)_14. 흑암1리~흑암2리(자전거도로)_4.구조물공_수량(12.7)_구조물깨기1_6.포장공_L형측구연장조서-1" xfId="91"/>
    <cellStyle name="_5.교량공(동화교)_14. 흑암1리~흑암2리(자전거도로)_4.구조물공_수량(12.7)_구조물깨기1_6.포장공_복사본 6.포장공" xfId="92"/>
    <cellStyle name="_5.교량공(동화교)_14. 흑암1리~흑암2리(자전거도로)_4.구조물공_수량(12.7)_구조물깨기1_6.포장공_사본 - 6.포장공" xfId="93"/>
    <cellStyle name="_5.교량공(동화교)_14. 흑암1리~흑암2리(자전거도로)_4.구조물공_수량(12.7)_구조물깨기1_6.포장공_포장공(증감수량)" xfId="94"/>
    <cellStyle name="_5.교량공(동화교)_14. 흑암1리~흑암2리(자전거도로)_4.구조물공_수량(12.7)_구조물깨기1_7.조경공" xfId="95"/>
    <cellStyle name="_5.교량공(동화교)_14. 흑암1리~흑암2리(자전거도로)_4.구조물공_수량(12.7)_구조물깨기1_7.조경공(수정)" xfId="96"/>
    <cellStyle name="_5.교량공(동화교)_14. 흑암1리~흑암2리(자전거도로)_4.구조물공_수량(12.7)_구조물깨기1_구조물깨기1" xfId="97"/>
    <cellStyle name="_5.교량공(동화교)_14. 흑암1리~흑암2리(자전거도로)_4.구조물공_수량(12.7)_구조물깨기1_구조물깨기1_6.포장공" xfId="98"/>
    <cellStyle name="_5.교량공(동화교)_14. 흑암1리~흑암2리(자전거도로)_4.구조물공_수량(12.7)_구조물깨기1_구조물깨기1_6.포장공_6.포장공" xfId="99"/>
    <cellStyle name="_5.교량공(동화교)_14. 흑암1리~흑암2리(자전거도로)_4.구조물공_수량(12.7)_구조물깨기1_구조물깨기1_6.포장공_6.포장공(수정)" xfId="100"/>
    <cellStyle name="_5.교량공(동화교)_14. 흑암1리~흑암2리(자전거도로)_4.구조물공_수량(12.7)_구조물깨기1_구조물깨기1_6.포장공_6.포장공00" xfId="101"/>
    <cellStyle name="_5.교량공(동화교)_14. 흑암1리~흑암2리(자전거도로)_4.구조물공_수량(12.7)_구조물깨기1_구조물깨기1_6.포장공_L형측구연장조서-1" xfId="102"/>
    <cellStyle name="_5.교량공(동화교)_14. 흑암1리~흑암2리(자전거도로)_4.구조물공_수량(12.7)_구조물깨기1_구조물깨기1_6.포장공_복사본 6.포장공" xfId="103"/>
    <cellStyle name="_5.교량공(동화교)_14. 흑암1리~흑암2리(자전거도로)_4.구조물공_수량(12.7)_구조물깨기1_구조물깨기1_6.포장공_사본 - 6.포장공" xfId="104"/>
    <cellStyle name="_5.교량공(동화교)_14. 흑암1리~흑암2리(자전거도로)_4.구조물공_수량(12.7)_구조물깨기1_구조물깨기1_6.포장공_포장공(증감수량)" xfId="105"/>
    <cellStyle name="_5.교량공(동화교)_14. 흑암1리~흑암2리(자전거도로)_4.구조물공_수량(12.7)_구조물깨기1_구조물깨기1_7.조경공" xfId="106"/>
    <cellStyle name="_5.교량공(동화교)_14. 흑암1리~흑암2리(자전거도로)_4.구조물공_수량(12.7)_구조물깨기1_구조물깨기1_7.조경공(수정)" xfId="107"/>
    <cellStyle name="_5.교량공(동화교)_14. 흑암1리~흑암2리(자전거도로)_6.포장공" xfId="108"/>
    <cellStyle name="_5.교량공(동화교)_14. 흑암1리~흑암2리(자전거도로)_6.포장공_6.포장공" xfId="109"/>
    <cellStyle name="_5.교량공(동화교)_14. 흑암1리~흑암2리(자전거도로)_6.포장공_6.포장공(수정)" xfId="110"/>
    <cellStyle name="_5.교량공(동화교)_14. 흑암1리~흑암2리(자전거도로)_6.포장공_6.포장공00" xfId="111"/>
    <cellStyle name="_5.교량공(동화교)_14. 흑암1리~흑암2리(자전거도로)_6.포장공_L형측구연장조서-1" xfId="112"/>
    <cellStyle name="_5.교량공(동화교)_14. 흑암1리~흑암2리(자전거도로)_6.포장공_복사본 6.포장공" xfId="113"/>
    <cellStyle name="_5.교량공(동화교)_14. 흑암1리~흑암2리(자전거도로)_6.포장공_사본 - 6.포장공" xfId="114"/>
    <cellStyle name="_5.교량공(동화교)_14. 흑암1리~흑암2리(자전거도로)_6.포장공_포장공(증감수량)" xfId="115"/>
    <cellStyle name="_5.교량공(동화교)_14. 흑암1리~흑암2리(자전거도로)_7.조경공" xfId="116"/>
    <cellStyle name="_5.교량공(동화교)_14. 흑암1리~흑암2리(자전거도로)_7.조경공(수정)" xfId="117"/>
    <cellStyle name="_5.교량공(동화교)_14. 흑암1리~흑암2리(자전거도로)_구조물깨기" xfId="118"/>
    <cellStyle name="_5.교량공(동화교)_14. 흑암1리~흑암2리(자전거도로)_구조물깨기_6.포장공" xfId="119"/>
    <cellStyle name="_5.교량공(동화교)_14. 흑암1리~흑암2리(자전거도로)_구조물깨기_6.포장공_6.포장공" xfId="120"/>
    <cellStyle name="_5.교량공(동화교)_14. 흑암1리~흑암2리(자전거도로)_구조물깨기_6.포장공_6.포장공(수정)" xfId="121"/>
    <cellStyle name="_5.교량공(동화교)_14. 흑암1리~흑암2리(자전거도로)_구조물깨기_6.포장공_6.포장공00" xfId="122"/>
    <cellStyle name="_5.교량공(동화교)_14. 흑암1리~흑암2리(자전거도로)_구조물깨기_6.포장공_L형측구연장조서-1" xfId="123"/>
    <cellStyle name="_5.교량공(동화교)_14. 흑암1리~흑암2리(자전거도로)_구조물깨기_6.포장공_복사본 6.포장공" xfId="124"/>
    <cellStyle name="_5.교량공(동화교)_14. 흑암1리~흑암2리(자전거도로)_구조물깨기_6.포장공_사본 - 6.포장공" xfId="125"/>
    <cellStyle name="_5.교량공(동화교)_14. 흑암1리~흑암2리(자전거도로)_구조물깨기_6.포장공_포장공(증감수량)" xfId="126"/>
    <cellStyle name="_5.교량공(동화교)_14. 흑암1리~흑암2리(자전거도로)_구조물깨기_7.조경공" xfId="127"/>
    <cellStyle name="_5.교량공(동화교)_14. 흑암1리~흑암2리(자전거도로)_구조물깨기_7.조경공(수정)" xfId="128"/>
    <cellStyle name="_5.교량공(동화교)_14. 흑암1리~흑암2리(자전거도로)_구조물깨기_구조물깨기1" xfId="129"/>
    <cellStyle name="_5.교량공(동화교)_14. 흑암1리~흑암2리(자전거도로)_구조물깨기_구조물깨기1_6.포장공" xfId="130"/>
    <cellStyle name="_5.교량공(동화교)_14. 흑암1리~흑암2리(자전거도로)_구조물깨기_구조물깨기1_6.포장공_6.포장공" xfId="131"/>
    <cellStyle name="_5.교량공(동화교)_14. 흑암1리~흑암2리(자전거도로)_구조물깨기_구조물깨기1_6.포장공_6.포장공(수정)" xfId="132"/>
    <cellStyle name="_5.교량공(동화교)_14. 흑암1리~흑암2리(자전거도로)_구조물깨기_구조물깨기1_6.포장공_6.포장공00" xfId="133"/>
    <cellStyle name="_5.교량공(동화교)_14. 흑암1리~흑암2리(자전거도로)_구조물깨기_구조물깨기1_6.포장공_L형측구연장조서-1" xfId="134"/>
    <cellStyle name="_5.교량공(동화교)_14. 흑암1리~흑암2리(자전거도로)_구조물깨기_구조물깨기1_6.포장공_복사본 6.포장공" xfId="135"/>
    <cellStyle name="_5.교량공(동화교)_14. 흑암1리~흑암2리(자전거도로)_구조물깨기_구조물깨기1_6.포장공_사본 - 6.포장공" xfId="136"/>
    <cellStyle name="_5.교량공(동화교)_14. 흑암1리~흑암2리(자전거도로)_구조물깨기_구조물깨기1_6.포장공_포장공(증감수량)" xfId="137"/>
    <cellStyle name="_5.교량공(동화교)_14. 흑암1리~흑암2리(자전거도로)_구조물깨기_구조물깨기1_7.조경공" xfId="138"/>
    <cellStyle name="_5.교량공(동화교)_14. 흑암1리~흑암2리(자전거도로)_구조물깨기_구조물깨기1_7.조경공(수정)" xfId="139"/>
    <cellStyle name="_5.교량공(동화교)_14. 흑암1리~흑암2리(자전거도로)_구조물깨기_구조물깨기1_구조물깨기1" xfId="140"/>
    <cellStyle name="_5.교량공(동화교)_14. 흑암1리~흑암2리(자전거도로)_구조물깨기_구조물깨기1_구조물깨기1_6.포장공" xfId="141"/>
    <cellStyle name="_5.교량공(동화교)_14. 흑암1리~흑암2리(자전거도로)_구조물깨기_구조물깨기1_구조물깨기1_6.포장공_6.포장공" xfId="142"/>
    <cellStyle name="_5.교량공(동화교)_14. 흑암1리~흑암2리(자전거도로)_구조물깨기_구조물깨기1_구조물깨기1_6.포장공_6.포장공(수정)" xfId="143"/>
    <cellStyle name="_5.교량공(동화교)_14. 흑암1리~흑암2리(자전거도로)_구조물깨기_구조물깨기1_구조물깨기1_6.포장공_6.포장공00" xfId="144"/>
    <cellStyle name="_5.교량공(동화교)_14. 흑암1리~흑암2리(자전거도로)_구조물깨기_구조물깨기1_구조물깨기1_6.포장공_L형측구연장조서-1" xfId="145"/>
    <cellStyle name="_5.교량공(동화교)_14. 흑암1리~흑암2리(자전거도로)_구조물깨기_구조물깨기1_구조물깨기1_6.포장공_복사본 6.포장공" xfId="146"/>
    <cellStyle name="_5.교량공(동화교)_14. 흑암1리~흑암2리(자전거도로)_구조물깨기_구조물깨기1_구조물깨기1_6.포장공_사본 - 6.포장공" xfId="147"/>
    <cellStyle name="_5.교량공(동화교)_14. 흑암1리~흑암2리(자전거도로)_구조물깨기_구조물깨기1_구조물깨기1_6.포장공_포장공(증감수량)" xfId="148"/>
    <cellStyle name="_5.교량공(동화교)_14. 흑암1리~흑암2리(자전거도로)_구조물깨기_구조물깨기1_구조물깨기1_7.조경공" xfId="149"/>
    <cellStyle name="_5.교량공(동화교)_14. 흑암1리~흑암2리(자전거도로)_구조물깨기_구조물깨기1_구조물깨기1_7.조경공(수정)" xfId="150"/>
    <cellStyle name="_5.교량공(동화교)_14. 흑암1리~흑암2리(자전거도로)_구조물깨기1" xfId="151"/>
    <cellStyle name="_5.교량공(동화교)_14. 흑암1리~흑암2리(자전거도로)_구조물깨기1_6.포장공" xfId="152"/>
    <cellStyle name="_5.교량공(동화교)_14. 흑암1리~흑암2리(자전거도로)_구조물깨기1_6.포장공_6.포장공" xfId="153"/>
    <cellStyle name="_5.교량공(동화교)_14. 흑암1리~흑암2리(자전거도로)_구조물깨기1_6.포장공_6.포장공(수정)" xfId="154"/>
    <cellStyle name="_5.교량공(동화교)_14. 흑암1리~흑암2리(자전거도로)_구조물깨기1_6.포장공_6.포장공00" xfId="155"/>
    <cellStyle name="_5.교량공(동화교)_14. 흑암1리~흑암2리(자전거도로)_구조물깨기1_6.포장공_L형측구연장조서-1" xfId="156"/>
    <cellStyle name="_5.교량공(동화교)_14. 흑암1리~흑암2리(자전거도로)_구조물깨기1_6.포장공_복사본 6.포장공" xfId="157"/>
    <cellStyle name="_5.교량공(동화교)_14. 흑암1리~흑암2리(자전거도로)_구조물깨기1_6.포장공_사본 - 6.포장공" xfId="158"/>
    <cellStyle name="_5.교량공(동화교)_14. 흑암1리~흑암2리(자전거도로)_구조물깨기1_6.포장공_포장공(증감수량)" xfId="159"/>
    <cellStyle name="_5.교량공(동화교)_14. 흑암1리~흑암2리(자전거도로)_구조물깨기1_7.조경공" xfId="160"/>
    <cellStyle name="_5.교량공(동화교)_14. 흑암1리~흑암2리(자전거도로)_구조물깨기1_7.조경공(수정)" xfId="161"/>
    <cellStyle name="_5.교량공(동화교)_14. 흑암1리~흑암2리(자전거도로)_배수공" xfId="162"/>
    <cellStyle name="_5.교량공(동화교)_14. 흑암1리~흑암2리(자전거도로)_수량(12.7)" xfId="163"/>
    <cellStyle name="_5.교량공(동화교)_14. 흑암1리~흑암2리(자전거도로)_수량(12.7)_6.포장공" xfId="164"/>
    <cellStyle name="_5.교량공(동화교)_14. 흑암1리~흑암2리(자전거도로)_수량(12.7)_6.포장공_6.포장공" xfId="165"/>
    <cellStyle name="_5.교량공(동화교)_14. 흑암1리~흑암2리(자전거도로)_수량(12.7)_6.포장공_6.포장공(수정)" xfId="166"/>
    <cellStyle name="_5.교량공(동화교)_14. 흑암1리~흑암2리(자전거도로)_수량(12.7)_6.포장공_6.포장공00" xfId="167"/>
    <cellStyle name="_5.교량공(동화교)_14. 흑암1리~흑암2리(자전거도로)_수량(12.7)_6.포장공_L형측구연장조서-1" xfId="168"/>
    <cellStyle name="_5.교량공(동화교)_14. 흑암1리~흑암2리(자전거도로)_수량(12.7)_6.포장공_복사본 6.포장공" xfId="169"/>
    <cellStyle name="_5.교량공(동화교)_14. 흑암1리~흑암2리(자전거도로)_수량(12.7)_6.포장공_사본 - 6.포장공" xfId="170"/>
    <cellStyle name="_5.교량공(동화교)_14. 흑암1리~흑암2리(자전거도로)_수량(12.7)_6.포장공_포장공(증감수량)" xfId="171"/>
    <cellStyle name="_5.교량공(동화교)_14. 흑암1리~흑암2리(자전거도로)_수량(12.7)_7.조경공" xfId="172"/>
    <cellStyle name="_5.교량공(동화교)_14. 흑암1리~흑암2리(자전거도로)_수량(12.7)_7.조경공(수정)" xfId="173"/>
    <cellStyle name="_5.교량공(동화교)_14. 흑암1리~흑암2리(자전거도로)_수량(12.7)_구조물깨기1" xfId="174"/>
    <cellStyle name="_5.교량공(동화교)_14. 흑암1리~흑암2리(자전거도로)_수량(12.7)_구조물깨기1_6.포장공" xfId="175"/>
    <cellStyle name="_5.교량공(동화교)_14. 흑암1리~흑암2리(자전거도로)_수량(12.7)_구조물깨기1_6.포장공_6.포장공" xfId="176"/>
    <cellStyle name="_5.교량공(동화교)_14. 흑암1리~흑암2리(자전거도로)_수량(12.7)_구조물깨기1_6.포장공_6.포장공(수정)" xfId="177"/>
    <cellStyle name="_5.교량공(동화교)_14. 흑암1리~흑암2리(자전거도로)_수량(12.7)_구조물깨기1_6.포장공_6.포장공00" xfId="178"/>
    <cellStyle name="_5.교량공(동화교)_14. 흑암1리~흑암2리(자전거도로)_수량(12.7)_구조물깨기1_6.포장공_L형측구연장조서-1" xfId="179"/>
    <cellStyle name="_5.교량공(동화교)_14. 흑암1리~흑암2리(자전거도로)_수량(12.7)_구조물깨기1_6.포장공_복사본 6.포장공" xfId="180"/>
    <cellStyle name="_5.교량공(동화교)_14. 흑암1리~흑암2리(자전거도로)_수량(12.7)_구조물깨기1_6.포장공_사본 - 6.포장공" xfId="181"/>
    <cellStyle name="_5.교량공(동화교)_14. 흑암1리~흑암2리(자전거도로)_수량(12.7)_구조물깨기1_6.포장공_포장공(증감수량)" xfId="182"/>
    <cellStyle name="_5.교량공(동화교)_14. 흑암1리~흑암2리(자전거도로)_수량(12.7)_구조물깨기1_7.조경공" xfId="183"/>
    <cellStyle name="_5.교량공(동화교)_14. 흑암1리~흑암2리(자전거도로)_수량(12.7)_구조물깨기1_7.조경공(수정)" xfId="184"/>
    <cellStyle name="_5.교량공(동화교)_14. 흑암1리~흑암2리(자전거도로)_수량(12.7)_구조물깨기1_구조물깨기1" xfId="185"/>
    <cellStyle name="_5.교량공(동화교)_14. 흑암1리~흑암2리(자전거도로)_수량(12.7)_구조물깨기1_구조물깨기1_6.포장공" xfId="186"/>
    <cellStyle name="_5.교량공(동화교)_14. 흑암1리~흑암2리(자전거도로)_수량(12.7)_구조물깨기1_구조물깨기1_6.포장공_6.포장공" xfId="187"/>
    <cellStyle name="_5.교량공(동화교)_14. 흑암1리~흑암2리(자전거도로)_수량(12.7)_구조물깨기1_구조물깨기1_6.포장공_6.포장공(수정)" xfId="188"/>
    <cellStyle name="_5.교량공(동화교)_14. 흑암1리~흑암2리(자전거도로)_수량(12.7)_구조물깨기1_구조물깨기1_6.포장공_6.포장공00" xfId="189"/>
    <cellStyle name="_5.교량공(동화교)_14. 흑암1리~흑암2리(자전거도로)_수량(12.7)_구조물깨기1_구조물깨기1_6.포장공_L형측구연장조서-1" xfId="190"/>
    <cellStyle name="_5.교량공(동화교)_14. 흑암1리~흑암2리(자전거도로)_수량(12.7)_구조물깨기1_구조물깨기1_6.포장공_복사본 6.포장공" xfId="191"/>
    <cellStyle name="_5.교량공(동화교)_14. 흑암1리~흑암2리(자전거도로)_수량(12.7)_구조물깨기1_구조물깨기1_6.포장공_사본 - 6.포장공" xfId="192"/>
    <cellStyle name="_5.교량공(동화교)_14. 흑암1리~흑암2리(자전거도로)_수량(12.7)_구조물깨기1_구조물깨기1_6.포장공_포장공(증감수량)" xfId="193"/>
    <cellStyle name="_5.교량공(동화교)_14. 흑암1리~흑암2리(자전거도로)_수량(12.7)_구조물깨기1_구조물깨기1_7.조경공" xfId="194"/>
    <cellStyle name="_5.교량공(동화교)_14. 흑암1리~흑암2리(자전거도로)_수량(12.7)_구조물깨기1_구조물깨기1_7.조경공(수정)" xfId="195"/>
    <cellStyle name="_5.교량공(동화교)_15. 절미골~계진리(진행)" xfId="196"/>
    <cellStyle name="_5.교량공(동화교)_15. 절미골~계진리(진행)_4.구조물공" xfId="197"/>
    <cellStyle name="_5.교량공(동화교)_15. 절미골~계진리(진행)_4.구조물공_6.포장공" xfId="198"/>
    <cellStyle name="_5.교량공(동화교)_15. 절미골~계진리(진행)_4.구조물공_6.포장공_6.포장공" xfId="199"/>
    <cellStyle name="_5.교량공(동화교)_15. 절미골~계진리(진행)_4.구조물공_6.포장공_6.포장공(수정)" xfId="200"/>
    <cellStyle name="_5.교량공(동화교)_15. 절미골~계진리(진행)_4.구조물공_6.포장공_6.포장공00" xfId="201"/>
    <cellStyle name="_5.교량공(동화교)_15. 절미골~계진리(진행)_4.구조물공_6.포장공_L형측구연장조서-1" xfId="202"/>
    <cellStyle name="_5.교량공(동화교)_15. 절미골~계진리(진행)_4.구조물공_6.포장공_복사본 6.포장공" xfId="203"/>
    <cellStyle name="_5.교량공(동화교)_15. 절미골~계진리(진행)_4.구조물공_6.포장공_사본 - 6.포장공" xfId="204"/>
    <cellStyle name="_5.교량공(동화교)_15. 절미골~계진리(진행)_4.구조물공_6.포장공_포장공(증감수량)" xfId="205"/>
    <cellStyle name="_5.교량공(동화교)_15. 절미골~계진리(진행)_4.구조물공_7.조경공" xfId="206"/>
    <cellStyle name="_5.교량공(동화교)_15. 절미골~계진리(진행)_4.구조물공_7.조경공(수정)" xfId="207"/>
    <cellStyle name="_5.교량공(동화교)_15. 절미골~계진리(진행)_4.구조물공_구조물깨기" xfId="208"/>
    <cellStyle name="_5.교량공(동화교)_15. 절미골~계진리(진행)_4.구조물공_구조물깨기_6.포장공" xfId="209"/>
    <cellStyle name="_5.교량공(동화교)_15. 절미골~계진리(진행)_4.구조물공_구조물깨기_6.포장공_6.포장공" xfId="210"/>
    <cellStyle name="_5.교량공(동화교)_15. 절미골~계진리(진행)_4.구조물공_구조물깨기_6.포장공_6.포장공(수정)" xfId="211"/>
    <cellStyle name="_5.교량공(동화교)_15. 절미골~계진리(진행)_4.구조물공_구조물깨기_6.포장공_6.포장공00" xfId="212"/>
    <cellStyle name="_5.교량공(동화교)_15. 절미골~계진리(진행)_4.구조물공_구조물깨기_6.포장공_L형측구연장조서-1" xfId="213"/>
    <cellStyle name="_5.교량공(동화교)_15. 절미골~계진리(진행)_4.구조물공_구조물깨기_6.포장공_복사본 6.포장공" xfId="214"/>
    <cellStyle name="_5.교량공(동화교)_15. 절미골~계진리(진행)_4.구조물공_구조물깨기_6.포장공_사본 - 6.포장공" xfId="215"/>
    <cellStyle name="_5.교량공(동화교)_15. 절미골~계진리(진행)_4.구조물공_구조물깨기_6.포장공_포장공(증감수량)" xfId="216"/>
    <cellStyle name="_5.교량공(동화교)_15. 절미골~계진리(진행)_4.구조물공_구조물깨기_7.조경공" xfId="217"/>
    <cellStyle name="_5.교량공(동화교)_15. 절미골~계진리(진행)_4.구조물공_구조물깨기_7.조경공(수정)" xfId="218"/>
    <cellStyle name="_5.교량공(동화교)_15. 절미골~계진리(진행)_4.구조물공_구조물깨기_구조물깨기1" xfId="219"/>
    <cellStyle name="_5.교량공(동화교)_15. 절미골~계진리(진행)_4.구조물공_구조물깨기_구조물깨기1_6.포장공" xfId="220"/>
    <cellStyle name="_5.교량공(동화교)_15. 절미골~계진리(진행)_4.구조물공_구조물깨기_구조물깨기1_6.포장공_6.포장공" xfId="221"/>
    <cellStyle name="_5.교량공(동화교)_15. 절미골~계진리(진행)_4.구조물공_구조물깨기_구조물깨기1_6.포장공_6.포장공(수정)" xfId="222"/>
    <cellStyle name="_5.교량공(동화교)_15. 절미골~계진리(진행)_4.구조물공_구조물깨기_구조물깨기1_6.포장공_6.포장공00" xfId="223"/>
    <cellStyle name="_5.교량공(동화교)_15. 절미골~계진리(진행)_4.구조물공_구조물깨기_구조물깨기1_6.포장공_L형측구연장조서-1" xfId="224"/>
    <cellStyle name="_5.교량공(동화교)_15. 절미골~계진리(진행)_4.구조물공_구조물깨기_구조물깨기1_6.포장공_복사본 6.포장공" xfId="225"/>
    <cellStyle name="_5.교량공(동화교)_15. 절미골~계진리(진행)_4.구조물공_구조물깨기_구조물깨기1_6.포장공_사본 - 6.포장공" xfId="226"/>
    <cellStyle name="_5.교량공(동화교)_15. 절미골~계진리(진행)_4.구조물공_구조물깨기_구조물깨기1_6.포장공_포장공(증감수량)" xfId="227"/>
    <cellStyle name="_5.교량공(동화교)_15. 절미골~계진리(진행)_4.구조물공_구조물깨기_구조물깨기1_7.조경공" xfId="228"/>
    <cellStyle name="_5.교량공(동화교)_15. 절미골~계진리(진행)_4.구조물공_구조물깨기_구조물깨기1_7.조경공(수정)" xfId="229"/>
    <cellStyle name="_5.교량공(동화교)_15. 절미골~계진리(진행)_4.구조물공_구조물깨기_구조물깨기1_구조물깨기1" xfId="230"/>
    <cellStyle name="_5.교량공(동화교)_15. 절미골~계진리(진행)_4.구조물공_구조물깨기_구조물깨기1_구조물깨기1_6.포장공" xfId="231"/>
    <cellStyle name="_5.교량공(동화교)_15. 절미골~계진리(진행)_4.구조물공_구조물깨기_구조물깨기1_구조물깨기1_6.포장공_6.포장공" xfId="232"/>
    <cellStyle name="_5.교량공(동화교)_15. 절미골~계진리(진행)_4.구조물공_구조물깨기_구조물깨기1_구조물깨기1_6.포장공_6.포장공(수정)" xfId="233"/>
    <cellStyle name="_5.교량공(동화교)_15. 절미골~계진리(진행)_4.구조물공_구조물깨기_구조물깨기1_구조물깨기1_6.포장공_6.포장공00" xfId="234"/>
    <cellStyle name="_5.교량공(동화교)_15. 절미골~계진리(진행)_4.구조물공_구조물깨기_구조물깨기1_구조물깨기1_6.포장공_L형측구연장조서-1" xfId="235"/>
    <cellStyle name="_5.교량공(동화교)_15. 절미골~계진리(진행)_4.구조물공_구조물깨기_구조물깨기1_구조물깨기1_6.포장공_복사본 6.포장공" xfId="236"/>
    <cellStyle name="_5.교량공(동화교)_15. 절미골~계진리(진행)_4.구조물공_구조물깨기_구조물깨기1_구조물깨기1_6.포장공_사본 - 6.포장공" xfId="237"/>
    <cellStyle name="_5.교량공(동화교)_15. 절미골~계진리(진행)_4.구조물공_구조물깨기_구조물깨기1_구조물깨기1_6.포장공_포장공(증감수량)" xfId="238"/>
    <cellStyle name="_5.교량공(동화교)_15. 절미골~계진리(진행)_4.구조물공_구조물깨기_구조물깨기1_구조물깨기1_7.조경공" xfId="239"/>
    <cellStyle name="_5.교량공(동화교)_15. 절미골~계진리(진행)_4.구조물공_구조물깨기_구조물깨기1_구조물깨기1_7.조경공(수정)" xfId="240"/>
    <cellStyle name="_5.교량공(동화교)_15. 절미골~계진리(진행)_4.구조물공_구조물깨기1" xfId="241"/>
    <cellStyle name="_5.교량공(동화교)_15. 절미골~계진리(진행)_4.구조물공_구조물깨기1_6.포장공" xfId="242"/>
    <cellStyle name="_5.교량공(동화교)_15. 절미골~계진리(진행)_4.구조물공_구조물깨기1_6.포장공_6.포장공" xfId="243"/>
    <cellStyle name="_5.교량공(동화교)_15. 절미골~계진리(진행)_4.구조물공_구조물깨기1_6.포장공_6.포장공(수정)" xfId="244"/>
    <cellStyle name="_5.교량공(동화교)_15. 절미골~계진리(진행)_4.구조물공_구조물깨기1_6.포장공_6.포장공00" xfId="245"/>
    <cellStyle name="_5.교량공(동화교)_15. 절미골~계진리(진행)_4.구조물공_구조물깨기1_6.포장공_L형측구연장조서-1" xfId="246"/>
    <cellStyle name="_5.교량공(동화교)_15. 절미골~계진리(진행)_4.구조물공_구조물깨기1_6.포장공_복사본 6.포장공" xfId="247"/>
    <cellStyle name="_5.교량공(동화교)_15. 절미골~계진리(진행)_4.구조물공_구조물깨기1_6.포장공_사본 - 6.포장공" xfId="248"/>
    <cellStyle name="_5.교량공(동화교)_15. 절미골~계진리(진행)_4.구조물공_구조물깨기1_6.포장공_포장공(증감수량)" xfId="249"/>
    <cellStyle name="_5.교량공(동화교)_15. 절미골~계진리(진행)_4.구조물공_구조물깨기1_7.조경공" xfId="250"/>
    <cellStyle name="_5.교량공(동화교)_15. 절미골~계진리(진행)_4.구조물공_구조물깨기1_7.조경공(수정)" xfId="251"/>
    <cellStyle name="_5.교량공(동화교)_15. 절미골~계진리(진행)_4.구조물공_수량(12.7)" xfId="252"/>
    <cellStyle name="_5.교량공(동화교)_15. 절미골~계진리(진행)_4.구조물공_수량(12.7)_6.포장공" xfId="253"/>
    <cellStyle name="_5.교량공(동화교)_15. 절미골~계진리(진행)_4.구조물공_수량(12.7)_6.포장공_6.포장공" xfId="254"/>
    <cellStyle name="_5.교량공(동화교)_15. 절미골~계진리(진행)_4.구조물공_수량(12.7)_6.포장공_6.포장공(수정)" xfId="255"/>
    <cellStyle name="_5.교량공(동화교)_15. 절미골~계진리(진행)_4.구조물공_수량(12.7)_6.포장공_6.포장공00" xfId="256"/>
    <cellStyle name="_5.교량공(동화교)_15. 절미골~계진리(진행)_4.구조물공_수량(12.7)_6.포장공_L형측구연장조서-1" xfId="257"/>
    <cellStyle name="_5.교량공(동화교)_15. 절미골~계진리(진행)_4.구조물공_수량(12.7)_6.포장공_복사본 6.포장공" xfId="258"/>
    <cellStyle name="_5.교량공(동화교)_15. 절미골~계진리(진행)_4.구조물공_수량(12.7)_6.포장공_사본 - 6.포장공" xfId="259"/>
    <cellStyle name="_5.교량공(동화교)_15. 절미골~계진리(진행)_4.구조물공_수량(12.7)_6.포장공_포장공(증감수량)" xfId="260"/>
    <cellStyle name="_5.교량공(동화교)_15. 절미골~계진리(진행)_4.구조물공_수량(12.7)_7.조경공" xfId="261"/>
    <cellStyle name="_5.교량공(동화교)_15. 절미골~계진리(진행)_4.구조물공_수량(12.7)_7.조경공(수정)" xfId="262"/>
    <cellStyle name="_5.교량공(동화교)_15. 절미골~계진리(진행)_4.구조물공_수량(12.7)_구조물깨기1" xfId="263"/>
    <cellStyle name="_5.교량공(동화교)_15. 절미골~계진리(진행)_4.구조물공_수량(12.7)_구조물깨기1_6.포장공" xfId="264"/>
    <cellStyle name="_5.교량공(동화교)_15. 절미골~계진리(진행)_4.구조물공_수량(12.7)_구조물깨기1_6.포장공_6.포장공" xfId="265"/>
    <cellStyle name="_5.교량공(동화교)_15. 절미골~계진리(진행)_4.구조물공_수량(12.7)_구조물깨기1_6.포장공_6.포장공(수정)" xfId="266"/>
    <cellStyle name="_5.교량공(동화교)_15. 절미골~계진리(진행)_4.구조물공_수량(12.7)_구조물깨기1_6.포장공_6.포장공00" xfId="267"/>
    <cellStyle name="_5.교량공(동화교)_15. 절미골~계진리(진행)_4.구조물공_수량(12.7)_구조물깨기1_6.포장공_L형측구연장조서-1" xfId="268"/>
    <cellStyle name="_5.교량공(동화교)_15. 절미골~계진리(진행)_4.구조물공_수량(12.7)_구조물깨기1_6.포장공_복사본 6.포장공" xfId="269"/>
    <cellStyle name="_5.교량공(동화교)_15. 절미골~계진리(진행)_4.구조물공_수량(12.7)_구조물깨기1_6.포장공_사본 - 6.포장공" xfId="270"/>
    <cellStyle name="_5.교량공(동화교)_15. 절미골~계진리(진행)_4.구조물공_수량(12.7)_구조물깨기1_6.포장공_포장공(증감수량)" xfId="271"/>
    <cellStyle name="_5.교량공(동화교)_15. 절미골~계진리(진행)_4.구조물공_수량(12.7)_구조물깨기1_7.조경공" xfId="272"/>
    <cellStyle name="_5.교량공(동화교)_15. 절미골~계진리(진행)_4.구조물공_수량(12.7)_구조물깨기1_7.조경공(수정)" xfId="273"/>
    <cellStyle name="_5.교량공(동화교)_15. 절미골~계진리(진행)_4.구조물공_수량(12.7)_구조물깨기1_구조물깨기1" xfId="274"/>
    <cellStyle name="_5.교량공(동화교)_15. 절미골~계진리(진행)_4.구조물공_수량(12.7)_구조물깨기1_구조물깨기1_6.포장공" xfId="275"/>
    <cellStyle name="_5.교량공(동화교)_15. 절미골~계진리(진행)_4.구조물공_수량(12.7)_구조물깨기1_구조물깨기1_6.포장공_6.포장공" xfId="276"/>
    <cellStyle name="_5.교량공(동화교)_15. 절미골~계진리(진행)_4.구조물공_수량(12.7)_구조물깨기1_구조물깨기1_6.포장공_6.포장공(수정)" xfId="277"/>
    <cellStyle name="_5.교량공(동화교)_15. 절미골~계진리(진행)_4.구조물공_수량(12.7)_구조물깨기1_구조물깨기1_6.포장공_6.포장공00" xfId="278"/>
    <cellStyle name="_5.교량공(동화교)_15. 절미골~계진리(진행)_4.구조물공_수량(12.7)_구조물깨기1_구조물깨기1_6.포장공_L형측구연장조서-1" xfId="279"/>
    <cellStyle name="_5.교량공(동화교)_15. 절미골~계진리(진행)_4.구조물공_수량(12.7)_구조물깨기1_구조물깨기1_6.포장공_복사본 6.포장공" xfId="280"/>
    <cellStyle name="_5.교량공(동화교)_15. 절미골~계진리(진행)_4.구조물공_수량(12.7)_구조물깨기1_구조물깨기1_6.포장공_사본 - 6.포장공" xfId="281"/>
    <cellStyle name="_5.교량공(동화교)_15. 절미골~계진리(진행)_4.구조물공_수량(12.7)_구조물깨기1_구조물깨기1_6.포장공_포장공(증감수량)" xfId="282"/>
    <cellStyle name="_5.교량공(동화교)_15. 절미골~계진리(진행)_4.구조물공_수량(12.7)_구조물깨기1_구조물깨기1_7.조경공" xfId="283"/>
    <cellStyle name="_5.교량공(동화교)_15. 절미골~계진리(진행)_4.구조물공_수량(12.7)_구조물깨기1_구조물깨기1_7.조경공(수정)" xfId="284"/>
    <cellStyle name="_5.교량공(동화교)_15. 절미골~계진리(진행)_6.포장공" xfId="285"/>
    <cellStyle name="_5.교량공(동화교)_15. 절미골~계진리(진행)_6.포장공_6.포장공" xfId="286"/>
    <cellStyle name="_5.교량공(동화교)_15. 절미골~계진리(진행)_6.포장공_6.포장공(수정)" xfId="287"/>
    <cellStyle name="_5.교량공(동화교)_15. 절미골~계진리(진행)_6.포장공_6.포장공00" xfId="288"/>
    <cellStyle name="_5.교량공(동화교)_15. 절미골~계진리(진행)_6.포장공_L형측구연장조서-1" xfId="289"/>
    <cellStyle name="_5.교량공(동화교)_15. 절미골~계진리(진행)_6.포장공_복사본 6.포장공" xfId="290"/>
    <cellStyle name="_5.교량공(동화교)_15. 절미골~계진리(진행)_6.포장공_사본 - 6.포장공" xfId="291"/>
    <cellStyle name="_5.교량공(동화교)_15. 절미골~계진리(진행)_6.포장공_포장공(증감수량)" xfId="292"/>
    <cellStyle name="_5.교량공(동화교)_15. 절미골~계진리(진행)_7.조경공" xfId="293"/>
    <cellStyle name="_5.교량공(동화교)_15. 절미골~계진리(진행)_7.조경공(수정)" xfId="294"/>
    <cellStyle name="_5.교량공(동화교)_15. 절미골~계진리(진행)_구조물깨기" xfId="295"/>
    <cellStyle name="_5.교량공(동화교)_15. 절미골~계진리(진행)_구조물깨기_6.포장공" xfId="296"/>
    <cellStyle name="_5.교량공(동화교)_15. 절미골~계진리(진행)_구조물깨기_6.포장공_6.포장공" xfId="297"/>
    <cellStyle name="_5.교량공(동화교)_15. 절미골~계진리(진행)_구조물깨기_6.포장공_6.포장공(수정)" xfId="298"/>
    <cellStyle name="_5.교량공(동화교)_15. 절미골~계진리(진행)_구조물깨기_6.포장공_6.포장공00" xfId="299"/>
    <cellStyle name="_5.교량공(동화교)_15. 절미골~계진리(진행)_구조물깨기_6.포장공_L형측구연장조서-1" xfId="300"/>
    <cellStyle name="_5.교량공(동화교)_15. 절미골~계진리(진행)_구조물깨기_6.포장공_복사본 6.포장공" xfId="301"/>
    <cellStyle name="_5.교량공(동화교)_15. 절미골~계진리(진행)_구조물깨기_6.포장공_사본 - 6.포장공" xfId="302"/>
    <cellStyle name="_5.교량공(동화교)_15. 절미골~계진리(진행)_구조물깨기_6.포장공_포장공(증감수량)" xfId="303"/>
    <cellStyle name="_5.교량공(동화교)_15. 절미골~계진리(진행)_구조물깨기_7.조경공" xfId="304"/>
    <cellStyle name="_5.교량공(동화교)_15. 절미골~계진리(진행)_구조물깨기_7.조경공(수정)" xfId="305"/>
    <cellStyle name="_5.교량공(동화교)_15. 절미골~계진리(진행)_구조물깨기_구조물깨기1" xfId="306"/>
    <cellStyle name="_5.교량공(동화교)_15. 절미골~계진리(진행)_구조물깨기_구조물깨기1_6.포장공" xfId="307"/>
    <cellStyle name="_5.교량공(동화교)_15. 절미골~계진리(진행)_구조물깨기_구조물깨기1_6.포장공_6.포장공" xfId="308"/>
    <cellStyle name="_5.교량공(동화교)_15. 절미골~계진리(진행)_구조물깨기_구조물깨기1_6.포장공_6.포장공(수정)" xfId="309"/>
    <cellStyle name="_5.교량공(동화교)_15. 절미골~계진리(진행)_구조물깨기_구조물깨기1_6.포장공_6.포장공00" xfId="310"/>
    <cellStyle name="_5.교량공(동화교)_15. 절미골~계진리(진행)_구조물깨기_구조물깨기1_6.포장공_L형측구연장조서-1" xfId="311"/>
    <cellStyle name="_5.교량공(동화교)_15. 절미골~계진리(진행)_구조물깨기_구조물깨기1_6.포장공_복사본 6.포장공" xfId="312"/>
    <cellStyle name="_5.교량공(동화교)_15. 절미골~계진리(진행)_구조물깨기_구조물깨기1_6.포장공_사본 - 6.포장공" xfId="313"/>
    <cellStyle name="_5.교량공(동화교)_15. 절미골~계진리(진행)_구조물깨기_구조물깨기1_6.포장공_포장공(증감수량)" xfId="314"/>
    <cellStyle name="_5.교량공(동화교)_15. 절미골~계진리(진행)_구조물깨기_구조물깨기1_7.조경공" xfId="315"/>
    <cellStyle name="_5.교량공(동화교)_15. 절미골~계진리(진행)_구조물깨기_구조물깨기1_7.조경공(수정)" xfId="316"/>
    <cellStyle name="_5.교량공(동화교)_15. 절미골~계진리(진행)_구조물깨기_구조물깨기1_구조물깨기1" xfId="317"/>
    <cellStyle name="_5.교량공(동화교)_15. 절미골~계진리(진행)_구조물깨기_구조물깨기1_구조물깨기1_6.포장공" xfId="318"/>
    <cellStyle name="_5.교량공(동화교)_15. 절미골~계진리(진행)_구조물깨기_구조물깨기1_구조물깨기1_6.포장공_6.포장공" xfId="319"/>
    <cellStyle name="_5.교량공(동화교)_15. 절미골~계진리(진행)_구조물깨기_구조물깨기1_구조물깨기1_6.포장공_6.포장공(수정)" xfId="320"/>
    <cellStyle name="_5.교량공(동화교)_15. 절미골~계진리(진행)_구조물깨기_구조물깨기1_구조물깨기1_6.포장공_6.포장공00" xfId="321"/>
    <cellStyle name="_5.교량공(동화교)_15. 절미골~계진리(진행)_구조물깨기_구조물깨기1_구조물깨기1_6.포장공_L형측구연장조서-1" xfId="322"/>
    <cellStyle name="_5.교량공(동화교)_15. 절미골~계진리(진행)_구조물깨기_구조물깨기1_구조물깨기1_6.포장공_복사본 6.포장공" xfId="323"/>
    <cellStyle name="_5.교량공(동화교)_15. 절미골~계진리(진행)_구조물깨기_구조물깨기1_구조물깨기1_6.포장공_사본 - 6.포장공" xfId="324"/>
    <cellStyle name="_5.교량공(동화교)_15. 절미골~계진리(진행)_구조물깨기_구조물깨기1_구조물깨기1_6.포장공_포장공(증감수량)" xfId="325"/>
    <cellStyle name="_5.교량공(동화교)_15. 절미골~계진리(진행)_구조물깨기_구조물깨기1_구조물깨기1_7.조경공" xfId="326"/>
    <cellStyle name="_5.교량공(동화교)_15. 절미골~계진리(진행)_구조물깨기_구조물깨기1_구조물깨기1_7.조경공(수정)" xfId="327"/>
    <cellStyle name="_5.교량공(동화교)_15. 절미골~계진리(진행)_구조물깨기1" xfId="328"/>
    <cellStyle name="_5.교량공(동화교)_15. 절미골~계진리(진행)_구조물깨기1_6.포장공" xfId="329"/>
    <cellStyle name="_5.교량공(동화교)_15. 절미골~계진리(진행)_구조물깨기1_6.포장공_6.포장공" xfId="330"/>
    <cellStyle name="_5.교량공(동화교)_15. 절미골~계진리(진행)_구조물깨기1_6.포장공_6.포장공(수정)" xfId="331"/>
    <cellStyle name="_5.교량공(동화교)_15. 절미골~계진리(진행)_구조물깨기1_6.포장공_6.포장공00" xfId="332"/>
    <cellStyle name="_5.교량공(동화교)_15. 절미골~계진리(진행)_구조물깨기1_6.포장공_L형측구연장조서-1" xfId="333"/>
    <cellStyle name="_5.교량공(동화교)_15. 절미골~계진리(진행)_구조물깨기1_6.포장공_복사본 6.포장공" xfId="334"/>
    <cellStyle name="_5.교량공(동화교)_15. 절미골~계진리(진행)_구조물깨기1_6.포장공_사본 - 6.포장공" xfId="335"/>
    <cellStyle name="_5.교량공(동화교)_15. 절미골~계진리(진행)_구조물깨기1_6.포장공_포장공(증감수량)" xfId="336"/>
    <cellStyle name="_5.교량공(동화교)_15. 절미골~계진리(진행)_구조물깨기1_7.조경공" xfId="337"/>
    <cellStyle name="_5.교량공(동화교)_15. 절미골~계진리(진행)_구조물깨기1_7.조경공(수정)" xfId="338"/>
    <cellStyle name="_5.교량공(동화교)_15. 절미골~계진리(진행)_배수공" xfId="339"/>
    <cellStyle name="_5.교량공(동화교)_15. 절미골~계진리(진행)_수량(12.7)" xfId="340"/>
    <cellStyle name="_5.교량공(동화교)_15. 절미골~계진리(진행)_수량(12.7)_6.포장공" xfId="341"/>
    <cellStyle name="_5.교량공(동화교)_15. 절미골~계진리(진행)_수량(12.7)_6.포장공_6.포장공" xfId="342"/>
    <cellStyle name="_5.교량공(동화교)_15. 절미골~계진리(진행)_수량(12.7)_6.포장공_6.포장공(수정)" xfId="343"/>
    <cellStyle name="_5.교량공(동화교)_15. 절미골~계진리(진행)_수량(12.7)_6.포장공_6.포장공00" xfId="344"/>
    <cellStyle name="_5.교량공(동화교)_15. 절미골~계진리(진행)_수량(12.7)_6.포장공_L형측구연장조서-1" xfId="345"/>
    <cellStyle name="_5.교량공(동화교)_15. 절미골~계진리(진행)_수량(12.7)_6.포장공_복사본 6.포장공" xfId="346"/>
    <cellStyle name="_5.교량공(동화교)_15. 절미골~계진리(진행)_수량(12.7)_6.포장공_사본 - 6.포장공" xfId="347"/>
    <cellStyle name="_5.교량공(동화교)_15. 절미골~계진리(진행)_수량(12.7)_6.포장공_포장공(증감수량)" xfId="348"/>
    <cellStyle name="_5.교량공(동화교)_15. 절미골~계진리(진행)_수량(12.7)_7.조경공" xfId="349"/>
    <cellStyle name="_5.교량공(동화교)_15. 절미골~계진리(진행)_수량(12.7)_7.조경공(수정)" xfId="350"/>
    <cellStyle name="_5.교량공(동화교)_15. 절미골~계진리(진행)_수량(12.7)_구조물깨기1" xfId="351"/>
    <cellStyle name="_5.교량공(동화교)_15. 절미골~계진리(진행)_수량(12.7)_구조물깨기1_6.포장공" xfId="352"/>
    <cellStyle name="_5.교량공(동화교)_15. 절미골~계진리(진행)_수량(12.7)_구조물깨기1_6.포장공_6.포장공" xfId="353"/>
    <cellStyle name="_5.교량공(동화교)_15. 절미골~계진리(진행)_수량(12.7)_구조물깨기1_6.포장공_6.포장공(수정)" xfId="354"/>
    <cellStyle name="_5.교량공(동화교)_15. 절미골~계진리(진행)_수량(12.7)_구조물깨기1_6.포장공_6.포장공00" xfId="355"/>
    <cellStyle name="_5.교량공(동화교)_15. 절미골~계진리(진행)_수량(12.7)_구조물깨기1_6.포장공_L형측구연장조서-1" xfId="356"/>
    <cellStyle name="_5.교량공(동화교)_15. 절미골~계진리(진행)_수량(12.7)_구조물깨기1_6.포장공_복사본 6.포장공" xfId="357"/>
    <cellStyle name="_5.교량공(동화교)_15. 절미골~계진리(진행)_수량(12.7)_구조물깨기1_6.포장공_사본 - 6.포장공" xfId="358"/>
    <cellStyle name="_5.교량공(동화교)_15. 절미골~계진리(진행)_수량(12.7)_구조물깨기1_6.포장공_포장공(증감수량)" xfId="359"/>
    <cellStyle name="_5.교량공(동화교)_15. 절미골~계진리(진행)_수량(12.7)_구조물깨기1_7.조경공" xfId="360"/>
    <cellStyle name="_5.교량공(동화교)_15. 절미골~계진리(진행)_수량(12.7)_구조물깨기1_7.조경공(수정)" xfId="361"/>
    <cellStyle name="_5.교량공(동화교)_15. 절미골~계진리(진행)_수량(12.7)_구조물깨기1_구조물깨기1" xfId="362"/>
    <cellStyle name="_5.교량공(동화교)_15. 절미골~계진리(진행)_수량(12.7)_구조물깨기1_구조물깨기1_6.포장공" xfId="363"/>
    <cellStyle name="_5.교량공(동화교)_15. 절미골~계진리(진행)_수량(12.7)_구조물깨기1_구조물깨기1_6.포장공_6.포장공" xfId="364"/>
    <cellStyle name="_5.교량공(동화교)_15. 절미골~계진리(진행)_수량(12.7)_구조물깨기1_구조물깨기1_6.포장공_6.포장공(수정)" xfId="365"/>
    <cellStyle name="_5.교량공(동화교)_15. 절미골~계진리(진행)_수량(12.7)_구조물깨기1_구조물깨기1_6.포장공_6.포장공00" xfId="366"/>
    <cellStyle name="_5.교량공(동화교)_15. 절미골~계진리(진행)_수량(12.7)_구조물깨기1_구조물깨기1_6.포장공_L형측구연장조서-1" xfId="367"/>
    <cellStyle name="_5.교량공(동화교)_15. 절미골~계진리(진행)_수량(12.7)_구조물깨기1_구조물깨기1_6.포장공_복사본 6.포장공" xfId="368"/>
    <cellStyle name="_5.교량공(동화교)_15. 절미골~계진리(진행)_수량(12.7)_구조물깨기1_구조물깨기1_6.포장공_사본 - 6.포장공" xfId="369"/>
    <cellStyle name="_5.교량공(동화교)_15. 절미골~계진리(진행)_수량(12.7)_구조물깨기1_구조물깨기1_6.포장공_포장공(증감수량)" xfId="370"/>
    <cellStyle name="_5.교량공(동화교)_15. 절미골~계진리(진행)_수량(12.7)_구조물깨기1_구조물깨기1_7.조경공" xfId="371"/>
    <cellStyle name="_5.교량공(동화교)_15. 절미골~계진리(진행)_수량(12.7)_구조물깨기1_구조물깨기1_7.조경공(수정)" xfId="372"/>
    <cellStyle name="_5.교량공(동화교)_15. 절미골~계진리(진행)_토적표" xfId="373"/>
    <cellStyle name="_5.교량공(동화교)_15. 절미골~계진리(진행)_토적표_4.구조물공" xfId="374"/>
    <cellStyle name="_5.교량공(동화교)_15. 절미골~계진리(진행)_토적표_4.구조물공_6.포장공" xfId="375"/>
    <cellStyle name="_5.교량공(동화교)_15. 절미골~계진리(진행)_토적표_4.구조물공_6.포장공_6.포장공" xfId="376"/>
    <cellStyle name="_5.교량공(동화교)_15. 절미골~계진리(진행)_토적표_4.구조물공_6.포장공_6.포장공(수정)" xfId="377"/>
    <cellStyle name="_5.교량공(동화교)_15. 절미골~계진리(진행)_토적표_4.구조물공_6.포장공_6.포장공00" xfId="378"/>
    <cellStyle name="_5.교량공(동화교)_15. 절미골~계진리(진행)_토적표_4.구조물공_6.포장공_L형측구연장조서-1" xfId="379"/>
    <cellStyle name="_5.교량공(동화교)_15. 절미골~계진리(진행)_토적표_4.구조물공_6.포장공_복사본 6.포장공" xfId="380"/>
    <cellStyle name="_5.교량공(동화교)_15. 절미골~계진리(진행)_토적표_4.구조물공_6.포장공_사본 - 6.포장공" xfId="381"/>
    <cellStyle name="_5.교량공(동화교)_15. 절미골~계진리(진행)_토적표_4.구조물공_6.포장공_포장공(증감수량)" xfId="382"/>
    <cellStyle name="_5.교량공(동화교)_15. 절미골~계진리(진행)_토적표_4.구조물공_7.조경공" xfId="383"/>
    <cellStyle name="_5.교량공(동화교)_15. 절미골~계진리(진행)_토적표_4.구조물공_7.조경공(수정)" xfId="384"/>
    <cellStyle name="_5.교량공(동화교)_15. 절미골~계진리(진행)_토적표_4.구조물공_구조물깨기" xfId="385"/>
    <cellStyle name="_5.교량공(동화교)_15. 절미골~계진리(진행)_토적표_4.구조물공_구조물깨기_6.포장공" xfId="386"/>
    <cellStyle name="_5.교량공(동화교)_15. 절미골~계진리(진행)_토적표_4.구조물공_구조물깨기_6.포장공_6.포장공" xfId="387"/>
    <cellStyle name="_5.교량공(동화교)_15. 절미골~계진리(진행)_토적표_4.구조물공_구조물깨기_6.포장공_6.포장공(수정)" xfId="388"/>
    <cellStyle name="_5.교량공(동화교)_15. 절미골~계진리(진행)_토적표_4.구조물공_구조물깨기_6.포장공_6.포장공00" xfId="389"/>
    <cellStyle name="_5.교량공(동화교)_15. 절미골~계진리(진행)_토적표_4.구조물공_구조물깨기_6.포장공_L형측구연장조서-1" xfId="390"/>
    <cellStyle name="_5.교량공(동화교)_15. 절미골~계진리(진행)_토적표_4.구조물공_구조물깨기_6.포장공_복사본 6.포장공" xfId="391"/>
    <cellStyle name="_5.교량공(동화교)_15. 절미골~계진리(진행)_토적표_4.구조물공_구조물깨기_6.포장공_사본 - 6.포장공" xfId="392"/>
    <cellStyle name="_5.교량공(동화교)_15. 절미골~계진리(진행)_토적표_4.구조물공_구조물깨기_6.포장공_포장공(증감수량)" xfId="393"/>
    <cellStyle name="_5.교량공(동화교)_15. 절미골~계진리(진행)_토적표_4.구조물공_구조물깨기_7.조경공" xfId="394"/>
    <cellStyle name="_5.교량공(동화교)_15. 절미골~계진리(진행)_토적표_4.구조물공_구조물깨기_7.조경공(수정)" xfId="395"/>
    <cellStyle name="_5.교량공(동화교)_15. 절미골~계진리(진행)_토적표_4.구조물공_구조물깨기_구조물깨기1" xfId="396"/>
    <cellStyle name="_5.교량공(동화교)_15. 절미골~계진리(진행)_토적표_4.구조물공_구조물깨기_구조물깨기1_6.포장공" xfId="397"/>
    <cellStyle name="_5.교량공(동화교)_15. 절미골~계진리(진행)_토적표_4.구조물공_구조물깨기_구조물깨기1_6.포장공_6.포장공" xfId="398"/>
    <cellStyle name="_5.교량공(동화교)_15. 절미골~계진리(진행)_토적표_4.구조물공_구조물깨기_구조물깨기1_6.포장공_6.포장공(수정)" xfId="399"/>
    <cellStyle name="_5.교량공(동화교)_15. 절미골~계진리(진행)_토적표_4.구조물공_구조물깨기_구조물깨기1_6.포장공_6.포장공00" xfId="400"/>
    <cellStyle name="_5.교량공(동화교)_15. 절미골~계진리(진행)_토적표_4.구조물공_구조물깨기_구조물깨기1_6.포장공_L형측구연장조서-1" xfId="401"/>
    <cellStyle name="_5.교량공(동화교)_15. 절미골~계진리(진행)_토적표_4.구조물공_구조물깨기_구조물깨기1_6.포장공_복사본 6.포장공" xfId="402"/>
    <cellStyle name="_5.교량공(동화교)_15. 절미골~계진리(진행)_토적표_4.구조물공_구조물깨기_구조물깨기1_6.포장공_사본 - 6.포장공" xfId="403"/>
    <cellStyle name="_5.교량공(동화교)_15. 절미골~계진리(진행)_토적표_4.구조물공_구조물깨기_구조물깨기1_6.포장공_포장공(증감수량)" xfId="404"/>
    <cellStyle name="_5.교량공(동화교)_15. 절미골~계진리(진행)_토적표_4.구조물공_구조물깨기_구조물깨기1_7.조경공" xfId="405"/>
    <cellStyle name="_5.교량공(동화교)_15. 절미골~계진리(진행)_토적표_4.구조물공_구조물깨기_구조물깨기1_7.조경공(수정)" xfId="406"/>
    <cellStyle name="_5.교량공(동화교)_15. 절미골~계진리(진행)_토적표_4.구조물공_구조물깨기_구조물깨기1_구조물깨기1" xfId="407"/>
    <cellStyle name="_5.교량공(동화교)_15. 절미골~계진리(진행)_토적표_4.구조물공_구조물깨기_구조물깨기1_구조물깨기1_6.포장공" xfId="408"/>
    <cellStyle name="_5.교량공(동화교)_15. 절미골~계진리(진행)_토적표_4.구조물공_구조물깨기_구조물깨기1_구조물깨기1_6.포장공_6.포장공" xfId="409"/>
    <cellStyle name="_5.교량공(동화교)_15. 절미골~계진리(진행)_토적표_4.구조물공_구조물깨기_구조물깨기1_구조물깨기1_6.포장공_6.포장공(수정)" xfId="410"/>
    <cellStyle name="_5.교량공(동화교)_15. 절미골~계진리(진행)_토적표_4.구조물공_구조물깨기_구조물깨기1_구조물깨기1_6.포장공_6.포장공00" xfId="411"/>
    <cellStyle name="_5.교량공(동화교)_15. 절미골~계진리(진행)_토적표_4.구조물공_구조물깨기_구조물깨기1_구조물깨기1_6.포장공_L형측구연장조서-1" xfId="412"/>
    <cellStyle name="_5.교량공(동화교)_15. 절미골~계진리(진행)_토적표_4.구조물공_구조물깨기_구조물깨기1_구조물깨기1_6.포장공_복사본 6.포장공" xfId="413"/>
    <cellStyle name="_5.교량공(동화교)_15. 절미골~계진리(진행)_토적표_4.구조물공_구조물깨기_구조물깨기1_구조물깨기1_6.포장공_사본 - 6.포장공" xfId="414"/>
    <cellStyle name="_5.교량공(동화교)_15. 절미골~계진리(진행)_토적표_4.구조물공_구조물깨기_구조물깨기1_구조물깨기1_6.포장공_포장공(증감수량)" xfId="415"/>
    <cellStyle name="_5.교량공(동화교)_15. 절미골~계진리(진행)_토적표_4.구조물공_구조물깨기_구조물깨기1_구조물깨기1_7.조경공" xfId="416"/>
    <cellStyle name="_5.교량공(동화교)_15. 절미골~계진리(진행)_토적표_4.구조물공_구조물깨기_구조물깨기1_구조물깨기1_7.조경공(수정)" xfId="417"/>
    <cellStyle name="_5.교량공(동화교)_15. 절미골~계진리(진행)_토적표_4.구조물공_구조물깨기1" xfId="418"/>
    <cellStyle name="_5.교량공(동화교)_15. 절미골~계진리(진행)_토적표_4.구조물공_구조물깨기1_6.포장공" xfId="419"/>
    <cellStyle name="_5.교량공(동화교)_15. 절미골~계진리(진행)_토적표_4.구조물공_구조물깨기1_6.포장공_6.포장공" xfId="420"/>
    <cellStyle name="_5.교량공(동화교)_15. 절미골~계진리(진행)_토적표_4.구조물공_구조물깨기1_6.포장공_6.포장공(수정)" xfId="421"/>
    <cellStyle name="_5.교량공(동화교)_15. 절미골~계진리(진행)_토적표_4.구조물공_구조물깨기1_6.포장공_6.포장공00" xfId="422"/>
    <cellStyle name="_5.교량공(동화교)_15. 절미골~계진리(진행)_토적표_4.구조물공_구조물깨기1_6.포장공_L형측구연장조서-1" xfId="423"/>
    <cellStyle name="_5.교량공(동화교)_15. 절미골~계진리(진행)_토적표_4.구조물공_구조물깨기1_6.포장공_복사본 6.포장공" xfId="424"/>
    <cellStyle name="_5.교량공(동화교)_15. 절미골~계진리(진행)_토적표_4.구조물공_구조물깨기1_6.포장공_사본 - 6.포장공" xfId="425"/>
    <cellStyle name="_5.교량공(동화교)_15. 절미골~계진리(진행)_토적표_4.구조물공_구조물깨기1_6.포장공_포장공(증감수량)" xfId="426"/>
    <cellStyle name="_5.교량공(동화교)_15. 절미골~계진리(진행)_토적표_4.구조물공_구조물깨기1_7.조경공" xfId="427"/>
    <cellStyle name="_5.교량공(동화교)_15. 절미골~계진리(진행)_토적표_4.구조물공_구조물깨기1_7.조경공(수정)" xfId="428"/>
    <cellStyle name="_5.교량공(동화교)_15. 절미골~계진리(진행)_토적표_4.구조물공_수량(12.7)" xfId="429"/>
    <cellStyle name="_5.교량공(동화교)_15. 절미골~계진리(진행)_토적표_4.구조물공_수량(12.7)_6.포장공" xfId="430"/>
    <cellStyle name="_5.교량공(동화교)_15. 절미골~계진리(진행)_토적표_4.구조물공_수량(12.7)_6.포장공_6.포장공" xfId="431"/>
    <cellStyle name="_5.교량공(동화교)_15. 절미골~계진리(진행)_토적표_4.구조물공_수량(12.7)_6.포장공_6.포장공(수정)" xfId="432"/>
    <cellStyle name="_5.교량공(동화교)_15. 절미골~계진리(진행)_토적표_4.구조물공_수량(12.7)_6.포장공_6.포장공00" xfId="433"/>
    <cellStyle name="_5.교량공(동화교)_15. 절미골~계진리(진행)_토적표_4.구조물공_수량(12.7)_6.포장공_L형측구연장조서-1" xfId="434"/>
    <cellStyle name="_5.교량공(동화교)_15. 절미골~계진리(진행)_토적표_4.구조물공_수량(12.7)_6.포장공_복사본 6.포장공" xfId="435"/>
    <cellStyle name="_5.교량공(동화교)_15. 절미골~계진리(진행)_토적표_4.구조물공_수량(12.7)_6.포장공_사본 - 6.포장공" xfId="436"/>
    <cellStyle name="_5.교량공(동화교)_15. 절미골~계진리(진행)_토적표_4.구조물공_수량(12.7)_7.조경공" xfId="437"/>
    <cellStyle name="_5.교량공(동화교)_15. 절미골~계진리(진행)_토적표_4.구조물공_수량(12.7)_7.조경공(수정)" xfId="438"/>
    <cellStyle name="_5.교량공(동화교)_15. 절미골~계진리(진행)_토적표_4.구조물공_수량(12.7)_구조물깨기1" xfId="439"/>
    <cellStyle name="_5.교량공(동화교)_15. 절미골~계진리(진행)_토적표_4.구조물공_수량(12.7)_구조물깨기1_6.포장공" xfId="440"/>
    <cellStyle name="_5.교량공(동화교)_15. 절미골~계진리(진행)_토적표_4.구조물공_수량(12.7)_구조물깨기1_6.포장공_6.포장공" xfId="441"/>
    <cellStyle name="_5.교량공(동화교)_15. 절미골~계진리(진행)_토적표_4.구조물공_수량(12.7)_구조물깨기1_6.포장공_6.포장공(수정)" xfId="442"/>
    <cellStyle name="_5.교량공(동화교)_15. 절미골~계진리(진행)_토적표_4.구조물공_수량(12.7)_구조물깨기1_6.포장공_6.포장공00" xfId="443"/>
    <cellStyle name="_5.교량공(동화교)_15. 절미골~계진리(진행)_토적표_4.구조물공_수량(12.7)_구조물깨기1_6.포장공_L형측구연장조서-1" xfId="444"/>
    <cellStyle name="_5.교량공(동화교)_15. 절미골~계진리(진행)_토적표_4.구조물공_수량(12.7)_구조물깨기1_6.포장공_복사본 6.포장공" xfId="445"/>
    <cellStyle name="_5.교량공(동화교)_15. 절미골~계진리(진행)_토적표_4.구조물공_수량(12.7)_구조물깨기1_6.포장공_사본 - 6.포장공" xfId="446"/>
    <cellStyle name="_5.교량공(동화교)_15. 절미골~계진리(진행)_토적표_4.구조물공_수량(12.7)_구조물깨기1_7.조경공" xfId="447"/>
    <cellStyle name="_5.교량공(동화교)_15. 절미골~계진리(진행)_토적표_4.구조물공_수량(12.7)_구조물깨기1_7.조경공(수정)" xfId="448"/>
    <cellStyle name="_5.교량공(동화교)_15. 절미골~계진리(진행)_토적표_4.구조물공_수량(12.7)_구조물깨기1_구조물깨기1" xfId="449"/>
    <cellStyle name="_5.교량공(동화교)_15. 절미골~계진리(진행)_토적표_4.구조물공_수량(12.7)_구조물깨기1_구조물깨기1_6.포장공" xfId="450"/>
    <cellStyle name="_5.교량공(동화교)_15. 절미골~계진리(진행)_토적표_4.구조물공_수량(12.7)_구조물깨기1_구조물깨기1_6.포장공_6.포장공" xfId="451"/>
    <cellStyle name="_5.교량공(동화교)_15. 절미골~계진리(진행)_토적표_4.구조물공_수량(12.7)_구조물깨기1_구조물깨기1_6.포장공_6.포장공(수정)" xfId="452"/>
    <cellStyle name="_5.교량공(동화교)_15. 절미골~계진리(진행)_토적표_4.구조물공_수량(12.7)_구조물깨기1_구조물깨기1_6.포장공_6.포장공00" xfId="453"/>
    <cellStyle name="_5.교량공(동화교)_15. 절미골~계진리(진행)_토적표_4.구조물공_수량(12.7)_구조물깨기1_구조물깨기1_6.포장공_L형측구연장조서-1" xfId="454"/>
    <cellStyle name="_5.교량공(동화교)_15. 절미골~계진리(진행)_토적표_4.구조물공_수량(12.7)_구조물깨기1_구조물깨기1_6.포장공_복사본 6.포장공" xfId="455"/>
    <cellStyle name="_5.교량공(동화교)_15. 절미골~계진리(진행)_토적표_4.구조물공_수량(12.7)_구조물깨기1_구조물깨기1_6.포장공_사본 - 6.포장공" xfId="456"/>
    <cellStyle name="_5.교량공(동화교)_15. 절미골~계진리(진행)_토적표_4.구조물공_수량(12.7)_구조물깨기1_구조물깨기1_7.조경공" xfId="457"/>
    <cellStyle name="_5.교량공(동화교)_15. 절미골~계진리(진행)_토적표_4.구조물공_수량(12.7)_구조물깨기1_구조물깨기1_7.조경공(수정)" xfId="458"/>
    <cellStyle name="_5.교량공(동화교)_15. 절미골~계진리(진행)_토적표_6.포장공" xfId="459"/>
    <cellStyle name="_5.교량공(동화교)_15. 절미골~계진리(진행)_토적표_6.포장공_6.포장공" xfId="460"/>
    <cellStyle name="_5.교량공(동화교)_15. 절미골~계진리(진행)_토적표_6.포장공_6.포장공(수정)" xfId="461"/>
    <cellStyle name="_5.교량공(동화교)_15. 절미골~계진리(진행)_토적표_6.포장공_6.포장공00" xfId="462"/>
    <cellStyle name="_5.교량공(동화교)_15. 절미골~계진리(진행)_토적표_6.포장공_L형측구연장조서-1" xfId="463"/>
    <cellStyle name="_5.교량공(동화교)_15. 절미골~계진리(진행)_토적표_6.포장공_복사본 6.포장공" xfId="464"/>
    <cellStyle name="_5.교량공(동화교)_15. 절미골~계진리(진행)_토적표_6.포장공_사본 - 6.포장공" xfId="465"/>
    <cellStyle name="_5.교량공(동화교)_15. 절미골~계진리(진행)_토적표_7.조경공" xfId="466"/>
    <cellStyle name="_5.교량공(동화교)_15. 절미골~계진리(진행)_토적표_7.조경공(수정)" xfId="467"/>
    <cellStyle name="_5.교량공(동화교)_15. 절미골~계진리(진행)_토적표_구조물깨기" xfId="468"/>
    <cellStyle name="_5.교량공(동화교)_15. 절미골~계진리(진행)_토적표_구조물깨기_6.포장공" xfId="469"/>
    <cellStyle name="_5.교량공(동화교)_15. 절미골~계진리(진행)_토적표_구조물깨기_6.포장공_6.포장공" xfId="470"/>
    <cellStyle name="_5.교량공(동화교)_15. 절미골~계진리(진행)_토적표_구조물깨기_6.포장공_6.포장공(수정)" xfId="471"/>
    <cellStyle name="_5.교량공(동화교)_15. 절미골~계진리(진행)_토적표_구조물깨기_6.포장공_6.포장공00" xfId="472"/>
    <cellStyle name="_5.교량공(동화교)_15. 절미골~계진리(진행)_토적표_구조물깨기_6.포장공_L형측구연장조서-1" xfId="473"/>
    <cellStyle name="_5.교량공(동화교)_15. 절미골~계진리(진행)_토적표_구조물깨기_6.포장공_복사본 6.포장공" xfId="474"/>
    <cellStyle name="_5.교량공(동화교)_15. 절미골~계진리(진행)_토적표_구조물깨기_6.포장공_사본 - 6.포장공" xfId="475"/>
    <cellStyle name="_5.교량공(동화교)_15. 절미골~계진리(진행)_토적표_구조물깨기_7.조경공" xfId="476"/>
    <cellStyle name="_5.교량공(동화교)_15. 절미골~계진리(진행)_토적표_구조물깨기_7.조경공(수정)" xfId="477"/>
    <cellStyle name="_5.교량공(동화교)_15. 절미골~계진리(진행)_토적표_구조물깨기_구조물깨기1" xfId="478"/>
    <cellStyle name="_5.교량공(동화교)_15. 절미골~계진리(진행)_토적표_구조물깨기_구조물깨기1_6.포장공" xfId="479"/>
    <cellStyle name="_5.교량공(동화교)_15. 절미골~계진리(진행)_토적표_구조물깨기_구조물깨기1_6.포장공_6.포장공" xfId="480"/>
    <cellStyle name="_5.교량공(동화교)_15. 절미골~계진리(진행)_토적표_구조물깨기_구조물깨기1_6.포장공_6.포장공(수정)" xfId="481"/>
    <cellStyle name="_5.교량공(동화교)_15. 절미골~계진리(진행)_토적표_구조물깨기_구조물깨기1_6.포장공_6.포장공00" xfId="482"/>
    <cellStyle name="_5.교량공(동화교)_15. 절미골~계진리(진행)_토적표_구조물깨기_구조물깨기1_6.포장공_L형측구연장조서-1" xfId="483"/>
    <cellStyle name="_5.교량공(동화교)_15. 절미골~계진리(진행)_토적표_구조물깨기_구조물깨기1_6.포장공_복사본 6.포장공" xfId="484"/>
    <cellStyle name="_5.교량공(동화교)_15. 절미골~계진리(진행)_토적표_구조물깨기_구조물깨기1_6.포장공_사본 - 6.포장공" xfId="485"/>
    <cellStyle name="_5.교량공(동화교)_15. 절미골~계진리(진행)_토적표_구조물깨기_구조물깨기1_7.조경공" xfId="486"/>
    <cellStyle name="_5.교량공(동화교)_15. 절미골~계진리(진행)_토적표_구조물깨기_구조물깨기1_7.조경공(수정)" xfId="487"/>
    <cellStyle name="_5.교량공(동화교)_15. 절미골~계진리(진행)_토적표_구조물깨기_구조물깨기1_구조물깨기1" xfId="488"/>
    <cellStyle name="_5.교량공(동화교)_15. 절미골~계진리(진행)_토적표_구조물깨기_구조물깨기1_구조물깨기1_6.포장공" xfId="489"/>
    <cellStyle name="_5.교량공(동화교)_15. 절미골~계진리(진행)_토적표_구조물깨기_구조물깨기1_구조물깨기1_6.포장공_6.포장공" xfId="490"/>
    <cellStyle name="_5.교량공(동화교)_15. 절미골~계진리(진행)_토적표_구조물깨기_구조물깨기1_구조물깨기1_6.포장공_6.포장공(수정)" xfId="491"/>
    <cellStyle name="_5.교량공(동화교)_15. 절미골~계진리(진행)_토적표_구조물깨기_구조물깨기1_구조물깨기1_6.포장공_6.포장공00" xfId="492"/>
    <cellStyle name="_5.교량공(동화교)_15. 절미골~계진리(진행)_토적표_구조물깨기_구조물깨기1_구조물깨기1_6.포장공_L형측구연장조서-1" xfId="493"/>
    <cellStyle name="_5.교량공(동화교)_15. 절미골~계진리(진행)_토적표_구조물깨기_구조물깨기1_구조물깨기1_6.포장공_복사본 6.포장공" xfId="494"/>
    <cellStyle name="_5.교량공(동화교)_15. 절미골~계진리(진행)_토적표_구조물깨기_구조물깨기1_구조물깨기1_6.포장공_사본 - 6.포장공" xfId="495"/>
    <cellStyle name="_5.교량공(동화교)_15. 절미골~계진리(진행)_토적표_구조물깨기_구조물깨기1_구조물깨기1_7.조경공" xfId="496"/>
    <cellStyle name="_5.교량공(동화교)_15. 절미골~계진리(진행)_토적표_구조물깨기_구조물깨기1_구조물깨기1_7.조경공(수정)" xfId="497"/>
    <cellStyle name="_5.교량공(동화교)_15. 절미골~계진리(진행)_토적표_구조물깨기1" xfId="498"/>
    <cellStyle name="_5.교량공(동화교)_15. 절미골~계진리(진행)_토적표_구조물깨기1_6.포장공" xfId="499"/>
    <cellStyle name="_5.교량공(동화교)_15. 절미골~계진리(진행)_토적표_구조물깨기1_6.포장공_6.포장공" xfId="500"/>
    <cellStyle name="_5.교량공(동화교)_15. 절미골~계진리(진행)_토적표_구조물깨기1_6.포장공_6.포장공(수정)" xfId="501"/>
    <cellStyle name="_5.교량공(동화교)_15. 절미골~계진리(진행)_토적표_구조물깨기1_6.포장공_6.포장공00" xfId="502"/>
    <cellStyle name="_5.교량공(동화교)_15. 절미골~계진리(진행)_토적표_구조물깨기1_6.포장공_L형측구연장조서-1" xfId="503"/>
    <cellStyle name="_5.교량공(동화교)_15. 절미골~계진리(진행)_토적표_구조물깨기1_6.포장공_복사본 6.포장공" xfId="504"/>
    <cellStyle name="_5.교량공(동화교)_15. 절미골~계진리(진행)_토적표_구조물깨기1_6.포장공_사본 - 6.포장공" xfId="505"/>
    <cellStyle name="_5.교량공(동화교)_15. 절미골~계진리(진행)_토적표_구조물깨기1_7.조경공" xfId="506"/>
    <cellStyle name="_5.교량공(동화교)_15. 절미골~계진리(진행)_토적표_구조물깨기1_7.조경공(수정)" xfId="507"/>
    <cellStyle name="_5.교량공(동화교)_15. 절미골~계진리(진행)_토적표_배수공" xfId="508"/>
    <cellStyle name="_5.교량공(동화교)_15. 절미골~계진리(진행)_토적표_수량(12.7)" xfId="509"/>
    <cellStyle name="_5.교량공(동화교)_15. 절미골~계진리(진행)_토적표_수량(12.7)_6.포장공" xfId="510"/>
    <cellStyle name="_5.교량공(동화교)_15. 절미골~계진리(진행)_토적표_수량(12.7)_6.포장공_6.포장공" xfId="511"/>
    <cellStyle name="_5.교량공(동화교)_15. 절미골~계진리(진행)_토적표_수량(12.7)_6.포장공_6.포장공(수정)" xfId="512"/>
    <cellStyle name="_5.교량공(동화교)_15. 절미골~계진리(진행)_토적표_수량(12.7)_6.포장공_6.포장공00" xfId="513"/>
    <cellStyle name="_5.교량공(동화교)_15. 절미골~계진리(진행)_토적표_수량(12.7)_6.포장공_L형측구연장조서-1" xfId="514"/>
    <cellStyle name="_5.교량공(동화교)_15. 절미골~계진리(진행)_토적표_수량(12.7)_6.포장공_복사본 6.포장공" xfId="515"/>
    <cellStyle name="_5.교량공(동화교)_15. 절미골~계진리(진행)_토적표_수량(12.7)_6.포장공_사본 - 6.포장공" xfId="516"/>
    <cellStyle name="_5.교량공(동화교)_15. 절미골~계진리(진행)_토적표_수량(12.7)_7.조경공" xfId="517"/>
    <cellStyle name="_5.교량공(동화교)_15. 절미골~계진리(진행)_토적표_수량(12.7)_7.조경공(수정)" xfId="518"/>
    <cellStyle name="_5.교량공(동화교)_15. 절미골~계진리(진행)_토적표_수량(12.7)_구조물깨기1" xfId="519"/>
    <cellStyle name="_5.교량공(동화교)_15. 절미골~계진리(진행)_토적표_수량(12.7)_구조물깨기1_6.포장공" xfId="520"/>
    <cellStyle name="_5.교량공(동화교)_15. 절미골~계진리(진행)_토적표_수량(12.7)_구조물깨기1_6.포장공_6.포장공" xfId="521"/>
    <cellStyle name="_5.교량공(동화교)_15. 절미골~계진리(진행)_토적표_수량(12.7)_구조물깨기1_6.포장공_6.포장공(수정)" xfId="522"/>
    <cellStyle name="_5.교량공(동화교)_15. 절미골~계진리(진행)_토적표_수량(12.7)_구조물깨기1_6.포장공_6.포장공00" xfId="523"/>
    <cellStyle name="_5.교량공(동화교)_15. 절미골~계진리(진행)_토적표_수량(12.7)_구조물깨기1_6.포장공_L형측구연장조서-1" xfId="524"/>
    <cellStyle name="_5.교량공(동화교)_15. 절미골~계진리(진행)_토적표_수량(12.7)_구조물깨기1_6.포장공_복사본 6.포장공" xfId="525"/>
    <cellStyle name="_5.교량공(동화교)_15. 절미골~계진리(진행)_토적표_수량(12.7)_구조물깨기1_6.포장공_사본 - 6.포장공" xfId="526"/>
    <cellStyle name="_5.교량공(동화교)_15. 절미골~계진리(진행)_토적표_수량(12.7)_구조물깨기1_7.조경공" xfId="527"/>
    <cellStyle name="_5.교량공(동화교)_15. 절미골~계진리(진행)_토적표_수량(12.7)_구조물깨기1_7.조경공(수정)" xfId="528"/>
    <cellStyle name="_5.교량공(동화교)_15. 절미골~계진리(진행)_토적표_수량(12.7)_구조물깨기1_구조물깨기1" xfId="529"/>
    <cellStyle name="_5.교량공(동화교)_15. 절미골~계진리(진행)_토적표_수량(12.7)_구조물깨기1_구조물깨기1_6.포장공" xfId="530"/>
    <cellStyle name="_5.교량공(동화교)_15. 절미골~계진리(진행)_토적표_수량(12.7)_구조물깨기1_구조물깨기1_6.포장공_6.포장공" xfId="531"/>
    <cellStyle name="_5.교량공(동화교)_15. 절미골~계진리(진행)_토적표_수량(12.7)_구조물깨기1_구조물깨기1_6.포장공_6.포장공(수정)" xfId="532"/>
    <cellStyle name="_5.교량공(동화교)_15. 절미골~계진리(진행)_토적표_수량(12.7)_구조물깨기1_구조물깨기1_6.포장공_6.포장공00" xfId="533"/>
    <cellStyle name="_5.교량공(동화교)_15. 절미골~계진리(진행)_토적표_수량(12.7)_구조물깨기1_구조물깨기1_6.포장공_L형측구연장조서-1" xfId="534"/>
    <cellStyle name="_5.교량공(동화교)_15. 절미골~계진리(진행)_토적표_수량(12.7)_구조물깨기1_구조물깨기1_6.포장공_복사본 6.포장공" xfId="535"/>
    <cellStyle name="_5.교량공(동화교)_15. 절미골~계진리(진행)_토적표_수량(12.7)_구조물깨기1_구조물깨기1_6.포장공_사본 - 6.포장공" xfId="536"/>
    <cellStyle name="_5.교량공(동화교)_15. 절미골~계진리(진행)_토적표_수량(12.7)_구조물깨기1_구조물깨기1_7.조경공" xfId="537"/>
    <cellStyle name="_5.교량공(동화교)_15. 절미골~계진리(진행)_토적표_수량(12.7)_구조물깨기1_구조물깨기1_7.조경공(수정)" xfId="538"/>
    <cellStyle name="_5.교량공(동화교)_3.배수공" xfId="539"/>
    <cellStyle name="_5.교량공(동화교)_3.배수공_배수공" xfId="540"/>
    <cellStyle name="_5.교량공(동화교)_4.구조물공" xfId="541"/>
    <cellStyle name="_5.교량공(동화교)_4.구조물공_6.포장공" xfId="542"/>
    <cellStyle name="_5.교량공(동화교)_4.구조물공_6.포장공_6.포장공" xfId="543"/>
    <cellStyle name="_5.교량공(동화교)_4.구조물공_6.포장공_6.포장공(수정)" xfId="544"/>
    <cellStyle name="_5.교량공(동화교)_4.구조물공_6.포장공_6.포장공00" xfId="545"/>
    <cellStyle name="_5.교량공(동화교)_4.구조물공_6.포장공_L형측구연장조서-1" xfId="546"/>
    <cellStyle name="_5.교량공(동화교)_4.구조물공_6.포장공_복사본 6.포장공" xfId="547"/>
    <cellStyle name="_5.교량공(동화교)_4.구조물공_6.포장공_사본 - 6.포장공" xfId="548"/>
    <cellStyle name="_5.교량공(동화교)_4.구조물공_7.조경공" xfId="549"/>
    <cellStyle name="_5.교량공(동화교)_4.구조물공_7.조경공(수정)" xfId="550"/>
    <cellStyle name="_5.교량공(동화교)_4.구조물공_구조물깨기" xfId="551"/>
    <cellStyle name="_5.교량공(동화교)_4.구조물공_구조물깨기_6.포장공" xfId="552"/>
    <cellStyle name="_5.교량공(동화교)_4.구조물공_구조물깨기_6.포장공_6.포장공" xfId="553"/>
    <cellStyle name="_5.교량공(동화교)_4.구조물공_구조물깨기_6.포장공_6.포장공(수정)" xfId="554"/>
    <cellStyle name="_5.교량공(동화교)_4.구조물공_구조물깨기_6.포장공_6.포장공00" xfId="555"/>
    <cellStyle name="_5.교량공(동화교)_4.구조물공_구조물깨기_6.포장공_L형측구연장조서-1" xfId="556"/>
    <cellStyle name="_5.교량공(동화교)_4.구조물공_구조물깨기_6.포장공_복사본 6.포장공" xfId="557"/>
    <cellStyle name="_5.교량공(동화교)_4.구조물공_구조물깨기_6.포장공_사본 - 6.포장공" xfId="558"/>
    <cellStyle name="_5.교량공(동화교)_4.구조물공_구조물깨기_7.조경공" xfId="559"/>
    <cellStyle name="_5.교량공(동화교)_4.구조물공_구조물깨기_7.조경공(수정)" xfId="560"/>
    <cellStyle name="_5.교량공(동화교)_4.구조물공_구조물깨기_구조물깨기1" xfId="561"/>
    <cellStyle name="_5.교량공(동화교)_4.구조물공_구조물깨기_구조물깨기1_6.포장공" xfId="562"/>
    <cellStyle name="_5.교량공(동화교)_4.구조물공_구조물깨기_구조물깨기1_6.포장공_6.포장공" xfId="563"/>
    <cellStyle name="_5.교량공(동화교)_4.구조물공_구조물깨기_구조물깨기1_6.포장공_6.포장공(수정)" xfId="564"/>
    <cellStyle name="_5.교량공(동화교)_4.구조물공_구조물깨기_구조물깨기1_6.포장공_6.포장공00" xfId="565"/>
    <cellStyle name="_5.교량공(동화교)_4.구조물공_구조물깨기_구조물깨기1_6.포장공_L형측구연장조서-1" xfId="566"/>
    <cellStyle name="_5.교량공(동화교)_4.구조물공_구조물깨기_구조물깨기1_6.포장공_복사본 6.포장공" xfId="567"/>
    <cellStyle name="_5.교량공(동화교)_4.구조물공_구조물깨기_구조물깨기1_6.포장공_사본 - 6.포장공" xfId="568"/>
    <cellStyle name="_5.교량공(동화교)_4.구조물공_구조물깨기_구조물깨기1_7.조경공" xfId="569"/>
    <cellStyle name="_5.교량공(동화교)_4.구조물공_구조물깨기_구조물깨기1_7.조경공(수정)" xfId="570"/>
    <cellStyle name="_5.교량공(동화교)_4.구조물공_구조물깨기_구조물깨기1_구조물깨기1" xfId="571"/>
    <cellStyle name="_5.교량공(동화교)_4.구조물공_구조물깨기_구조물깨기1_구조물깨기1_6.포장공" xfId="572"/>
    <cellStyle name="_5.교량공(동화교)_4.구조물공_구조물깨기_구조물깨기1_구조물깨기1_6.포장공_6.포장공" xfId="573"/>
    <cellStyle name="_5.교량공(동화교)_4.구조물공_구조물깨기_구조물깨기1_구조물깨기1_6.포장공_6.포장공(수정)" xfId="574"/>
    <cellStyle name="_5.교량공(동화교)_4.구조물공_구조물깨기_구조물깨기1_구조물깨기1_6.포장공_6.포장공00" xfId="575"/>
    <cellStyle name="_5.교량공(동화교)_4.구조물공_구조물깨기_구조물깨기1_구조물깨기1_6.포장공_L형측구연장조서-1" xfId="576"/>
    <cellStyle name="_5.교량공(동화교)_4.구조물공_구조물깨기_구조물깨기1_구조물깨기1_6.포장공_복사본 6.포장공" xfId="577"/>
    <cellStyle name="_5.교량공(동화교)_4.구조물공_구조물깨기_구조물깨기1_구조물깨기1_6.포장공_사본 - 6.포장공" xfId="578"/>
    <cellStyle name="_5.교량공(동화교)_4.구조물공_구조물깨기_구조물깨기1_구조물깨기1_7.조경공" xfId="579"/>
    <cellStyle name="_5.교량공(동화교)_4.구조물공_구조물깨기_구조물깨기1_구조물깨기1_7.조경공(수정)" xfId="580"/>
    <cellStyle name="_5.교량공(동화교)_4.구조물공_구조물깨기1" xfId="581"/>
    <cellStyle name="_5.교량공(동화교)_4.구조물공_구조물깨기1_6.포장공" xfId="582"/>
    <cellStyle name="_5.교량공(동화교)_4.구조물공_구조물깨기1_6.포장공_6.포장공" xfId="583"/>
    <cellStyle name="_5.교량공(동화교)_4.구조물공_구조물깨기1_6.포장공_6.포장공(수정)" xfId="584"/>
    <cellStyle name="_5.교량공(동화교)_4.구조물공_구조물깨기1_6.포장공_6.포장공00" xfId="585"/>
    <cellStyle name="_5.교량공(동화교)_4.구조물공_구조물깨기1_6.포장공_L형측구연장조서-1" xfId="586"/>
    <cellStyle name="_5.교량공(동화교)_4.구조물공_구조물깨기1_6.포장공_복사본 6.포장공" xfId="587"/>
    <cellStyle name="_5.교량공(동화교)_4.구조물공_구조물깨기1_6.포장공_사본 - 6.포장공" xfId="588"/>
    <cellStyle name="_5.교량공(동화교)_4.구조물공_구조물깨기1_7.조경공" xfId="589"/>
    <cellStyle name="_5.교량공(동화교)_4.구조물공_구조물깨기1_7.조경공(수정)" xfId="590"/>
    <cellStyle name="_5.교량공(동화교)_4.구조물공_수량(12.7)" xfId="591"/>
    <cellStyle name="_5.교량공(동화교)_4.구조물공_수량(12.7)_6.포장공" xfId="592"/>
    <cellStyle name="_5.교량공(동화교)_4.구조물공_수량(12.7)_6.포장공_6.포장공" xfId="593"/>
    <cellStyle name="_5.교량공(동화교)_4.구조물공_수량(12.7)_6.포장공_6.포장공(수정)" xfId="594"/>
    <cellStyle name="_5.교량공(동화교)_4.구조물공_수량(12.7)_6.포장공_6.포장공00" xfId="595"/>
    <cellStyle name="_5.교량공(동화교)_4.구조물공_수량(12.7)_6.포장공_L형측구연장조서-1" xfId="596"/>
    <cellStyle name="_5.교량공(동화교)_4.구조물공_수량(12.7)_6.포장공_복사본 6.포장공" xfId="597"/>
    <cellStyle name="_5.교량공(동화교)_4.구조물공_수량(12.7)_6.포장공_사본 - 6.포장공" xfId="598"/>
    <cellStyle name="_5.교량공(동화교)_4.구조물공_수량(12.7)_7.조경공" xfId="599"/>
    <cellStyle name="_5.교량공(동화교)_4.구조물공_수량(12.7)_7.조경공(수정)" xfId="600"/>
    <cellStyle name="_5.교량공(동화교)_4.구조물공_수량(12.7)_구조물깨기1" xfId="601"/>
    <cellStyle name="_5.교량공(동화교)_4.구조물공_수량(12.7)_구조물깨기1_6.포장공" xfId="602"/>
    <cellStyle name="_5.교량공(동화교)_4.구조물공_수량(12.7)_구조물깨기1_6.포장공_6.포장공" xfId="603"/>
    <cellStyle name="_5.교량공(동화교)_4.구조물공_수량(12.7)_구조물깨기1_6.포장공_6.포장공(수정)" xfId="604"/>
    <cellStyle name="_5.교량공(동화교)_4.구조물공_수량(12.7)_구조물깨기1_6.포장공_6.포장공00" xfId="605"/>
    <cellStyle name="_5.교량공(동화교)_4.구조물공_수량(12.7)_구조물깨기1_6.포장공_L형측구연장조서-1" xfId="606"/>
    <cellStyle name="_5.교량공(동화교)_4.구조물공_수량(12.7)_구조물깨기1_6.포장공_복사본 6.포장공" xfId="607"/>
    <cellStyle name="_5.교량공(동화교)_4.구조물공_수량(12.7)_구조물깨기1_6.포장공_사본 - 6.포장공" xfId="608"/>
    <cellStyle name="_5.교량공(동화교)_4.구조물공_수량(12.7)_구조물깨기1_7.조경공" xfId="609"/>
    <cellStyle name="_5.교량공(동화교)_4.구조물공_수량(12.7)_구조물깨기1_7.조경공(수정)" xfId="610"/>
    <cellStyle name="_5.교량공(동화교)_4.구조물공_수량(12.7)_구조물깨기1_구조물깨기1" xfId="611"/>
    <cellStyle name="_5.교량공(동화교)_4.구조물공_수량(12.7)_구조물깨기1_구조물깨기1_6.포장공" xfId="612"/>
    <cellStyle name="_5.교량공(동화교)_4.구조물공_수량(12.7)_구조물깨기1_구조물깨기1_6.포장공_6.포장공" xfId="613"/>
    <cellStyle name="_5.교량공(동화교)_4.구조물공_수량(12.7)_구조물깨기1_구조물깨기1_6.포장공_6.포장공(수정)" xfId="614"/>
    <cellStyle name="_5.교량공(동화교)_4.구조물공_수량(12.7)_구조물깨기1_구조물깨기1_6.포장공_6.포장공00" xfId="615"/>
    <cellStyle name="_5.교량공(동화교)_4.구조물공_수량(12.7)_구조물깨기1_구조물깨기1_6.포장공_L형측구연장조서-1" xfId="616"/>
    <cellStyle name="_5.교량공(동화교)_4.구조물공_수량(12.7)_구조물깨기1_구조물깨기1_6.포장공_복사본 6.포장공" xfId="617"/>
    <cellStyle name="_5.교량공(동화교)_4.구조물공_수량(12.7)_구조물깨기1_구조물깨기1_6.포장공_사본 - 6.포장공" xfId="618"/>
    <cellStyle name="_5.교량공(동화교)_4.구조물공_수량(12.7)_구조물깨기1_구조물깨기1_7.조경공" xfId="619"/>
    <cellStyle name="_5.교량공(동화교)_4.구조물공_수량(12.7)_구조물깨기1_구조물깨기1_7.조경공(수정)" xfId="620"/>
    <cellStyle name="_5.교량공(동화교)_4.포장공" xfId="621"/>
    <cellStyle name="_5.교량공(동화교)_4.포장공_1공구" xfId="622"/>
    <cellStyle name="_5.교량공(동화교)_4.포장공_3공구" xfId="623"/>
    <cellStyle name="_5.교량공(동화교)_4.포장공_Book2" xfId="624"/>
    <cellStyle name="_5.교량공(동화교)_4.포장공_구일(전체분)" xfId="625"/>
    <cellStyle name="_5.교량공(동화교)_4.포장공_구일(전체분)-1" xfId="626"/>
    <cellStyle name="_5.교량공(동화교)_4.포장공_군청(발주분)-1" xfId="627"/>
    <cellStyle name="_5.교량공(동화교)_4.포장공_군청(발주분)-최종" xfId="628"/>
    <cellStyle name="_5.교량공(동화교)_4.포장공_군청(전체분)" xfId="629"/>
    <cellStyle name="_5.교량공(동화교)_4.포장공_귀곡리(변경)" xfId="630"/>
    <cellStyle name="_5.교량공(동화교)_4.포장공_귀곡리(변경)-1" xfId="631"/>
    <cellStyle name="_5.교량공(동화교)_4.포장공_대안(발주분)" xfId="632"/>
    <cellStyle name="_5.교량공(동화교)_4.포장공_대안(전체분)" xfId="633"/>
    <cellStyle name="_5.교량공(동화교)_4.포장공_묘금(발주분)-1" xfId="634"/>
    <cellStyle name="_5.교량공(동화교)_4.포장공_복사본 사양리농로확,포장공사(전체분)" xfId="635"/>
    <cellStyle name="_5.교량공(동화교)_4.포장공_사양리농로확,포장공사(전체분)" xfId="636"/>
    <cellStyle name="_5.교량공(동화교)_4.포장공_수량(구룡리)" xfId="637"/>
    <cellStyle name="_5.교량공(동화교)_4.포장공_수량(구룡리)-1" xfId="638"/>
    <cellStyle name="_5.교량공(동화교)_4.포장공_수량(구일리)" xfId="639"/>
    <cellStyle name="_5.교량공(동화교)_4.포장공_수량(군청)" xfId="640"/>
    <cellStyle name="_5.교량공(동화교)_4.포장공_수량(군청)_m" xfId="641"/>
    <cellStyle name="_5.교량공(동화교)_4.포장공_수량(대성리)" xfId="642"/>
    <cellStyle name="_5.교량공(동화교)_4.포장공_수량(도이리)" xfId="643"/>
    <cellStyle name="_5.교량공(동화교)_4.포장공_수량(도이리)_m" xfId="644"/>
    <cellStyle name="_5.교량공(동화교)_4.포장공_수량(백지리)2" xfId="645"/>
    <cellStyle name="_5.교량공(동화교)_4.포장공_수량(사양리-2)" xfId="646"/>
    <cellStyle name="_5.교량공(동화교)_4.포장공_수량(사양리-4)" xfId="647"/>
    <cellStyle name="_5.교량공(동화교)_4.포장공_수량(신매리)" xfId="648"/>
    <cellStyle name="_5.교량공(동화교)_4.포장공_수량(신매리-2공구)" xfId="649"/>
    <cellStyle name="_5.교량공(동화교)_4.포장공_수량(신매리-3공구)" xfId="650"/>
    <cellStyle name="_5.교량공(동화교)_4.포장공_수량(신매리-5-B)" xfId="651"/>
    <cellStyle name="_5.교량공(동화교)_4.포장공_수량(신매리-5-H)" xfId="652"/>
    <cellStyle name="_5.교량공(동화교)_4.포장공_수량(윤정리)" xfId="653"/>
    <cellStyle name="_5.교량공(동화교)_4.포장공_수량(평계리-2공구)" xfId="654"/>
    <cellStyle name="_5.교량공(동화교)_4.포장공_수량1" xfId="655"/>
    <cellStyle name="_5.교량공(동화교)_4.포장공_윤정(발주분)" xfId="656"/>
    <cellStyle name="_5.교량공(동화교)_4.포장공_증약리(문양삭제)" xfId="657"/>
    <cellStyle name="_5.교량공(동화교)_4.포장공_증약리(문양삭제)-1" xfId="658"/>
    <cellStyle name="_5.교량공(동화교)_4.포장공_증약리(발주분)" xfId="659"/>
    <cellStyle name="_5.교량공(동화교)_4.포장공_증약리(전체분)" xfId="660"/>
    <cellStyle name="_5.교량공(동화교)_4.포장공_증약리(최종)-3" xfId="661"/>
    <cellStyle name="_5.교량공(동화교)_4.포장공_증약리수량" xfId="662"/>
    <cellStyle name="_5.교량공(동화교)_4.포장공_지수리" xfId="663"/>
    <cellStyle name="_5.교량공(동화교)_4.포장공_지수리-4" xfId="664"/>
    <cellStyle name="_5.교량공(동화교)_4.포장공_평계농로포장공사-1" xfId="665"/>
    <cellStyle name="_5.교량공(동화교)_4.포장공_합금(전체분)-1" xfId="666"/>
    <cellStyle name="_5.교량공(동화교)_4.포장공_현리농로포장(2공구)" xfId="667"/>
    <cellStyle name="_5.교량공(동화교)_4.포장공_횡배수관" xfId="668"/>
    <cellStyle name="_5.교량공(동화교)_6.포장공" xfId="669"/>
    <cellStyle name="_5.교량공(동화교)_6.포장공_6.포장공" xfId="670"/>
    <cellStyle name="_5.교량공(동화교)_6.포장공_6.포장공(수정)" xfId="671"/>
    <cellStyle name="_5.교량공(동화교)_6.포장공_6.포장공00" xfId="672"/>
    <cellStyle name="_5.교량공(동화교)_6.포장공_L형측구연장조서-1" xfId="673"/>
    <cellStyle name="_5.교량공(동화교)_6.포장공_복사본 6.포장공" xfId="674"/>
    <cellStyle name="_5.교량공(동화교)_6.포장공_사본 - 6.포장공" xfId="675"/>
    <cellStyle name="_5.교량공(동화교)_7.조경공" xfId="676"/>
    <cellStyle name="_5.교량공(동화교)_7.조경공(수정)" xfId="677"/>
    <cellStyle name="_5.교량공(동화교)_box" xfId="678"/>
    <cellStyle name="_5.교량공(동화교)_box_배수공" xfId="679"/>
    <cellStyle name="_5.교량공(동화교)_구조물깨기" xfId="680"/>
    <cellStyle name="_5.교량공(동화교)_구조물깨기_6.포장공" xfId="681"/>
    <cellStyle name="_5.교량공(동화교)_구조물깨기_6.포장공_6.포장공" xfId="682"/>
    <cellStyle name="_5.교량공(동화교)_구조물깨기_6.포장공_6.포장공(수정)" xfId="683"/>
    <cellStyle name="_5.교량공(동화교)_구조물깨기_6.포장공_6.포장공00" xfId="684"/>
    <cellStyle name="_5.교량공(동화교)_구조물깨기_6.포장공_L형측구연장조서-1" xfId="685"/>
    <cellStyle name="_5.교량공(동화교)_구조물깨기_6.포장공_복사본 6.포장공" xfId="686"/>
    <cellStyle name="_5.교량공(동화교)_구조물깨기_6.포장공_사본 - 6.포장공" xfId="687"/>
    <cellStyle name="_5.교량공(동화교)_구조물깨기_7.조경공" xfId="688"/>
    <cellStyle name="_5.교량공(동화교)_구조물깨기_7.조경공(수정)" xfId="689"/>
    <cellStyle name="_5.교량공(동화교)_구조물깨기_구조물깨기1" xfId="690"/>
    <cellStyle name="_5.교량공(동화교)_구조물깨기_구조물깨기1_6.포장공" xfId="691"/>
    <cellStyle name="_5.교량공(동화교)_구조물깨기_구조물깨기1_6.포장공_6.포장공" xfId="692"/>
    <cellStyle name="_5.교량공(동화교)_구조물깨기_구조물깨기1_6.포장공_6.포장공(수정)" xfId="693"/>
    <cellStyle name="_5.교량공(동화교)_구조물깨기_구조물깨기1_6.포장공_6.포장공00" xfId="694"/>
    <cellStyle name="_5.교량공(동화교)_구조물깨기_구조물깨기1_6.포장공_L형측구연장조서-1" xfId="695"/>
    <cellStyle name="_5.교량공(동화교)_구조물깨기_구조물깨기1_6.포장공_복사본 6.포장공" xfId="696"/>
    <cellStyle name="_5.교량공(동화교)_구조물깨기_구조물깨기1_6.포장공_사본 - 6.포장공" xfId="697"/>
    <cellStyle name="_5.교량공(동화교)_구조물깨기_구조물깨기1_7.조경공" xfId="698"/>
    <cellStyle name="_5.교량공(동화교)_구조물깨기_구조물깨기1_7.조경공(수정)" xfId="699"/>
    <cellStyle name="_5.교량공(동화교)_구조물깨기_구조물깨기1_구조물깨기1" xfId="700"/>
    <cellStyle name="_5.교량공(동화교)_구조물깨기_구조물깨기1_구조물깨기1_6.포장공" xfId="701"/>
    <cellStyle name="_5.교량공(동화교)_구조물깨기_구조물깨기1_구조물깨기1_6.포장공_6.포장공" xfId="702"/>
    <cellStyle name="_5.교량공(동화교)_구조물깨기_구조물깨기1_구조물깨기1_6.포장공_6.포장공(수정)" xfId="703"/>
    <cellStyle name="_5.교량공(동화교)_구조물깨기_구조물깨기1_구조물깨기1_6.포장공_6.포장공00" xfId="704"/>
    <cellStyle name="_5.교량공(동화교)_구조물깨기_구조물깨기1_구조물깨기1_6.포장공_L형측구연장조서-1" xfId="705"/>
    <cellStyle name="_5.교량공(동화교)_구조물깨기_구조물깨기1_구조물깨기1_6.포장공_복사본 6.포장공" xfId="706"/>
    <cellStyle name="_5.교량공(동화교)_구조물깨기_구조물깨기1_구조물깨기1_6.포장공_사본 - 6.포장공" xfId="707"/>
    <cellStyle name="_5.교량공(동화교)_구조물깨기_구조물깨기1_구조물깨기1_7.조경공" xfId="708"/>
    <cellStyle name="_5.교량공(동화교)_구조물깨기_구조물깨기1_구조물깨기1_7.조경공(수정)" xfId="709"/>
    <cellStyle name="_5.교량공(동화교)_구조물깨기1" xfId="710"/>
    <cellStyle name="_5.교량공(동화교)_구조물깨기1_6.포장공" xfId="711"/>
    <cellStyle name="_5.교량공(동화교)_구조물깨기1_6.포장공_6.포장공" xfId="712"/>
    <cellStyle name="_5.교량공(동화교)_구조물깨기1_6.포장공_6.포장공(수정)" xfId="713"/>
    <cellStyle name="_5.교량공(동화교)_구조물깨기1_6.포장공_6.포장공00" xfId="714"/>
    <cellStyle name="_5.교량공(동화교)_구조물깨기1_6.포장공_L형측구연장조서-1" xfId="715"/>
    <cellStyle name="_5.교량공(동화교)_구조물깨기1_6.포장공_복사본 6.포장공" xfId="716"/>
    <cellStyle name="_5.교량공(동화교)_구조물깨기1_6.포장공_사본 - 6.포장공" xfId="717"/>
    <cellStyle name="_5.교량공(동화교)_구조물깨기1_7.조경공" xfId="718"/>
    <cellStyle name="_5.교량공(동화교)_구조물깨기1_7.조경공(수정)" xfId="719"/>
    <cellStyle name="_5.교량공(동화교)_깨기" xfId="720"/>
    <cellStyle name="_5.교량공(동화교)_깨기_6.포장공" xfId="721"/>
    <cellStyle name="_5.교량공(동화교)_깨기_6.포장공_6.포장공" xfId="722"/>
    <cellStyle name="_5.교량공(동화교)_깨기_6.포장공_6.포장공(수정)" xfId="723"/>
    <cellStyle name="_5.교량공(동화교)_깨기_6.포장공_6.포장공00" xfId="724"/>
    <cellStyle name="_5.교량공(동화교)_깨기_6.포장공_L형측구연장조서-1" xfId="725"/>
    <cellStyle name="_5.교량공(동화교)_깨기_6.포장공_복사본 6.포장공" xfId="726"/>
    <cellStyle name="_5.교량공(동화교)_깨기_6.포장공_사본 - 6.포장공" xfId="727"/>
    <cellStyle name="_5.교량공(동화교)_깨기_깨기" xfId="728"/>
    <cellStyle name="_5.교량공(동화교)_깨기_깨기_6.포장공" xfId="729"/>
    <cellStyle name="_5.교량공(동화교)_깨기_깨기_6.포장공_6.포장공" xfId="730"/>
    <cellStyle name="_5.교량공(동화교)_깨기_깨기_6.포장공_6.포장공(수정)" xfId="731"/>
    <cellStyle name="_5.교량공(동화교)_깨기_깨기_6.포장공_6.포장공00" xfId="732"/>
    <cellStyle name="_5.교량공(동화교)_깨기_깨기_6.포장공_L형측구연장조서-1" xfId="733"/>
    <cellStyle name="_5.교량공(동화교)_깨기_깨기_6.포장공_복사본 6.포장공" xfId="734"/>
    <cellStyle name="_5.교량공(동화교)_깨기_깨기_6.포장공_사본 - 6.포장공" xfId="735"/>
    <cellStyle name="_5.교량공(동화교)_깨기_깨기-1" xfId="736"/>
    <cellStyle name="_5.교량공(동화교)_깨기_깨기-1_6.포장공" xfId="737"/>
    <cellStyle name="_5.교량공(동화교)_깨기_깨기-1_6.포장공_6.포장공" xfId="738"/>
    <cellStyle name="_5.교량공(동화교)_깨기_깨기-1_6.포장공_6.포장공(수정)" xfId="739"/>
    <cellStyle name="_5.교량공(동화교)_깨기_깨기-1_6.포장공_6.포장공00" xfId="740"/>
    <cellStyle name="_5.교량공(동화교)_깨기_깨기-1_6.포장공_L형측구연장조서-1" xfId="741"/>
    <cellStyle name="_5.교량공(동화교)_깨기_깨기-1_6.포장공_복사본 6.포장공" xfId="742"/>
    <cellStyle name="_5.교량공(동화교)_깨기_깨기-1_6.포장공_사본 - 6.포장공" xfId="743"/>
    <cellStyle name="_5.교량공(동화교)_수량(12.7)" xfId="744"/>
    <cellStyle name="_5.교량공(동화교)_수량(12.7)_6.포장공" xfId="745"/>
    <cellStyle name="_5.교량공(동화교)_수량(12.7)_6.포장공_6.포장공" xfId="746"/>
    <cellStyle name="_5.교량공(동화교)_수량(12.7)_6.포장공_6.포장공(수정)" xfId="747"/>
    <cellStyle name="_5.교량공(동화교)_수량(12.7)_6.포장공_6.포장공00" xfId="748"/>
    <cellStyle name="_5.교량공(동화교)_수량(12.7)_6.포장공_L형측구연장조서-1" xfId="749"/>
    <cellStyle name="_5.교량공(동화교)_수량(12.7)_6.포장공_복사본 6.포장공" xfId="750"/>
    <cellStyle name="_5.교량공(동화교)_수량(12.7)_6.포장공_사본 - 6.포장공" xfId="751"/>
    <cellStyle name="_5.교량공(동화교)_수량(12.7)_7.조경공" xfId="752"/>
    <cellStyle name="_5.교량공(동화교)_수량(12.7)_7.조경공(수정)" xfId="753"/>
    <cellStyle name="_5.교량공(동화교)_수량(12.7)_구조물깨기1" xfId="754"/>
    <cellStyle name="_5.교량공(동화교)_수량(12.7)_구조물깨기1_6.포장공" xfId="755"/>
    <cellStyle name="_5.교량공(동화교)_수량(12.7)_구조물깨기1_6.포장공_6.포장공" xfId="756"/>
    <cellStyle name="_5.교량공(동화교)_수량(12.7)_구조물깨기1_6.포장공_6.포장공(수정)" xfId="757"/>
    <cellStyle name="_5.교량공(동화교)_수량(12.7)_구조물깨기1_6.포장공_6.포장공00" xfId="758"/>
    <cellStyle name="_5.교량공(동화교)_수량(12.7)_구조물깨기1_6.포장공_L형측구연장조서-1" xfId="759"/>
    <cellStyle name="_5.교량공(동화교)_수량(12.7)_구조물깨기1_6.포장공_복사본 6.포장공" xfId="760"/>
    <cellStyle name="_5.교량공(동화교)_수량(12.7)_구조물깨기1_6.포장공_사본 - 6.포장공" xfId="761"/>
    <cellStyle name="_5.교량공(동화교)_수량(12.7)_구조물깨기1_7.조경공" xfId="762"/>
    <cellStyle name="_5.교량공(동화교)_수량(12.7)_구조물깨기1_7.조경공(수정)" xfId="763"/>
    <cellStyle name="_5.교량공(동화교)_수량(12.7)_구조물깨기1_구조물깨기1" xfId="764"/>
    <cellStyle name="_5.교량공(동화교)_수량(12.7)_구조물깨기1_구조물깨기1_6.포장공" xfId="765"/>
    <cellStyle name="_5.교량공(동화교)_수량(12.7)_구조물깨기1_구조물깨기1_6.포장공_6.포장공" xfId="766"/>
    <cellStyle name="_5.교량공(동화교)_수량(12.7)_구조물깨기1_구조물깨기1_6.포장공_6.포장공(수정)" xfId="767"/>
    <cellStyle name="_5.교량공(동화교)_수량(12.7)_구조물깨기1_구조물깨기1_6.포장공_6.포장공00" xfId="768"/>
    <cellStyle name="_5.교량공(동화교)_수량(12.7)_구조물깨기1_구조물깨기1_6.포장공_L형측구연장조서-1" xfId="769"/>
    <cellStyle name="_5.교량공(동화교)_수량(12.7)_구조물깨기1_구조물깨기1_6.포장공_복사본 6.포장공" xfId="770"/>
    <cellStyle name="_5.교량공(동화교)_수량(12.7)_구조물깨기1_구조물깨기1_6.포장공_사본 - 6.포장공" xfId="771"/>
    <cellStyle name="_5.교량공(동화교)_수량(12.7)_구조물깨기1_구조물깨기1_7.조경공" xfId="772"/>
    <cellStyle name="_5.교량공(동화교)_수량(12.7)_구조물깨기1_구조물깨기1_7.조경공(수정)" xfId="773"/>
    <cellStyle name="_5.배수암거" xfId="774"/>
    <cellStyle name="_5.배수암거_6.포장공" xfId="775"/>
    <cellStyle name="_5.배수암거_6.포장공_6.포장공" xfId="776"/>
    <cellStyle name="_5.배수암거_6.포장공_6.포장공(수정)" xfId="777"/>
    <cellStyle name="_5.배수암거_6.포장공_6.포장공00" xfId="778"/>
    <cellStyle name="_5.배수암거_6.포장공_L형측구연장조서-1" xfId="779"/>
    <cellStyle name="_5.배수암거_6.포장공_복사본 6.포장공" xfId="780"/>
    <cellStyle name="_5.배수암거_6.포장공_사본 - 6.포장공" xfId="781"/>
    <cellStyle name="_5.배수암거_깨기" xfId="782"/>
    <cellStyle name="_5.배수암거_깨기_6.포장공" xfId="783"/>
    <cellStyle name="_5.배수암거_깨기_6.포장공_6.포장공" xfId="784"/>
    <cellStyle name="_5.배수암거_깨기_6.포장공_6.포장공(수정)" xfId="785"/>
    <cellStyle name="_5.배수암거_깨기_6.포장공_6.포장공00" xfId="786"/>
    <cellStyle name="_5.배수암거_깨기_6.포장공_L형측구연장조서-1" xfId="787"/>
    <cellStyle name="_5.배수암거_깨기_6.포장공_복사본 6.포장공" xfId="788"/>
    <cellStyle name="_5.배수암거_깨기_6.포장공_사본 - 6.포장공" xfId="789"/>
    <cellStyle name="_5.배수암거_깨기_깨기" xfId="790"/>
    <cellStyle name="_5.배수암거_깨기_깨기_6.포장공" xfId="791"/>
    <cellStyle name="_5.배수암거_깨기_깨기_6.포장공_6.포장공" xfId="792"/>
    <cellStyle name="_5.배수암거_깨기_깨기_6.포장공_6.포장공(수정)" xfId="793"/>
    <cellStyle name="_5.배수암거_깨기_깨기_6.포장공_6.포장공00" xfId="794"/>
    <cellStyle name="_5.배수암거_깨기_깨기_6.포장공_L형측구연장조서-1" xfId="795"/>
    <cellStyle name="_5.배수암거_깨기_깨기_6.포장공_복사본 6.포장공" xfId="796"/>
    <cellStyle name="_5.배수암거_깨기_깨기_6.포장공_사본 - 6.포장공" xfId="797"/>
    <cellStyle name="_5.배수암거_깨기_깨기-1" xfId="798"/>
    <cellStyle name="_5.배수암거_깨기_깨기-1_6.포장공" xfId="799"/>
    <cellStyle name="_5.배수암거_깨기_깨기-1_6.포장공_6.포장공" xfId="800"/>
    <cellStyle name="_5.배수암거_깨기_깨기-1_6.포장공_6.포장공(수정)" xfId="801"/>
    <cellStyle name="_5.배수암거_깨기_깨기-1_6.포장공_6.포장공00" xfId="802"/>
    <cellStyle name="_5.배수암거_깨기_깨기-1_6.포장공_L형측구연장조서-1" xfId="803"/>
    <cellStyle name="_5.배수암거_깨기_깨기-1_6.포장공_복사본 6.포장공" xfId="804"/>
    <cellStyle name="_5.배수암거_깨기_깨기-1_6.포장공_사본 - 6.포장공" xfId="805"/>
    <cellStyle name="_7.부대공" xfId="806"/>
    <cellStyle name="_'99상반기경영개선활동결과(게시용)" xfId="807"/>
    <cellStyle name="_AS" xfId="808"/>
    <cellStyle name="_AS_14. 흑암1리~흑암2리(자전거도로)" xfId="809"/>
    <cellStyle name="_AS_14. 흑암1리~흑암2리(자전거도로)_4.구조물공" xfId="810"/>
    <cellStyle name="_AS_14. 흑암1리~흑암2리(자전거도로)_4.구조물공_6.포장공" xfId="811"/>
    <cellStyle name="_AS_14. 흑암1리~흑암2리(자전거도로)_4.구조물공_6.포장공_6.포장공" xfId="812"/>
    <cellStyle name="_AS_14. 흑암1리~흑암2리(자전거도로)_4.구조물공_6.포장공_6.포장공(수정)" xfId="813"/>
    <cellStyle name="_AS_14. 흑암1리~흑암2리(자전거도로)_4.구조물공_6.포장공_6.포장공00" xfId="814"/>
    <cellStyle name="_AS_14. 흑암1리~흑암2리(자전거도로)_4.구조물공_6.포장공_L형측구연장조서-1" xfId="815"/>
    <cellStyle name="_AS_14. 흑암1리~흑암2리(자전거도로)_4.구조물공_6.포장공_복사본 6.포장공" xfId="816"/>
    <cellStyle name="_AS_14. 흑암1리~흑암2리(자전거도로)_4.구조물공_7.조경공" xfId="817"/>
    <cellStyle name="_AS_14. 흑암1리~흑암2리(자전거도로)_4.구조물공_7.조경공(수정)" xfId="818"/>
    <cellStyle name="_AS_14. 흑암1리~흑암2리(자전거도로)_4.구조물공_구조물깨기" xfId="819"/>
    <cellStyle name="_AS_14. 흑암1리~흑암2리(자전거도로)_4.구조물공_구조물깨기_6.포장공" xfId="820"/>
    <cellStyle name="_AS_14. 흑암1리~흑암2리(자전거도로)_4.구조물공_구조물깨기_6.포장공_6.포장공" xfId="821"/>
    <cellStyle name="_AS_14. 흑암1리~흑암2리(자전거도로)_4.구조물공_구조물깨기_6.포장공_6.포장공(수정)" xfId="822"/>
    <cellStyle name="_AS_14. 흑암1리~흑암2리(자전거도로)_4.구조물공_구조물깨기_6.포장공_6.포장공00" xfId="823"/>
    <cellStyle name="_AS_14. 흑암1리~흑암2리(자전거도로)_4.구조물공_구조물깨기_6.포장공_L형측구연장조서-1" xfId="824"/>
    <cellStyle name="_AS_14. 흑암1리~흑암2리(자전거도로)_4.구조물공_구조물깨기_6.포장공_복사본 6.포장공" xfId="825"/>
    <cellStyle name="_AS_14. 흑암1리~흑암2리(자전거도로)_4.구조물공_구조물깨기_7.조경공" xfId="826"/>
    <cellStyle name="_AS_14. 흑암1리~흑암2리(자전거도로)_4.구조물공_구조물깨기_7.조경공(수정)" xfId="827"/>
    <cellStyle name="_AS_14. 흑암1리~흑암2리(자전거도로)_4.구조물공_구조물깨기_구조물깨기1" xfId="828"/>
    <cellStyle name="_AS_14. 흑암1리~흑암2리(자전거도로)_4.구조물공_구조물깨기_구조물깨기1_6.포장공" xfId="829"/>
    <cellStyle name="_AS_14. 흑암1리~흑암2리(자전거도로)_4.구조물공_구조물깨기_구조물깨기1_6.포장공_6.포장공" xfId="830"/>
    <cellStyle name="_AS_14. 흑암1리~흑암2리(자전거도로)_4.구조물공_구조물깨기_구조물깨기1_6.포장공_6.포장공(수정)" xfId="831"/>
    <cellStyle name="_AS_14. 흑암1리~흑암2리(자전거도로)_4.구조물공_구조물깨기_구조물깨기1_6.포장공_6.포장공00" xfId="832"/>
    <cellStyle name="_AS_14. 흑암1리~흑암2리(자전거도로)_4.구조물공_구조물깨기_구조물깨기1_6.포장공_L형측구연장조서-1" xfId="833"/>
    <cellStyle name="_AS_14. 흑암1리~흑암2리(자전거도로)_4.구조물공_구조물깨기_구조물깨기1_6.포장공_복사본 6.포장공" xfId="834"/>
    <cellStyle name="_AS_14. 흑암1리~흑암2리(자전거도로)_4.구조물공_구조물깨기_구조물깨기1_7.조경공" xfId="835"/>
    <cellStyle name="_AS_14. 흑암1리~흑암2리(자전거도로)_4.구조물공_구조물깨기_구조물깨기1_7.조경공(수정)" xfId="836"/>
    <cellStyle name="_AS_14. 흑암1리~흑암2리(자전거도로)_4.구조물공_구조물깨기_구조물깨기1_구조물깨기1" xfId="837"/>
    <cellStyle name="_AS_14. 흑암1리~흑암2리(자전거도로)_4.구조물공_구조물깨기_구조물깨기1_구조물깨기1_6.포장공" xfId="838"/>
    <cellStyle name="_AS_14. 흑암1리~흑암2리(자전거도로)_4.구조물공_구조물깨기_구조물깨기1_구조물깨기1_6.포장공_6.포장공" xfId="839"/>
    <cellStyle name="_AS_14. 흑암1리~흑암2리(자전거도로)_4.구조물공_구조물깨기_구조물깨기1_구조물깨기1_6.포장공_6.포장공(수정)" xfId="840"/>
    <cellStyle name="_AS_14. 흑암1리~흑암2리(자전거도로)_4.구조물공_구조물깨기_구조물깨기1_구조물깨기1_6.포장공_6.포장공00" xfId="841"/>
    <cellStyle name="_AS_14. 흑암1리~흑암2리(자전거도로)_4.구조물공_구조물깨기_구조물깨기1_구조물깨기1_6.포장공_L형측구연장조서-1" xfId="842"/>
    <cellStyle name="_AS_14. 흑암1리~흑암2리(자전거도로)_4.구조물공_구조물깨기_구조물깨기1_구조물깨기1_6.포장공_복사본 6.포장공" xfId="843"/>
    <cellStyle name="_AS_14. 흑암1리~흑암2리(자전거도로)_4.구조물공_구조물깨기_구조물깨기1_구조물깨기1_7.조경공" xfId="844"/>
    <cellStyle name="_AS_14. 흑암1리~흑암2리(자전거도로)_4.구조물공_구조물깨기_구조물깨기1_구조물깨기1_7.조경공(수정)" xfId="845"/>
    <cellStyle name="_AS_14. 흑암1리~흑암2리(자전거도로)_4.구조물공_구조물깨기1" xfId="846"/>
    <cellStyle name="_AS_14. 흑암1리~흑암2리(자전거도로)_4.구조물공_구조물깨기1_6.포장공" xfId="847"/>
    <cellStyle name="_AS_14. 흑암1리~흑암2리(자전거도로)_4.구조물공_구조물깨기1_6.포장공_6.포장공" xfId="848"/>
    <cellStyle name="_AS_14. 흑암1리~흑암2리(자전거도로)_4.구조물공_구조물깨기1_6.포장공_6.포장공(수정)" xfId="849"/>
    <cellStyle name="_AS_14. 흑암1리~흑암2리(자전거도로)_4.구조물공_구조물깨기1_6.포장공_6.포장공00" xfId="850"/>
    <cellStyle name="_AS_14. 흑암1리~흑암2리(자전거도로)_4.구조물공_구조물깨기1_6.포장공_L형측구연장조서-1" xfId="851"/>
    <cellStyle name="_AS_14. 흑암1리~흑암2리(자전거도로)_4.구조물공_구조물깨기1_6.포장공_복사본 6.포장공" xfId="852"/>
    <cellStyle name="_AS_14. 흑암1리~흑암2리(자전거도로)_4.구조물공_구조물깨기1_7.조경공" xfId="853"/>
    <cellStyle name="_AS_14. 흑암1리~흑암2리(자전거도로)_4.구조물공_구조물깨기1_7.조경공(수정)" xfId="854"/>
    <cellStyle name="_AS_14. 흑암1리~흑암2리(자전거도로)_4.구조물공_수량(12.7)" xfId="855"/>
    <cellStyle name="_AS_14. 흑암1리~흑암2리(자전거도로)_4.구조물공_수량(12.7)_6.포장공" xfId="856"/>
    <cellStyle name="_AS_14. 흑암1리~흑암2리(자전거도로)_4.구조물공_수량(12.7)_6.포장공_6.포장공" xfId="857"/>
    <cellStyle name="_AS_14. 흑암1리~흑암2리(자전거도로)_4.구조물공_수량(12.7)_6.포장공_6.포장공(수정)" xfId="858"/>
    <cellStyle name="_AS_14. 흑암1리~흑암2리(자전거도로)_4.구조물공_수량(12.7)_6.포장공_6.포장공00" xfId="859"/>
    <cellStyle name="_AS_14. 흑암1리~흑암2리(자전거도로)_4.구조물공_수량(12.7)_6.포장공_L형측구연장조서-1" xfId="860"/>
    <cellStyle name="_AS_14. 흑암1리~흑암2리(자전거도로)_4.구조물공_수량(12.7)_6.포장공_복사본 6.포장공" xfId="861"/>
    <cellStyle name="_AS_14. 흑암1리~흑암2리(자전거도로)_4.구조물공_수량(12.7)_7.조경공" xfId="862"/>
    <cellStyle name="_AS_14. 흑암1리~흑암2리(자전거도로)_4.구조물공_수량(12.7)_7.조경공(수정)" xfId="863"/>
    <cellStyle name="_AS_14. 흑암1리~흑암2리(자전거도로)_4.구조물공_수량(12.7)_구조물깨기1" xfId="864"/>
    <cellStyle name="_AS_14. 흑암1리~흑암2리(자전거도로)_4.구조물공_수량(12.7)_구조물깨기1_6.포장공" xfId="865"/>
    <cellStyle name="_AS_14. 흑암1리~흑암2리(자전거도로)_4.구조물공_수량(12.7)_구조물깨기1_6.포장공_6.포장공" xfId="866"/>
    <cellStyle name="_AS_14. 흑암1리~흑암2리(자전거도로)_4.구조물공_수량(12.7)_구조물깨기1_6.포장공_6.포장공(수정)" xfId="867"/>
    <cellStyle name="_AS_14. 흑암1리~흑암2리(자전거도로)_4.구조물공_수량(12.7)_구조물깨기1_6.포장공_6.포장공00" xfId="868"/>
    <cellStyle name="_AS_14. 흑암1리~흑암2리(자전거도로)_4.구조물공_수량(12.7)_구조물깨기1_6.포장공_L형측구연장조서-1" xfId="869"/>
    <cellStyle name="_AS_14. 흑암1리~흑암2리(자전거도로)_4.구조물공_수량(12.7)_구조물깨기1_6.포장공_복사본 6.포장공" xfId="870"/>
    <cellStyle name="_AS_14. 흑암1리~흑암2리(자전거도로)_4.구조물공_수량(12.7)_구조물깨기1_7.조경공" xfId="871"/>
    <cellStyle name="_AS_14. 흑암1리~흑암2리(자전거도로)_4.구조물공_수량(12.7)_구조물깨기1_7.조경공(수정)" xfId="872"/>
    <cellStyle name="_AS_14. 흑암1리~흑암2리(자전거도로)_4.구조물공_수량(12.7)_구조물깨기1_구조물깨기1" xfId="873"/>
    <cellStyle name="_AS_14. 흑암1리~흑암2리(자전거도로)_4.구조물공_수량(12.7)_구조물깨기1_구조물깨기1_6.포장공" xfId="874"/>
    <cellStyle name="_AS_14. 흑암1리~흑암2리(자전거도로)_4.구조물공_수량(12.7)_구조물깨기1_구조물깨기1_6.포장공_6.포장공" xfId="875"/>
    <cellStyle name="_AS_14. 흑암1리~흑암2리(자전거도로)_4.구조물공_수량(12.7)_구조물깨기1_구조물깨기1_6.포장공_6.포장공(수정)" xfId="876"/>
    <cellStyle name="_AS_14. 흑암1리~흑암2리(자전거도로)_4.구조물공_수량(12.7)_구조물깨기1_구조물깨기1_6.포장공_6.포장공00" xfId="877"/>
    <cellStyle name="_AS_14. 흑암1리~흑암2리(자전거도로)_4.구조물공_수량(12.7)_구조물깨기1_구조물깨기1_6.포장공_L형측구연장조서-1" xfId="878"/>
    <cellStyle name="_AS_14. 흑암1리~흑암2리(자전거도로)_4.구조물공_수량(12.7)_구조물깨기1_구조물깨기1_6.포장공_복사본 6.포장공" xfId="879"/>
    <cellStyle name="_AS_14. 흑암1리~흑암2리(자전거도로)_4.구조물공_수량(12.7)_구조물깨기1_구조물깨기1_7.조경공" xfId="880"/>
    <cellStyle name="_AS_14. 흑암1리~흑암2리(자전거도로)_4.구조물공_수량(12.7)_구조물깨기1_구조물깨기1_7.조경공(수정)" xfId="881"/>
    <cellStyle name="_AS_14. 흑암1리~흑암2리(자전거도로)_6.포장공" xfId="882"/>
    <cellStyle name="_AS_14. 흑암1리~흑암2리(자전거도로)_6.포장공_6.포장공" xfId="883"/>
    <cellStyle name="_AS_14. 흑암1리~흑암2리(자전거도로)_6.포장공_6.포장공(수정)" xfId="884"/>
    <cellStyle name="_AS_14. 흑암1리~흑암2리(자전거도로)_6.포장공_6.포장공00" xfId="885"/>
    <cellStyle name="_AS_14. 흑암1리~흑암2리(자전거도로)_6.포장공_L형측구연장조서-1" xfId="886"/>
    <cellStyle name="_AS_14. 흑암1리~흑암2리(자전거도로)_6.포장공_복사본 6.포장공" xfId="887"/>
    <cellStyle name="_AS_14. 흑암1리~흑암2리(자전거도로)_7.조경공" xfId="888"/>
    <cellStyle name="_AS_14. 흑암1리~흑암2리(자전거도로)_7.조경공(수정)" xfId="889"/>
    <cellStyle name="_AS_14. 흑암1리~흑암2리(자전거도로)_구조물깨기" xfId="890"/>
    <cellStyle name="_AS_14. 흑암1리~흑암2리(자전거도로)_구조물깨기_6.포장공" xfId="891"/>
    <cellStyle name="_AS_14. 흑암1리~흑암2리(자전거도로)_구조물깨기_6.포장공_6.포장공" xfId="892"/>
    <cellStyle name="_AS_14. 흑암1리~흑암2리(자전거도로)_구조물깨기_6.포장공_6.포장공(수정)" xfId="893"/>
    <cellStyle name="_AS_14. 흑암1리~흑암2리(자전거도로)_구조물깨기_6.포장공_6.포장공00" xfId="894"/>
    <cellStyle name="_AS_14. 흑암1리~흑암2리(자전거도로)_구조물깨기_6.포장공_L형측구연장조서-1" xfId="895"/>
    <cellStyle name="_AS_14. 흑암1리~흑암2리(자전거도로)_구조물깨기_6.포장공_복사본 6.포장공" xfId="896"/>
    <cellStyle name="_AS_14. 흑암1리~흑암2리(자전거도로)_구조물깨기_7.조경공" xfId="897"/>
    <cellStyle name="_AS_14. 흑암1리~흑암2리(자전거도로)_구조물깨기_7.조경공(수정)" xfId="898"/>
    <cellStyle name="_AS_14. 흑암1리~흑암2리(자전거도로)_구조물깨기_구조물깨기1" xfId="899"/>
    <cellStyle name="_AS_14. 흑암1리~흑암2리(자전거도로)_구조물깨기_구조물깨기1_6.포장공" xfId="900"/>
    <cellStyle name="_AS_14. 흑암1리~흑암2리(자전거도로)_구조물깨기_구조물깨기1_6.포장공_6.포장공" xfId="901"/>
    <cellStyle name="_AS_14. 흑암1리~흑암2리(자전거도로)_구조물깨기_구조물깨기1_6.포장공_6.포장공(수정)" xfId="902"/>
    <cellStyle name="_AS_14. 흑암1리~흑암2리(자전거도로)_구조물깨기_구조물깨기1_6.포장공_6.포장공00" xfId="903"/>
    <cellStyle name="_AS_14. 흑암1리~흑암2리(자전거도로)_구조물깨기_구조물깨기1_6.포장공_L형측구연장조서-1" xfId="904"/>
    <cellStyle name="_AS_14. 흑암1리~흑암2리(자전거도로)_구조물깨기_구조물깨기1_6.포장공_복사본 6.포장공" xfId="905"/>
    <cellStyle name="_AS_14. 흑암1리~흑암2리(자전거도로)_구조물깨기_구조물깨기1_7.조경공" xfId="906"/>
    <cellStyle name="_AS_14. 흑암1리~흑암2리(자전거도로)_구조물깨기_구조물깨기1_7.조경공(수정)" xfId="907"/>
    <cellStyle name="_AS_14. 흑암1리~흑암2리(자전거도로)_구조물깨기_구조물깨기1_구조물깨기1" xfId="908"/>
    <cellStyle name="_AS_14. 흑암1리~흑암2리(자전거도로)_구조물깨기_구조물깨기1_구조물깨기1_6.포장공" xfId="909"/>
    <cellStyle name="_AS_14. 흑암1리~흑암2리(자전거도로)_구조물깨기_구조물깨기1_구조물깨기1_6.포장공_6.포장공" xfId="910"/>
    <cellStyle name="_AS_14. 흑암1리~흑암2리(자전거도로)_구조물깨기_구조물깨기1_구조물깨기1_6.포장공_6.포장공(수정)" xfId="911"/>
    <cellStyle name="_AS_14. 흑암1리~흑암2리(자전거도로)_구조물깨기_구조물깨기1_구조물깨기1_6.포장공_6.포장공00" xfId="912"/>
    <cellStyle name="_AS_14. 흑암1리~흑암2리(자전거도로)_구조물깨기_구조물깨기1_구조물깨기1_6.포장공_L형측구연장조서-1" xfId="913"/>
    <cellStyle name="_AS_14. 흑암1리~흑암2리(자전거도로)_구조물깨기_구조물깨기1_구조물깨기1_6.포장공_복사본 6.포장공" xfId="914"/>
    <cellStyle name="_AS_14. 흑암1리~흑암2리(자전거도로)_구조물깨기_구조물깨기1_구조물깨기1_7.조경공" xfId="915"/>
    <cellStyle name="_AS_14. 흑암1리~흑암2리(자전거도로)_구조물깨기_구조물깨기1_구조물깨기1_7.조경공(수정)" xfId="916"/>
    <cellStyle name="_AS_14. 흑암1리~흑암2리(자전거도로)_구조물깨기1" xfId="917"/>
    <cellStyle name="_AS_14. 흑암1리~흑암2리(자전거도로)_구조물깨기1_6.포장공" xfId="918"/>
    <cellStyle name="_AS_14. 흑암1리~흑암2리(자전거도로)_구조물깨기1_6.포장공_6.포장공" xfId="919"/>
    <cellStyle name="_AS_14. 흑암1리~흑암2리(자전거도로)_구조물깨기1_6.포장공_6.포장공(수정)" xfId="920"/>
    <cellStyle name="_AS_14. 흑암1리~흑암2리(자전거도로)_구조물깨기1_6.포장공_6.포장공00" xfId="921"/>
    <cellStyle name="_AS_14. 흑암1리~흑암2리(자전거도로)_구조물깨기1_6.포장공_L형측구연장조서-1" xfId="922"/>
    <cellStyle name="_AS_14. 흑암1리~흑암2리(자전거도로)_구조물깨기1_6.포장공_복사본 6.포장공" xfId="923"/>
    <cellStyle name="_AS_14. 흑암1리~흑암2리(자전거도로)_구조물깨기1_7.조경공" xfId="924"/>
    <cellStyle name="_AS_14. 흑암1리~흑암2리(자전거도로)_구조물깨기1_7.조경공(수정)" xfId="925"/>
    <cellStyle name="_AS_14. 흑암1리~흑암2리(자전거도로)_배수공" xfId="926"/>
    <cellStyle name="_AS_14. 흑암1리~흑암2리(자전거도로)_수량(12.7)" xfId="927"/>
    <cellStyle name="_AS_14. 흑암1리~흑암2리(자전거도로)_수량(12.7)_6.포장공" xfId="928"/>
    <cellStyle name="_AS_14. 흑암1리~흑암2리(자전거도로)_수량(12.7)_6.포장공_6.포장공" xfId="929"/>
    <cellStyle name="_AS_14. 흑암1리~흑암2리(자전거도로)_수량(12.7)_6.포장공_6.포장공(수정)" xfId="930"/>
    <cellStyle name="_AS_14. 흑암1리~흑암2리(자전거도로)_수량(12.7)_6.포장공_6.포장공00" xfId="931"/>
    <cellStyle name="_AS_14. 흑암1리~흑암2리(자전거도로)_수량(12.7)_6.포장공_L형측구연장조서-1" xfId="932"/>
    <cellStyle name="_AS_14. 흑암1리~흑암2리(자전거도로)_수량(12.7)_6.포장공_복사본 6.포장공" xfId="933"/>
    <cellStyle name="_AS_14. 흑암1리~흑암2리(자전거도로)_수량(12.7)_7.조경공" xfId="934"/>
    <cellStyle name="_AS_14. 흑암1리~흑암2리(자전거도로)_수량(12.7)_7.조경공(수정)" xfId="935"/>
    <cellStyle name="_AS_14. 흑암1리~흑암2리(자전거도로)_수량(12.7)_구조물깨기1" xfId="936"/>
    <cellStyle name="_AS_14. 흑암1리~흑암2리(자전거도로)_수량(12.7)_구조물깨기1_6.포장공" xfId="937"/>
    <cellStyle name="_AS_14. 흑암1리~흑암2리(자전거도로)_수량(12.7)_구조물깨기1_6.포장공_6.포장공" xfId="938"/>
    <cellStyle name="_AS_14. 흑암1리~흑암2리(자전거도로)_수량(12.7)_구조물깨기1_6.포장공_6.포장공(수정)" xfId="939"/>
    <cellStyle name="_AS_14. 흑암1리~흑암2리(자전거도로)_수량(12.7)_구조물깨기1_6.포장공_6.포장공00" xfId="940"/>
    <cellStyle name="_AS_14. 흑암1리~흑암2리(자전거도로)_수량(12.7)_구조물깨기1_6.포장공_L형측구연장조서-1" xfId="941"/>
    <cellStyle name="_AS_14. 흑암1리~흑암2리(자전거도로)_수량(12.7)_구조물깨기1_6.포장공_복사본 6.포장공" xfId="942"/>
    <cellStyle name="_AS_14. 흑암1리~흑암2리(자전거도로)_수량(12.7)_구조물깨기1_7.조경공" xfId="943"/>
    <cellStyle name="_AS_14. 흑암1리~흑암2리(자전거도로)_수량(12.7)_구조물깨기1_7.조경공(수정)" xfId="944"/>
    <cellStyle name="_AS_14. 흑암1리~흑암2리(자전거도로)_수량(12.7)_구조물깨기1_구조물깨기1" xfId="945"/>
    <cellStyle name="_AS_14. 흑암1리~흑암2리(자전거도로)_수량(12.7)_구조물깨기1_구조물깨기1_6.포장공" xfId="946"/>
    <cellStyle name="_AS_14. 흑암1리~흑암2리(자전거도로)_수량(12.7)_구조물깨기1_구조물깨기1_6.포장공_6.포장공" xfId="947"/>
    <cellStyle name="_AS_14. 흑암1리~흑암2리(자전거도로)_수량(12.7)_구조물깨기1_구조물깨기1_6.포장공_6.포장공(수정)" xfId="948"/>
    <cellStyle name="_AS_14. 흑암1리~흑암2리(자전거도로)_수량(12.7)_구조물깨기1_구조물깨기1_6.포장공_6.포장공00" xfId="949"/>
    <cellStyle name="_AS_14. 흑암1리~흑암2리(자전거도로)_수량(12.7)_구조물깨기1_구조물깨기1_6.포장공_L형측구연장조서-1" xfId="950"/>
    <cellStyle name="_AS_14. 흑암1리~흑암2리(자전거도로)_수량(12.7)_구조물깨기1_구조물깨기1_6.포장공_복사본 6.포장공" xfId="951"/>
    <cellStyle name="_AS_14. 흑암1리~흑암2리(자전거도로)_수량(12.7)_구조물깨기1_구조물깨기1_7.조경공" xfId="952"/>
    <cellStyle name="_AS_14. 흑암1리~흑암2리(자전거도로)_수량(12.7)_구조물깨기1_구조물깨기1_7.조경공(수정)" xfId="953"/>
    <cellStyle name="_AS_15. 절미골~계진리(진행)" xfId="954"/>
    <cellStyle name="_AS_15. 절미골~계진리(진행)_4.구조물공" xfId="955"/>
    <cellStyle name="_AS_15. 절미골~계진리(진행)_4.구조물공_6.포장공" xfId="956"/>
    <cellStyle name="_AS_15. 절미골~계진리(진행)_4.구조물공_6.포장공_6.포장공" xfId="957"/>
    <cellStyle name="_AS_15. 절미골~계진리(진행)_4.구조물공_6.포장공_6.포장공(수정)" xfId="958"/>
    <cellStyle name="_AS_15. 절미골~계진리(진행)_4.구조물공_6.포장공_6.포장공00" xfId="959"/>
    <cellStyle name="_AS_15. 절미골~계진리(진행)_4.구조물공_6.포장공_L형측구연장조서-1" xfId="960"/>
    <cellStyle name="_AS_15. 절미골~계진리(진행)_4.구조물공_6.포장공_복사본 6.포장공" xfId="961"/>
    <cellStyle name="_AS_15. 절미골~계진리(진행)_4.구조물공_7.조경공" xfId="962"/>
    <cellStyle name="_AS_15. 절미골~계진리(진행)_4.구조물공_7.조경공(수정)" xfId="963"/>
    <cellStyle name="_AS_15. 절미골~계진리(진행)_4.구조물공_구조물깨기" xfId="964"/>
    <cellStyle name="_AS_15. 절미골~계진리(진행)_4.구조물공_구조물깨기_6.포장공" xfId="965"/>
    <cellStyle name="_AS_15. 절미골~계진리(진행)_4.구조물공_구조물깨기_6.포장공_6.포장공" xfId="966"/>
    <cellStyle name="_AS_15. 절미골~계진리(진행)_4.구조물공_구조물깨기_6.포장공_6.포장공(수정)" xfId="967"/>
    <cellStyle name="_AS_15. 절미골~계진리(진행)_4.구조물공_구조물깨기_6.포장공_6.포장공00" xfId="968"/>
    <cellStyle name="_AS_15. 절미골~계진리(진행)_4.구조물공_구조물깨기_6.포장공_L형측구연장조서-1" xfId="969"/>
    <cellStyle name="_AS_15. 절미골~계진리(진행)_4.구조물공_구조물깨기_6.포장공_복사본 6.포장공" xfId="970"/>
    <cellStyle name="_AS_15. 절미골~계진리(진행)_4.구조물공_구조물깨기_7.조경공" xfId="971"/>
    <cellStyle name="_AS_15. 절미골~계진리(진행)_4.구조물공_구조물깨기_7.조경공(수정)" xfId="972"/>
    <cellStyle name="_AS_15. 절미골~계진리(진행)_4.구조물공_구조물깨기_구조물깨기1" xfId="973"/>
    <cellStyle name="_AS_15. 절미골~계진리(진행)_4.구조물공_구조물깨기_구조물깨기1_6.포장공" xfId="974"/>
    <cellStyle name="_AS_15. 절미골~계진리(진행)_4.구조물공_구조물깨기_구조물깨기1_6.포장공_6.포장공" xfId="975"/>
    <cellStyle name="_AS_15. 절미골~계진리(진행)_4.구조물공_구조물깨기_구조물깨기1_6.포장공_6.포장공(수정)" xfId="976"/>
    <cellStyle name="_AS_15. 절미골~계진리(진행)_4.구조물공_구조물깨기_구조물깨기1_6.포장공_6.포장공00" xfId="977"/>
    <cellStyle name="_AS_15. 절미골~계진리(진행)_4.구조물공_구조물깨기_구조물깨기1_6.포장공_L형측구연장조서-1" xfId="978"/>
    <cellStyle name="_AS_15. 절미골~계진리(진행)_4.구조물공_구조물깨기_구조물깨기1_6.포장공_복사본 6.포장공" xfId="979"/>
    <cellStyle name="_AS_15. 절미골~계진리(진행)_4.구조물공_구조물깨기_구조물깨기1_7.조경공" xfId="980"/>
    <cellStyle name="_AS_15. 절미골~계진리(진행)_4.구조물공_구조물깨기_구조물깨기1_7.조경공(수정)" xfId="981"/>
    <cellStyle name="_AS_15. 절미골~계진리(진행)_4.구조물공_구조물깨기_구조물깨기1_구조물깨기1" xfId="982"/>
    <cellStyle name="_AS_15. 절미골~계진리(진행)_4.구조물공_구조물깨기_구조물깨기1_구조물깨기1_6.포장공" xfId="983"/>
    <cellStyle name="_AS_15. 절미골~계진리(진행)_4.구조물공_구조물깨기_구조물깨기1_구조물깨기1_6.포장공_6.포장공" xfId="984"/>
    <cellStyle name="_AS_15. 절미골~계진리(진행)_4.구조물공_구조물깨기_구조물깨기1_구조물깨기1_6.포장공_6.포장공(수정)" xfId="985"/>
    <cellStyle name="_AS_15. 절미골~계진리(진행)_4.구조물공_구조물깨기_구조물깨기1_구조물깨기1_6.포장공_6.포장공00" xfId="986"/>
    <cellStyle name="_AS_15. 절미골~계진리(진행)_4.구조물공_구조물깨기_구조물깨기1_구조물깨기1_6.포장공_L형측구연장조서-1" xfId="987"/>
    <cellStyle name="_AS_15. 절미골~계진리(진행)_4.구조물공_구조물깨기_구조물깨기1_구조물깨기1_6.포장공_복사본 6.포장공" xfId="988"/>
    <cellStyle name="_AS_15. 절미골~계진리(진행)_4.구조물공_구조물깨기_구조물깨기1_구조물깨기1_7.조경공" xfId="989"/>
    <cellStyle name="_AS_15. 절미골~계진리(진행)_4.구조물공_구조물깨기_구조물깨기1_구조물깨기1_7.조경공(수정)" xfId="990"/>
    <cellStyle name="_AS_15. 절미골~계진리(진행)_4.구조물공_구조물깨기1" xfId="991"/>
    <cellStyle name="_AS_15. 절미골~계진리(진행)_4.구조물공_구조물깨기1_6.포장공" xfId="992"/>
    <cellStyle name="_AS_15. 절미골~계진리(진행)_4.구조물공_구조물깨기1_6.포장공_6.포장공" xfId="993"/>
    <cellStyle name="_AS_15. 절미골~계진리(진행)_4.구조물공_구조물깨기1_6.포장공_6.포장공(수정)" xfId="994"/>
    <cellStyle name="_AS_15. 절미골~계진리(진행)_4.구조물공_구조물깨기1_6.포장공_6.포장공00" xfId="995"/>
    <cellStyle name="_AS_15. 절미골~계진리(진행)_4.구조물공_구조물깨기1_6.포장공_L형측구연장조서-1" xfId="996"/>
    <cellStyle name="_AS_15. 절미골~계진리(진행)_4.구조물공_구조물깨기1_6.포장공_복사본 6.포장공" xfId="997"/>
    <cellStyle name="_AS_15. 절미골~계진리(진행)_4.구조물공_구조물깨기1_7.조경공" xfId="998"/>
    <cellStyle name="_AS_15. 절미골~계진리(진행)_4.구조물공_구조물깨기1_7.조경공(수정)" xfId="999"/>
    <cellStyle name="_AS_15. 절미골~계진리(진행)_4.구조물공_수량(12.7)" xfId="1000"/>
    <cellStyle name="_AS_15. 절미골~계진리(진행)_4.구조물공_수량(12.7)_6.포장공" xfId="1001"/>
    <cellStyle name="_AS_15. 절미골~계진리(진행)_4.구조물공_수량(12.7)_6.포장공_6.포장공" xfId="1002"/>
    <cellStyle name="_AS_15. 절미골~계진리(진행)_4.구조물공_수량(12.7)_6.포장공_6.포장공(수정)" xfId="1003"/>
    <cellStyle name="_AS_15. 절미골~계진리(진행)_4.구조물공_수량(12.7)_6.포장공_6.포장공00" xfId="1004"/>
    <cellStyle name="_AS_15. 절미골~계진리(진행)_4.구조물공_수량(12.7)_6.포장공_L형측구연장조서-1" xfId="1005"/>
    <cellStyle name="_AS_15. 절미골~계진리(진행)_4.구조물공_수량(12.7)_6.포장공_복사본 6.포장공" xfId="1006"/>
    <cellStyle name="_AS_15. 절미골~계진리(진행)_4.구조물공_수량(12.7)_7.조경공" xfId="1007"/>
    <cellStyle name="_AS_15. 절미골~계진리(진행)_4.구조물공_수량(12.7)_7.조경공(수정)" xfId="1008"/>
    <cellStyle name="_AS_15. 절미골~계진리(진행)_4.구조물공_수량(12.7)_구조물깨기1" xfId="1009"/>
    <cellStyle name="_AS_15. 절미골~계진리(진행)_4.구조물공_수량(12.7)_구조물깨기1_6.포장공" xfId="1010"/>
    <cellStyle name="_AS_15. 절미골~계진리(진행)_4.구조물공_수량(12.7)_구조물깨기1_6.포장공_6.포장공" xfId="1011"/>
    <cellStyle name="_AS_15. 절미골~계진리(진행)_4.구조물공_수량(12.7)_구조물깨기1_6.포장공_6.포장공(수정)" xfId="1012"/>
    <cellStyle name="_AS_15. 절미골~계진리(진행)_4.구조물공_수량(12.7)_구조물깨기1_6.포장공_6.포장공00" xfId="1013"/>
    <cellStyle name="_AS_15. 절미골~계진리(진행)_4.구조물공_수량(12.7)_구조물깨기1_6.포장공_L형측구연장조서-1" xfId="1014"/>
    <cellStyle name="_AS_15. 절미골~계진리(진행)_4.구조물공_수량(12.7)_구조물깨기1_6.포장공_복사본 6.포장공" xfId="1015"/>
    <cellStyle name="_AS_15. 절미골~계진리(진행)_4.구조물공_수량(12.7)_구조물깨기1_7.조경공" xfId="1016"/>
    <cellStyle name="_AS_15. 절미골~계진리(진행)_4.구조물공_수량(12.7)_구조물깨기1_7.조경공(수정)" xfId="1017"/>
    <cellStyle name="_AS_15. 절미골~계진리(진행)_4.구조물공_수량(12.7)_구조물깨기1_구조물깨기1" xfId="1018"/>
    <cellStyle name="_AS_15. 절미골~계진리(진행)_4.구조물공_수량(12.7)_구조물깨기1_구조물깨기1_6.포장공" xfId="1019"/>
    <cellStyle name="_AS_15. 절미골~계진리(진행)_4.구조물공_수량(12.7)_구조물깨기1_구조물깨기1_6.포장공_6.포장공" xfId="1020"/>
    <cellStyle name="_AS_15. 절미골~계진리(진행)_4.구조물공_수량(12.7)_구조물깨기1_구조물깨기1_6.포장공_6.포장공(수정)" xfId="1021"/>
    <cellStyle name="_AS_15. 절미골~계진리(진행)_4.구조물공_수량(12.7)_구조물깨기1_구조물깨기1_6.포장공_6.포장공00" xfId="1022"/>
    <cellStyle name="_AS_15. 절미골~계진리(진행)_4.구조물공_수량(12.7)_구조물깨기1_구조물깨기1_6.포장공_L형측구연장조서-1" xfId="1023"/>
    <cellStyle name="_AS_15. 절미골~계진리(진행)_4.구조물공_수량(12.7)_구조물깨기1_구조물깨기1_6.포장공_복사본 6.포장공" xfId="1024"/>
    <cellStyle name="_AS_15. 절미골~계진리(진행)_4.구조물공_수량(12.7)_구조물깨기1_구조물깨기1_7.조경공" xfId="1025"/>
    <cellStyle name="_AS_15. 절미골~계진리(진행)_4.구조물공_수량(12.7)_구조물깨기1_구조물깨기1_7.조경공(수정)" xfId="1026"/>
    <cellStyle name="_AS_15. 절미골~계진리(진행)_6.포장공" xfId="1027"/>
    <cellStyle name="_AS_15. 절미골~계진리(진행)_6.포장공_6.포장공" xfId="1028"/>
    <cellStyle name="_AS_15. 절미골~계진리(진행)_6.포장공_6.포장공(수정)" xfId="1029"/>
    <cellStyle name="_AS_15. 절미골~계진리(진행)_6.포장공_6.포장공00" xfId="1030"/>
    <cellStyle name="_AS_15. 절미골~계진리(진행)_6.포장공_L형측구연장조서-1" xfId="1031"/>
    <cellStyle name="_AS_15. 절미골~계진리(진행)_6.포장공_복사본 6.포장공" xfId="1032"/>
    <cellStyle name="_AS_15. 절미골~계진리(진행)_7.조경공" xfId="1033"/>
    <cellStyle name="_AS_15. 절미골~계진리(진행)_7.조경공(수정)" xfId="1034"/>
    <cellStyle name="_AS_15. 절미골~계진리(진행)_구조물깨기" xfId="1035"/>
    <cellStyle name="_AS_15. 절미골~계진리(진행)_구조물깨기_6.포장공" xfId="1036"/>
    <cellStyle name="_AS_15. 절미골~계진리(진행)_구조물깨기_6.포장공_6.포장공" xfId="1037"/>
    <cellStyle name="_AS_15. 절미골~계진리(진행)_구조물깨기_6.포장공_6.포장공(수정)" xfId="1038"/>
    <cellStyle name="_AS_15. 절미골~계진리(진행)_구조물깨기_6.포장공_6.포장공00" xfId="1039"/>
    <cellStyle name="_AS_15. 절미골~계진리(진행)_구조물깨기_6.포장공_L형측구연장조서-1" xfId="1040"/>
    <cellStyle name="_AS_15. 절미골~계진리(진행)_구조물깨기_6.포장공_복사본 6.포장공" xfId="1041"/>
    <cellStyle name="_AS_15. 절미골~계진리(진행)_구조물깨기_7.조경공" xfId="1042"/>
    <cellStyle name="_AS_15. 절미골~계진리(진행)_구조물깨기_7.조경공(수정)" xfId="1043"/>
    <cellStyle name="_AS_15. 절미골~계진리(진행)_구조물깨기_구조물깨기1" xfId="1044"/>
    <cellStyle name="_AS_15. 절미골~계진리(진행)_구조물깨기_구조물깨기1_6.포장공" xfId="1045"/>
    <cellStyle name="_AS_15. 절미골~계진리(진행)_구조물깨기_구조물깨기1_6.포장공_6.포장공" xfId="1046"/>
    <cellStyle name="_AS_15. 절미골~계진리(진행)_구조물깨기_구조물깨기1_6.포장공_6.포장공(수정)" xfId="1047"/>
    <cellStyle name="_AS_15. 절미골~계진리(진행)_구조물깨기_구조물깨기1_6.포장공_6.포장공00" xfId="1048"/>
    <cellStyle name="_AS_15. 절미골~계진리(진행)_구조물깨기_구조물깨기1_6.포장공_L형측구연장조서-1" xfId="1049"/>
    <cellStyle name="_AS_15. 절미골~계진리(진행)_구조물깨기_구조물깨기1_6.포장공_복사본 6.포장공" xfId="1050"/>
    <cellStyle name="_AS_15. 절미골~계진리(진행)_구조물깨기_구조물깨기1_7.조경공" xfId="1051"/>
    <cellStyle name="_AS_15. 절미골~계진리(진행)_구조물깨기_구조물깨기1_7.조경공(수정)" xfId="1052"/>
    <cellStyle name="_AS_15. 절미골~계진리(진행)_구조물깨기_구조물깨기1_구조물깨기1" xfId="1053"/>
    <cellStyle name="_AS_15. 절미골~계진리(진행)_구조물깨기_구조물깨기1_구조물깨기1_6.포장공" xfId="1054"/>
    <cellStyle name="_AS_15. 절미골~계진리(진행)_구조물깨기_구조물깨기1_구조물깨기1_6.포장공_6.포장공" xfId="1055"/>
    <cellStyle name="_AS_15. 절미골~계진리(진행)_구조물깨기_구조물깨기1_구조물깨기1_6.포장공_6.포장공(수정)" xfId="1056"/>
    <cellStyle name="_AS_15. 절미골~계진리(진행)_구조물깨기_구조물깨기1_구조물깨기1_6.포장공_6.포장공00" xfId="1057"/>
    <cellStyle name="_AS_15. 절미골~계진리(진행)_구조물깨기_구조물깨기1_구조물깨기1_6.포장공_L형측구연장조서-1" xfId="1058"/>
    <cellStyle name="_AS_15. 절미골~계진리(진행)_구조물깨기_구조물깨기1_구조물깨기1_6.포장공_복사본 6.포장공" xfId="1059"/>
    <cellStyle name="_AS_15. 절미골~계진리(진행)_구조물깨기_구조물깨기1_구조물깨기1_7.조경공" xfId="1060"/>
    <cellStyle name="_AS_15. 절미골~계진리(진행)_구조물깨기_구조물깨기1_구조물깨기1_7.조경공(수정)" xfId="1061"/>
    <cellStyle name="_AS_15. 절미골~계진리(진행)_구조물깨기1" xfId="1062"/>
    <cellStyle name="_AS_15. 절미골~계진리(진행)_구조물깨기1_6.포장공" xfId="1063"/>
    <cellStyle name="_AS_15. 절미골~계진리(진행)_구조물깨기1_6.포장공_6.포장공" xfId="1064"/>
    <cellStyle name="_AS_15. 절미골~계진리(진행)_구조물깨기1_6.포장공_6.포장공(수정)" xfId="1065"/>
    <cellStyle name="_AS_15. 절미골~계진리(진행)_구조물깨기1_6.포장공_6.포장공00" xfId="1066"/>
    <cellStyle name="_AS_15. 절미골~계진리(진행)_구조물깨기1_6.포장공_L형측구연장조서-1" xfId="1067"/>
    <cellStyle name="_AS_15. 절미골~계진리(진행)_구조물깨기1_6.포장공_복사본 6.포장공" xfId="1068"/>
    <cellStyle name="_AS_15. 절미골~계진리(진행)_구조물깨기1_7.조경공" xfId="1069"/>
    <cellStyle name="_AS_15. 절미골~계진리(진행)_구조물깨기1_7.조경공(수정)" xfId="1070"/>
    <cellStyle name="_AS_15. 절미골~계진리(진행)_배수공" xfId="1071"/>
    <cellStyle name="_AS_15. 절미골~계진리(진행)_수량(12.7)" xfId="1072"/>
    <cellStyle name="_AS_15. 절미골~계진리(진행)_수량(12.7)_6.포장공" xfId="1073"/>
    <cellStyle name="_AS_15. 절미골~계진리(진행)_수량(12.7)_6.포장공_6.포장공" xfId="1074"/>
    <cellStyle name="_AS_15. 절미골~계진리(진행)_수량(12.7)_6.포장공_6.포장공(수정)" xfId="1075"/>
    <cellStyle name="_AS_15. 절미골~계진리(진행)_수량(12.7)_6.포장공_6.포장공00" xfId="1076"/>
    <cellStyle name="_AS_15. 절미골~계진리(진행)_수량(12.7)_6.포장공_L형측구연장조서-1" xfId="1077"/>
    <cellStyle name="_AS_15. 절미골~계진리(진행)_수량(12.7)_6.포장공_복사본 6.포장공" xfId="1078"/>
    <cellStyle name="_AS_15. 절미골~계진리(진행)_수량(12.7)_7.조경공" xfId="1079"/>
    <cellStyle name="_AS_15. 절미골~계진리(진행)_수량(12.7)_7.조경공(수정)" xfId="1080"/>
    <cellStyle name="_AS_15. 절미골~계진리(진행)_수량(12.7)_구조물깨기1" xfId="1081"/>
    <cellStyle name="_AS_15. 절미골~계진리(진행)_수량(12.7)_구조물깨기1_6.포장공" xfId="1082"/>
    <cellStyle name="_AS_15. 절미골~계진리(진행)_수량(12.7)_구조물깨기1_6.포장공_6.포장공" xfId="1083"/>
    <cellStyle name="_AS_15. 절미골~계진리(진행)_수량(12.7)_구조물깨기1_6.포장공_6.포장공(수정)" xfId="1084"/>
    <cellStyle name="_AS_15. 절미골~계진리(진행)_수량(12.7)_구조물깨기1_6.포장공_6.포장공00" xfId="1085"/>
    <cellStyle name="_AS_15. 절미골~계진리(진행)_수량(12.7)_구조물깨기1_6.포장공_L형측구연장조서-1" xfId="1086"/>
    <cellStyle name="_AS_15. 절미골~계진리(진행)_수량(12.7)_구조물깨기1_6.포장공_복사본 6.포장공" xfId="1087"/>
    <cellStyle name="_AS_15. 절미골~계진리(진행)_수량(12.7)_구조물깨기1_7.조경공" xfId="1088"/>
    <cellStyle name="_AS_15. 절미골~계진리(진행)_수량(12.7)_구조물깨기1_7.조경공(수정)" xfId="1089"/>
    <cellStyle name="_AS_15. 절미골~계진리(진행)_수량(12.7)_구조물깨기1_구조물깨기1" xfId="1090"/>
    <cellStyle name="_AS_15. 절미골~계진리(진행)_수량(12.7)_구조물깨기1_구조물깨기1_6.포장공" xfId="1091"/>
    <cellStyle name="_AS_15. 절미골~계진리(진행)_수량(12.7)_구조물깨기1_구조물깨기1_6.포장공_6.포장공" xfId="1092"/>
    <cellStyle name="_AS_15. 절미골~계진리(진행)_수량(12.7)_구조물깨기1_구조물깨기1_6.포장공_6.포장공(수정)" xfId="1093"/>
    <cellStyle name="_AS_15. 절미골~계진리(진행)_수량(12.7)_구조물깨기1_구조물깨기1_6.포장공_6.포장공00" xfId="1094"/>
    <cellStyle name="_AS_15. 절미골~계진리(진행)_수량(12.7)_구조물깨기1_구조물깨기1_6.포장공_L형측구연장조서-1" xfId="1095"/>
    <cellStyle name="_AS_15. 절미골~계진리(진행)_수량(12.7)_구조물깨기1_구조물깨기1_6.포장공_복사본 6.포장공" xfId="1096"/>
    <cellStyle name="_AS_15. 절미골~계진리(진행)_수량(12.7)_구조물깨기1_구조물깨기1_7.조경공" xfId="1097"/>
    <cellStyle name="_AS_15. 절미골~계진리(진행)_수량(12.7)_구조물깨기1_구조물깨기1_7.조경공(수정)" xfId="1098"/>
    <cellStyle name="_AS_15. 절미골~계진리(진행)_토적표" xfId="1099"/>
    <cellStyle name="_AS_15. 절미골~계진리(진행)_토적표_4.구조물공" xfId="1100"/>
    <cellStyle name="_AS_15. 절미골~계진리(진행)_토적표_4.구조물공_6.포장공" xfId="1101"/>
    <cellStyle name="_AS_15. 절미골~계진리(진행)_토적표_4.구조물공_6.포장공_6.포장공" xfId="1102"/>
    <cellStyle name="_AS_15. 절미골~계진리(진행)_토적표_4.구조물공_6.포장공_6.포장공(수정)" xfId="1103"/>
    <cellStyle name="_AS_15. 절미골~계진리(진행)_토적표_4.구조물공_6.포장공_6.포장공00" xfId="1104"/>
    <cellStyle name="_AS_15. 절미골~계진리(진행)_토적표_4.구조물공_6.포장공_L형측구연장조서-1" xfId="1105"/>
    <cellStyle name="_AS_15. 절미골~계진리(진행)_토적표_4.구조물공_6.포장공_복사본 6.포장공" xfId="1106"/>
    <cellStyle name="_AS_15. 절미골~계진리(진행)_토적표_4.구조물공_7.조경공" xfId="1107"/>
    <cellStyle name="_AS_15. 절미골~계진리(진행)_토적표_4.구조물공_7.조경공(수정)" xfId="1108"/>
    <cellStyle name="_AS_15. 절미골~계진리(진행)_토적표_4.구조물공_구조물깨기" xfId="1109"/>
    <cellStyle name="_AS_15. 절미골~계진리(진행)_토적표_4.구조물공_구조물깨기_6.포장공" xfId="1110"/>
    <cellStyle name="_AS_15. 절미골~계진리(진행)_토적표_4.구조물공_구조물깨기_6.포장공_6.포장공" xfId="1111"/>
    <cellStyle name="_AS_15. 절미골~계진리(진행)_토적표_4.구조물공_구조물깨기_6.포장공_6.포장공(수정)" xfId="1112"/>
    <cellStyle name="_AS_15. 절미골~계진리(진행)_토적표_4.구조물공_구조물깨기_6.포장공_6.포장공00" xfId="1113"/>
    <cellStyle name="_AS_15. 절미골~계진리(진행)_토적표_4.구조물공_구조물깨기_6.포장공_L형측구연장조서-1" xfId="1114"/>
    <cellStyle name="_AS_15. 절미골~계진리(진행)_토적표_4.구조물공_구조물깨기_6.포장공_복사본 6.포장공" xfId="1115"/>
    <cellStyle name="_AS_15. 절미골~계진리(진행)_토적표_4.구조물공_구조물깨기_7.조경공" xfId="1116"/>
    <cellStyle name="_AS_15. 절미골~계진리(진행)_토적표_4.구조물공_구조물깨기_7.조경공(수정)" xfId="1117"/>
    <cellStyle name="_AS_15. 절미골~계진리(진행)_토적표_4.구조물공_구조물깨기_구조물깨기1" xfId="1118"/>
    <cellStyle name="_AS_15. 절미골~계진리(진행)_토적표_4.구조물공_구조물깨기_구조물깨기1_6.포장공" xfId="1119"/>
    <cellStyle name="_AS_15. 절미골~계진리(진행)_토적표_4.구조물공_구조물깨기_구조물깨기1_6.포장공_6.포장공" xfId="1120"/>
    <cellStyle name="_AS_15. 절미골~계진리(진행)_토적표_4.구조물공_구조물깨기_구조물깨기1_6.포장공_6.포장공(수정)" xfId="1121"/>
    <cellStyle name="_AS_15. 절미골~계진리(진행)_토적표_4.구조물공_구조물깨기_구조물깨기1_6.포장공_6.포장공00" xfId="1122"/>
    <cellStyle name="_AS_15. 절미골~계진리(진행)_토적표_4.구조물공_구조물깨기_구조물깨기1_6.포장공_L형측구연장조서-1" xfId="1123"/>
    <cellStyle name="_AS_15. 절미골~계진리(진행)_토적표_4.구조물공_구조물깨기_구조물깨기1_6.포장공_복사본 6.포장공" xfId="1124"/>
    <cellStyle name="_AS_15. 절미골~계진리(진행)_토적표_4.구조물공_구조물깨기_구조물깨기1_7.조경공" xfId="1125"/>
    <cellStyle name="_AS_15. 절미골~계진리(진행)_토적표_4.구조물공_구조물깨기_구조물깨기1_7.조경공(수정)" xfId="1126"/>
    <cellStyle name="_AS_15. 절미골~계진리(진행)_토적표_4.구조물공_구조물깨기_구조물깨기1_구조물깨기1" xfId="1127"/>
    <cellStyle name="_AS_15. 절미골~계진리(진행)_토적표_4.구조물공_구조물깨기_구조물깨기1_구조물깨기1_6.포장공" xfId="1128"/>
    <cellStyle name="_AS_15. 절미골~계진리(진행)_토적표_4.구조물공_구조물깨기_구조물깨기1_구조물깨기1_6.포장공_6.포장공" xfId="1129"/>
    <cellStyle name="_AS_15. 절미골~계진리(진행)_토적표_4.구조물공_구조물깨기_구조물깨기1_구조물깨기1_6.포장공_6.포장공(수정)" xfId="1130"/>
    <cellStyle name="_AS_15. 절미골~계진리(진행)_토적표_4.구조물공_구조물깨기_구조물깨기1_구조물깨기1_6.포장공_6.포장공00" xfId="1131"/>
    <cellStyle name="_AS_15. 절미골~계진리(진행)_토적표_4.구조물공_구조물깨기_구조물깨기1_구조물깨기1_6.포장공_L형측구연장조서-1" xfId="1132"/>
    <cellStyle name="_AS_15. 절미골~계진리(진행)_토적표_4.구조물공_구조물깨기_구조물깨기1_구조물깨기1_6.포장공_복사본 6.포장공" xfId="1133"/>
    <cellStyle name="_AS_15. 절미골~계진리(진행)_토적표_4.구조물공_구조물깨기_구조물깨기1_구조물깨기1_7.조경공" xfId="1134"/>
    <cellStyle name="_AS_15. 절미골~계진리(진행)_토적표_4.구조물공_구조물깨기_구조물깨기1_구조물깨기1_7.조경공(수정)" xfId="1135"/>
    <cellStyle name="_AS_15. 절미골~계진리(진행)_토적표_4.구조물공_구조물깨기1" xfId="1136"/>
    <cellStyle name="_AS_15. 절미골~계진리(진행)_토적표_4.구조물공_구조물깨기1_6.포장공" xfId="1137"/>
    <cellStyle name="_AS_15. 절미골~계진리(진행)_토적표_4.구조물공_구조물깨기1_6.포장공_6.포장공" xfId="1138"/>
    <cellStyle name="_AS_15. 절미골~계진리(진행)_토적표_4.구조물공_구조물깨기1_6.포장공_6.포장공(수정)" xfId="1139"/>
    <cellStyle name="_AS_15. 절미골~계진리(진행)_토적표_4.구조물공_구조물깨기1_6.포장공_6.포장공00" xfId="1140"/>
    <cellStyle name="_AS_15. 절미골~계진리(진행)_토적표_4.구조물공_구조물깨기1_6.포장공_L형측구연장조서-1" xfId="1141"/>
    <cellStyle name="_AS_15. 절미골~계진리(진행)_토적표_4.구조물공_구조물깨기1_6.포장공_복사본 6.포장공" xfId="1142"/>
    <cellStyle name="_AS_15. 절미골~계진리(진행)_토적표_4.구조물공_구조물깨기1_7.조경공" xfId="1143"/>
    <cellStyle name="_AS_15. 절미골~계진리(진행)_토적표_4.구조물공_구조물깨기1_7.조경공(수정)" xfId="1144"/>
    <cellStyle name="_AS_15. 절미골~계진리(진행)_토적표_4.구조물공_수량(12.7)" xfId="1145"/>
    <cellStyle name="_AS_15. 절미골~계진리(진행)_토적표_4.구조물공_수량(12.7)_6.포장공" xfId="1146"/>
    <cellStyle name="_AS_15. 절미골~계진리(진행)_토적표_4.구조물공_수량(12.7)_6.포장공_6.포장공" xfId="1147"/>
    <cellStyle name="_AS_15. 절미골~계진리(진행)_토적표_4.구조물공_수량(12.7)_6.포장공_6.포장공(수정)" xfId="1148"/>
    <cellStyle name="_AS_15. 절미골~계진리(진행)_토적표_4.구조물공_수량(12.7)_6.포장공_6.포장공00" xfId="1149"/>
    <cellStyle name="_AS_15. 절미골~계진리(진행)_토적표_4.구조물공_수량(12.7)_6.포장공_L형측구연장조서-1" xfId="1150"/>
    <cellStyle name="_AS_15. 절미골~계진리(진행)_토적표_4.구조물공_수량(12.7)_6.포장공_복사본 6.포장공" xfId="1151"/>
    <cellStyle name="_AS_15. 절미골~계진리(진행)_토적표_4.구조물공_수량(12.7)_7.조경공" xfId="1152"/>
    <cellStyle name="_AS_15. 절미골~계진리(진행)_토적표_4.구조물공_수량(12.7)_7.조경공(수정)" xfId="1153"/>
    <cellStyle name="_AS_15. 절미골~계진리(진행)_토적표_4.구조물공_수량(12.7)_구조물깨기1" xfId="1154"/>
    <cellStyle name="_AS_15. 절미골~계진리(진행)_토적표_4.구조물공_수량(12.7)_구조물깨기1_6.포장공" xfId="1155"/>
    <cellStyle name="_AS_15. 절미골~계진리(진행)_토적표_4.구조물공_수량(12.7)_구조물깨기1_6.포장공_6.포장공" xfId="1156"/>
    <cellStyle name="_AS_15. 절미골~계진리(진행)_토적표_4.구조물공_수량(12.7)_구조물깨기1_6.포장공_6.포장공(수정)" xfId="1157"/>
    <cellStyle name="_AS_15. 절미골~계진리(진행)_토적표_4.구조물공_수량(12.7)_구조물깨기1_6.포장공_6.포장공00" xfId="1158"/>
    <cellStyle name="_AS_15. 절미골~계진리(진행)_토적표_4.구조물공_수량(12.7)_구조물깨기1_6.포장공_L형측구연장조서-1" xfId="1159"/>
    <cellStyle name="_AS_15. 절미골~계진리(진행)_토적표_4.구조물공_수량(12.7)_구조물깨기1_6.포장공_복사본 6.포장공" xfId="1160"/>
    <cellStyle name="_AS_15. 절미골~계진리(진행)_토적표_4.구조물공_수량(12.7)_구조물깨기1_7.조경공" xfId="1161"/>
    <cellStyle name="_AS_15. 절미골~계진리(진행)_토적표_4.구조물공_수량(12.7)_구조물깨기1_7.조경공(수정)" xfId="1162"/>
    <cellStyle name="_AS_15. 절미골~계진리(진행)_토적표_4.구조물공_수량(12.7)_구조물깨기1_구조물깨기1" xfId="1163"/>
    <cellStyle name="_AS_15. 절미골~계진리(진행)_토적표_4.구조물공_수량(12.7)_구조물깨기1_구조물깨기1_6.포장공" xfId="1164"/>
    <cellStyle name="_AS_15. 절미골~계진리(진행)_토적표_4.구조물공_수량(12.7)_구조물깨기1_구조물깨기1_6.포장공_6.포장공" xfId="1165"/>
    <cellStyle name="_AS_15. 절미골~계진리(진행)_토적표_4.구조물공_수량(12.7)_구조물깨기1_구조물깨기1_6.포장공_6.포장공(수정)" xfId="1166"/>
    <cellStyle name="_AS_15. 절미골~계진리(진행)_토적표_4.구조물공_수량(12.7)_구조물깨기1_구조물깨기1_6.포장공_6.포장공00" xfId="1167"/>
    <cellStyle name="_AS_15. 절미골~계진리(진행)_토적표_4.구조물공_수량(12.7)_구조물깨기1_구조물깨기1_6.포장공_L형측구연장조서-1" xfId="1168"/>
    <cellStyle name="_AS_15. 절미골~계진리(진행)_토적표_4.구조물공_수량(12.7)_구조물깨기1_구조물깨기1_6.포장공_복사본 6.포장공" xfId="1169"/>
    <cellStyle name="_AS_15. 절미골~계진리(진행)_토적표_4.구조물공_수량(12.7)_구조물깨기1_구조물깨기1_7.조경공" xfId="1170"/>
    <cellStyle name="_AS_15. 절미골~계진리(진행)_토적표_4.구조물공_수량(12.7)_구조물깨기1_구조물깨기1_7.조경공(수정)" xfId="1171"/>
    <cellStyle name="_AS_15. 절미골~계진리(진행)_토적표_6.포장공" xfId="1172"/>
    <cellStyle name="_AS_15. 절미골~계진리(진행)_토적표_6.포장공_6.포장공" xfId="1173"/>
    <cellStyle name="_AS_15. 절미골~계진리(진행)_토적표_6.포장공_6.포장공(수정)" xfId="1174"/>
    <cellStyle name="_AS_15. 절미골~계진리(진행)_토적표_6.포장공_6.포장공00" xfId="1175"/>
    <cellStyle name="_AS_15. 절미골~계진리(진행)_토적표_6.포장공_L형측구연장조서-1" xfId="1176"/>
    <cellStyle name="_AS_15. 절미골~계진리(진행)_토적표_6.포장공_복사본 6.포장공" xfId="1177"/>
    <cellStyle name="_AS_15. 절미골~계진리(진행)_토적표_7.조경공" xfId="1178"/>
    <cellStyle name="_AS_15. 절미골~계진리(진행)_토적표_7.조경공(수정)" xfId="1179"/>
    <cellStyle name="_AS_15. 절미골~계진리(진행)_토적표_구조물깨기" xfId="1180"/>
    <cellStyle name="_AS_15. 절미골~계진리(진행)_토적표_구조물깨기_6.포장공" xfId="1181"/>
    <cellStyle name="_AS_15. 절미골~계진리(진행)_토적표_구조물깨기_6.포장공_6.포장공" xfId="1182"/>
    <cellStyle name="_AS_15. 절미골~계진리(진행)_토적표_구조물깨기_6.포장공_6.포장공(수정)" xfId="1183"/>
    <cellStyle name="_AS_15. 절미골~계진리(진행)_토적표_구조물깨기_6.포장공_6.포장공00" xfId="1184"/>
    <cellStyle name="_AS_15. 절미골~계진리(진행)_토적표_구조물깨기_6.포장공_L형측구연장조서-1" xfId="1185"/>
    <cellStyle name="_AS_15. 절미골~계진리(진행)_토적표_구조물깨기_6.포장공_복사본 6.포장공" xfId="1186"/>
    <cellStyle name="_AS_15. 절미골~계진리(진행)_토적표_구조물깨기_7.조경공" xfId="1187"/>
    <cellStyle name="_AS_15. 절미골~계진리(진행)_토적표_구조물깨기_7.조경공(수정)" xfId="1188"/>
    <cellStyle name="_AS_15. 절미골~계진리(진행)_토적표_구조물깨기_구조물깨기1" xfId="1189"/>
    <cellStyle name="_AS_15. 절미골~계진리(진행)_토적표_구조물깨기_구조물깨기1_6.포장공" xfId="1190"/>
    <cellStyle name="_AS_15. 절미골~계진리(진행)_토적표_구조물깨기_구조물깨기1_6.포장공_6.포장공" xfId="1191"/>
    <cellStyle name="_AS_15. 절미골~계진리(진행)_토적표_구조물깨기_구조물깨기1_6.포장공_6.포장공(수정)" xfId="1192"/>
    <cellStyle name="_AS_15. 절미골~계진리(진행)_토적표_구조물깨기_구조물깨기1_6.포장공_6.포장공00" xfId="1193"/>
    <cellStyle name="_AS_15. 절미골~계진리(진행)_토적표_구조물깨기_구조물깨기1_6.포장공_L형측구연장조서-1" xfId="1194"/>
    <cellStyle name="_AS_15. 절미골~계진리(진행)_토적표_구조물깨기_구조물깨기1_6.포장공_복사본 6.포장공" xfId="1195"/>
    <cellStyle name="_AS_15. 절미골~계진리(진행)_토적표_구조물깨기_구조물깨기1_7.조경공" xfId="1196"/>
    <cellStyle name="_AS_15. 절미골~계진리(진행)_토적표_구조물깨기_구조물깨기1_7.조경공(수정)" xfId="1197"/>
    <cellStyle name="_AS_15. 절미골~계진리(진행)_토적표_구조물깨기_구조물깨기1_구조물깨기1" xfId="1198"/>
    <cellStyle name="_AS_15. 절미골~계진리(진행)_토적표_구조물깨기_구조물깨기1_구조물깨기1_6.포장공" xfId="1199"/>
    <cellStyle name="_AS_15. 절미골~계진리(진행)_토적표_구조물깨기_구조물깨기1_구조물깨기1_6.포장공_6.포장공" xfId="1200"/>
    <cellStyle name="_AS_15. 절미골~계진리(진행)_토적표_구조물깨기_구조물깨기1_구조물깨기1_6.포장공_6.포장공(수정)" xfId="1201"/>
    <cellStyle name="_AS_15. 절미골~계진리(진행)_토적표_구조물깨기_구조물깨기1_구조물깨기1_6.포장공_6.포장공00" xfId="1202"/>
    <cellStyle name="_AS_15. 절미골~계진리(진행)_토적표_구조물깨기_구조물깨기1_구조물깨기1_6.포장공_L형측구연장조서-1" xfId="1203"/>
    <cellStyle name="_AS_15. 절미골~계진리(진행)_토적표_구조물깨기_구조물깨기1_구조물깨기1_6.포장공_복사본 6.포장공" xfId="1204"/>
    <cellStyle name="_AS_15. 절미골~계진리(진행)_토적표_구조물깨기_구조물깨기1_구조물깨기1_7.조경공" xfId="1205"/>
    <cellStyle name="_AS_15. 절미골~계진리(진행)_토적표_구조물깨기_구조물깨기1_구조물깨기1_7.조경공(수정)" xfId="1206"/>
    <cellStyle name="_AS_15. 절미골~계진리(진행)_토적표_구조물깨기1" xfId="1207"/>
    <cellStyle name="_AS_15. 절미골~계진리(진행)_토적표_구조물깨기1_6.포장공" xfId="1208"/>
    <cellStyle name="_AS_15. 절미골~계진리(진행)_토적표_구조물깨기1_6.포장공_6.포장공" xfId="1209"/>
    <cellStyle name="_AS_15. 절미골~계진리(진행)_토적표_구조물깨기1_6.포장공_6.포장공(수정)" xfId="1210"/>
    <cellStyle name="_AS_15. 절미골~계진리(진행)_토적표_구조물깨기1_6.포장공_6.포장공00" xfId="1211"/>
    <cellStyle name="_AS_15. 절미골~계진리(진행)_토적표_구조물깨기1_6.포장공_L형측구연장조서-1" xfId="1212"/>
    <cellStyle name="_AS_15. 절미골~계진리(진행)_토적표_구조물깨기1_6.포장공_복사본 6.포장공" xfId="1213"/>
    <cellStyle name="_AS_15. 절미골~계진리(진행)_토적표_구조물깨기1_7.조경공" xfId="1214"/>
    <cellStyle name="_AS_15. 절미골~계진리(진행)_토적표_구조물깨기1_7.조경공(수정)" xfId="1215"/>
    <cellStyle name="_AS_15. 절미골~계진리(진행)_토적표_배수공" xfId="1216"/>
    <cellStyle name="_AS_15. 절미골~계진리(진행)_토적표_수량(12.7)" xfId="1217"/>
    <cellStyle name="_AS_15. 절미골~계진리(진행)_토적표_수량(12.7)_6.포장공" xfId="1218"/>
    <cellStyle name="_AS_15. 절미골~계진리(진행)_토적표_수량(12.7)_6.포장공_6.포장공" xfId="1219"/>
    <cellStyle name="_AS_15. 절미골~계진리(진행)_토적표_수량(12.7)_6.포장공_6.포장공(수정)" xfId="1220"/>
    <cellStyle name="_AS_15. 절미골~계진리(진행)_토적표_수량(12.7)_6.포장공_6.포장공00" xfId="1221"/>
    <cellStyle name="_AS_15. 절미골~계진리(진행)_토적표_수량(12.7)_6.포장공_L형측구연장조서-1" xfId="1222"/>
    <cellStyle name="_AS_15. 절미골~계진리(진행)_토적표_수량(12.7)_6.포장공_복사본 6.포장공" xfId="1223"/>
    <cellStyle name="_AS_15. 절미골~계진리(진행)_토적표_수량(12.7)_7.조경공" xfId="1224"/>
    <cellStyle name="_AS_15. 절미골~계진리(진행)_토적표_수량(12.7)_7.조경공(수정)" xfId="1225"/>
    <cellStyle name="_AS_15. 절미골~계진리(진행)_토적표_수량(12.7)_구조물깨기1" xfId="1226"/>
    <cellStyle name="_AS_15. 절미골~계진리(진행)_토적표_수량(12.7)_구조물깨기1_6.포장공" xfId="1227"/>
    <cellStyle name="_AS_15. 절미골~계진리(진행)_토적표_수량(12.7)_구조물깨기1_6.포장공_6.포장공" xfId="1228"/>
    <cellStyle name="_AS_15. 절미골~계진리(진행)_토적표_수량(12.7)_구조물깨기1_6.포장공_6.포장공(수정)" xfId="1229"/>
    <cellStyle name="_AS_15. 절미골~계진리(진행)_토적표_수량(12.7)_구조물깨기1_6.포장공_6.포장공00" xfId="1230"/>
    <cellStyle name="_AS_15. 절미골~계진리(진행)_토적표_수량(12.7)_구조물깨기1_6.포장공_L형측구연장조서-1" xfId="1231"/>
    <cellStyle name="_AS_15. 절미골~계진리(진행)_토적표_수량(12.7)_구조물깨기1_6.포장공_복사본 6.포장공" xfId="1232"/>
    <cellStyle name="_AS_15. 절미골~계진리(진행)_토적표_수량(12.7)_구조물깨기1_7.조경공" xfId="1233"/>
    <cellStyle name="_AS_15. 절미골~계진리(진행)_토적표_수량(12.7)_구조물깨기1_7.조경공(수정)" xfId="1234"/>
    <cellStyle name="_AS_15. 절미골~계진리(진행)_토적표_수량(12.7)_구조물깨기1_구조물깨기1" xfId="1235"/>
    <cellStyle name="_AS_15. 절미골~계진리(진행)_토적표_수량(12.7)_구조물깨기1_구조물깨기1_6.포장공" xfId="1236"/>
    <cellStyle name="_AS_15. 절미골~계진리(진행)_토적표_수량(12.7)_구조물깨기1_구조물깨기1_6.포장공_6.포장공" xfId="1237"/>
    <cellStyle name="_AS_15. 절미골~계진리(진행)_토적표_수량(12.7)_구조물깨기1_구조물깨기1_6.포장공_6.포장공(수정)" xfId="1238"/>
    <cellStyle name="_AS_15. 절미골~계진리(진행)_토적표_수량(12.7)_구조물깨기1_구조물깨기1_6.포장공_6.포장공00" xfId="1239"/>
    <cellStyle name="_AS_15. 절미골~계진리(진행)_토적표_수량(12.7)_구조물깨기1_구조물깨기1_6.포장공_L형측구연장조서-1" xfId="1240"/>
    <cellStyle name="_AS_15. 절미골~계진리(진행)_토적표_수량(12.7)_구조물깨기1_구조물깨기1_6.포장공_복사본 6.포장공" xfId="1241"/>
    <cellStyle name="_AS_15. 절미골~계진리(진행)_토적표_수량(12.7)_구조물깨기1_구조물깨기1_7.조경공" xfId="1242"/>
    <cellStyle name="_AS_15. 절미골~계진리(진행)_토적표_수량(12.7)_구조물깨기1_구조물깨기1_7.조경공(수정)" xfId="1243"/>
    <cellStyle name="_AS_3.배수공" xfId="1244"/>
    <cellStyle name="_AS_3.배수공_배수공" xfId="1245"/>
    <cellStyle name="_AS_4.구조물공" xfId="1246"/>
    <cellStyle name="_AS_4.구조물공_6.포장공" xfId="1247"/>
    <cellStyle name="_AS_4.구조물공_6.포장공_6.포장공" xfId="1248"/>
    <cellStyle name="_AS_4.구조물공_6.포장공_6.포장공(수정)" xfId="1249"/>
    <cellStyle name="_AS_4.구조물공_6.포장공_6.포장공00" xfId="1250"/>
    <cellStyle name="_AS_4.구조물공_6.포장공_L형측구연장조서-1" xfId="1251"/>
    <cellStyle name="_AS_4.구조물공_6.포장공_복사본 6.포장공" xfId="1252"/>
    <cellStyle name="_AS_4.구조물공_7.조경공" xfId="1253"/>
    <cellStyle name="_AS_4.구조물공_7.조경공(수정)" xfId="1254"/>
    <cellStyle name="_AS_4.구조물공_구조물깨기" xfId="1255"/>
    <cellStyle name="_AS_4.구조물공_구조물깨기_6.포장공" xfId="1256"/>
    <cellStyle name="_AS_4.구조물공_구조물깨기_6.포장공_6.포장공" xfId="1257"/>
    <cellStyle name="_AS_4.구조물공_구조물깨기_6.포장공_6.포장공(수정)" xfId="1258"/>
    <cellStyle name="_AS_4.구조물공_구조물깨기_6.포장공_6.포장공00" xfId="1259"/>
    <cellStyle name="_AS_4.구조물공_구조물깨기_6.포장공_L형측구연장조서-1" xfId="1260"/>
    <cellStyle name="_AS_4.구조물공_구조물깨기_6.포장공_복사본 6.포장공" xfId="1261"/>
    <cellStyle name="_AS_4.구조물공_구조물깨기_7.조경공" xfId="1262"/>
    <cellStyle name="_AS_4.구조물공_구조물깨기_7.조경공(수정)" xfId="1263"/>
    <cellStyle name="_AS_4.구조물공_구조물깨기_구조물깨기1" xfId="1264"/>
    <cellStyle name="_AS_4.구조물공_구조물깨기_구조물깨기1_6.포장공" xfId="1265"/>
    <cellStyle name="_AS_4.구조물공_구조물깨기_구조물깨기1_6.포장공_6.포장공" xfId="1266"/>
    <cellStyle name="_AS_4.구조물공_구조물깨기_구조물깨기1_6.포장공_6.포장공(수정)" xfId="1267"/>
    <cellStyle name="_AS_4.구조물공_구조물깨기_구조물깨기1_6.포장공_6.포장공00" xfId="1268"/>
    <cellStyle name="_AS_4.구조물공_구조물깨기_구조물깨기1_6.포장공_L형측구연장조서-1" xfId="1269"/>
    <cellStyle name="_AS_4.구조물공_구조물깨기_구조물깨기1_6.포장공_복사본 6.포장공" xfId="1270"/>
    <cellStyle name="_AS_4.구조물공_구조물깨기_구조물깨기1_7.조경공" xfId="1271"/>
    <cellStyle name="_AS_4.구조물공_구조물깨기_구조물깨기1_7.조경공(수정)" xfId="1272"/>
    <cellStyle name="_AS_4.구조물공_구조물깨기_구조물깨기1_구조물깨기1" xfId="1273"/>
    <cellStyle name="_AS_4.구조물공_구조물깨기_구조물깨기1_구조물깨기1_6.포장공" xfId="1274"/>
    <cellStyle name="_AS_4.구조물공_구조물깨기_구조물깨기1_구조물깨기1_6.포장공_6.포장공" xfId="1275"/>
    <cellStyle name="_AS_4.구조물공_구조물깨기_구조물깨기1_구조물깨기1_6.포장공_6.포장공(수정)" xfId="1276"/>
    <cellStyle name="_AS_4.구조물공_구조물깨기_구조물깨기1_구조물깨기1_6.포장공_6.포장공00" xfId="1277"/>
    <cellStyle name="_AS_4.구조물공_구조물깨기_구조물깨기1_구조물깨기1_6.포장공_L형측구연장조서-1" xfId="1278"/>
    <cellStyle name="_AS_4.구조물공_구조물깨기_구조물깨기1_구조물깨기1_6.포장공_복사본 6.포장공" xfId="1279"/>
    <cellStyle name="_AS_4.구조물공_구조물깨기_구조물깨기1_구조물깨기1_7.조경공" xfId="1280"/>
    <cellStyle name="_AS_4.구조물공_구조물깨기_구조물깨기1_구조물깨기1_7.조경공(수정)" xfId="1281"/>
    <cellStyle name="_AS_4.구조물공_구조물깨기1" xfId="1282"/>
    <cellStyle name="_AS_4.구조물공_구조물깨기1_6.포장공" xfId="1283"/>
    <cellStyle name="_AS_4.구조물공_구조물깨기1_6.포장공_6.포장공" xfId="1284"/>
    <cellStyle name="_AS_4.구조물공_구조물깨기1_6.포장공_6.포장공(수정)" xfId="1285"/>
    <cellStyle name="_AS_4.구조물공_구조물깨기1_6.포장공_6.포장공00" xfId="1286"/>
    <cellStyle name="_AS_4.구조물공_구조물깨기1_6.포장공_L형측구연장조서-1" xfId="1287"/>
    <cellStyle name="_AS_4.구조물공_구조물깨기1_6.포장공_복사본 6.포장공" xfId="1288"/>
    <cellStyle name="_AS_4.구조물공_구조물깨기1_7.조경공" xfId="1289"/>
    <cellStyle name="_AS_4.구조물공_구조물깨기1_7.조경공(수정)" xfId="1290"/>
    <cellStyle name="_AS_4.구조물공_수량(12.7)" xfId="1291"/>
    <cellStyle name="_AS_4.구조물공_수량(12.7)_6.포장공" xfId="1292"/>
    <cellStyle name="_AS_4.구조물공_수량(12.7)_6.포장공_6.포장공" xfId="1293"/>
    <cellStyle name="_AS_4.구조물공_수량(12.7)_6.포장공_6.포장공(수정)" xfId="1294"/>
    <cellStyle name="_AS_4.구조물공_수량(12.7)_6.포장공_6.포장공00" xfId="1295"/>
    <cellStyle name="_AS_4.구조물공_수량(12.7)_6.포장공_L형측구연장조서-1" xfId="1296"/>
    <cellStyle name="_AS_4.구조물공_수량(12.7)_6.포장공_복사본 6.포장공" xfId="1297"/>
    <cellStyle name="_AS_4.구조물공_수량(12.7)_7.조경공" xfId="1298"/>
    <cellStyle name="_AS_4.구조물공_수량(12.7)_7.조경공(수정)" xfId="1299"/>
    <cellStyle name="_AS_4.구조물공_수량(12.7)_구조물깨기1" xfId="1300"/>
    <cellStyle name="_AS_4.구조물공_수량(12.7)_구조물깨기1_6.포장공" xfId="1301"/>
    <cellStyle name="_AS_4.구조물공_수량(12.7)_구조물깨기1_6.포장공_6.포장공" xfId="1302"/>
    <cellStyle name="_AS_4.구조물공_수량(12.7)_구조물깨기1_6.포장공_6.포장공(수정)" xfId="1303"/>
    <cellStyle name="_AS_4.구조물공_수량(12.7)_구조물깨기1_6.포장공_6.포장공00" xfId="1304"/>
    <cellStyle name="_AS_4.구조물공_수량(12.7)_구조물깨기1_6.포장공_L형측구연장조서-1" xfId="1305"/>
    <cellStyle name="_AS_4.구조물공_수량(12.7)_구조물깨기1_6.포장공_복사본 6.포장공" xfId="1306"/>
    <cellStyle name="_AS_4.구조물공_수량(12.7)_구조물깨기1_7.조경공" xfId="1307"/>
    <cellStyle name="_AS_4.구조물공_수량(12.7)_구조물깨기1_7.조경공(수정)" xfId="1308"/>
    <cellStyle name="_AS_4.구조물공_수량(12.7)_구조물깨기1_구조물깨기1" xfId="1309"/>
    <cellStyle name="_AS_4.구조물공_수량(12.7)_구조물깨기1_구조물깨기1_6.포장공" xfId="1310"/>
    <cellStyle name="_AS_4.구조물공_수량(12.7)_구조물깨기1_구조물깨기1_6.포장공_6.포장공" xfId="1311"/>
    <cellStyle name="_AS_4.구조물공_수량(12.7)_구조물깨기1_구조물깨기1_6.포장공_6.포장공(수정)" xfId="1312"/>
    <cellStyle name="_AS_4.구조물공_수량(12.7)_구조물깨기1_구조물깨기1_6.포장공_6.포장공00" xfId="1313"/>
    <cellStyle name="_AS_4.구조물공_수량(12.7)_구조물깨기1_구조물깨기1_6.포장공_L형측구연장조서-1" xfId="1314"/>
    <cellStyle name="_AS_4.구조물공_수량(12.7)_구조물깨기1_구조물깨기1_6.포장공_복사본 6.포장공" xfId="1315"/>
    <cellStyle name="_AS_4.구조물공_수량(12.7)_구조물깨기1_구조물깨기1_7.조경공" xfId="1316"/>
    <cellStyle name="_AS_4.구조물공_수량(12.7)_구조물깨기1_구조물깨기1_7.조경공(수정)" xfId="1317"/>
    <cellStyle name="_AS_4.포장공" xfId="1318"/>
    <cellStyle name="_AS_4.포장공_1공구" xfId="1319"/>
    <cellStyle name="_AS_4.포장공_3공구" xfId="1320"/>
    <cellStyle name="_AS_4.포장공_Book2" xfId="1321"/>
    <cellStyle name="_AS_4.포장공_구일(전체분)" xfId="1322"/>
    <cellStyle name="_AS_4.포장공_구일(전체분)-1" xfId="1323"/>
    <cellStyle name="_AS_4.포장공_군청(발주분)-1" xfId="1324"/>
    <cellStyle name="_AS_4.포장공_군청(발주분)-최종" xfId="1325"/>
    <cellStyle name="_AS_4.포장공_군청(전체분)" xfId="1326"/>
    <cellStyle name="_AS_4.포장공_귀곡리(변경)" xfId="1327"/>
    <cellStyle name="_AS_4.포장공_귀곡리(변경)-1" xfId="1328"/>
    <cellStyle name="_AS_4.포장공_대안(발주분)" xfId="1329"/>
    <cellStyle name="_AS_4.포장공_대안(전체분)" xfId="1330"/>
    <cellStyle name="_AS_4.포장공_묘금(발주분)-1" xfId="1331"/>
    <cellStyle name="_AS_4.포장공_복사본 사양리농로확,포장공사(전체분)" xfId="1332"/>
    <cellStyle name="_AS_4.포장공_사양리농로확,포장공사(전체분)" xfId="1333"/>
    <cellStyle name="_AS_4.포장공_수량(구룡리)" xfId="1334"/>
    <cellStyle name="_AS_4.포장공_수량(구룡리)-1" xfId="1335"/>
    <cellStyle name="_AS_4.포장공_수량(구일리)" xfId="1336"/>
    <cellStyle name="_AS_4.포장공_수량(군청)" xfId="1337"/>
    <cellStyle name="_AS_4.포장공_수량(군청)_m" xfId="1338"/>
    <cellStyle name="_AS_4.포장공_수량(대성리)" xfId="1339"/>
    <cellStyle name="_AS_4.포장공_수량(도이리)" xfId="1340"/>
    <cellStyle name="_AS_4.포장공_수량(도이리)_m" xfId="1341"/>
    <cellStyle name="_AS_4.포장공_수량(백지리)2" xfId="1342"/>
    <cellStyle name="_AS_4.포장공_수량(사양리-2)" xfId="1343"/>
    <cellStyle name="_AS_4.포장공_수량(사양리-4)" xfId="1344"/>
    <cellStyle name="_AS_4.포장공_수량(신매리)" xfId="1345"/>
    <cellStyle name="_AS_4.포장공_수량(신매리-2공구)" xfId="1346"/>
    <cellStyle name="_AS_4.포장공_수량(신매리-3공구)" xfId="1347"/>
    <cellStyle name="_AS_4.포장공_수량(신매리-5-B)" xfId="1348"/>
    <cellStyle name="_AS_4.포장공_수량(신매리-5-H)" xfId="1349"/>
    <cellStyle name="_AS_4.포장공_수량(윤정리)" xfId="1350"/>
    <cellStyle name="_AS_4.포장공_수량(평계리-2공구)" xfId="1351"/>
    <cellStyle name="_AS_4.포장공_수량1" xfId="1352"/>
    <cellStyle name="_AS_4.포장공_윤정(발주분)" xfId="1353"/>
    <cellStyle name="_AS_4.포장공_증약리(문양삭제)" xfId="1354"/>
    <cellStyle name="_AS_4.포장공_증약리(문양삭제)-1" xfId="1355"/>
    <cellStyle name="_AS_4.포장공_증약리(발주분)" xfId="1356"/>
    <cellStyle name="_AS_4.포장공_증약리(전체분)" xfId="1357"/>
    <cellStyle name="_AS_4.포장공_증약리(최종)-3" xfId="1358"/>
    <cellStyle name="_AS_4.포장공_증약리수량" xfId="1359"/>
    <cellStyle name="_AS_4.포장공_지수리" xfId="1360"/>
    <cellStyle name="_AS_4.포장공_지수리-4" xfId="1361"/>
    <cellStyle name="_AS_4.포장공_평계농로포장공사-1" xfId="1362"/>
    <cellStyle name="_AS_4.포장공_합금(전체분)-1" xfId="1363"/>
    <cellStyle name="_AS_4.포장공_현리농로포장(2공구)" xfId="1364"/>
    <cellStyle name="_AS_4.포장공_횡배수관" xfId="1365"/>
    <cellStyle name="_AS_6.포장공" xfId="1366"/>
    <cellStyle name="_AS_6.포장공_6.포장공" xfId="1367"/>
    <cellStyle name="_AS_6.포장공_6.포장공(수정)" xfId="1368"/>
    <cellStyle name="_AS_6.포장공_6.포장공00" xfId="1369"/>
    <cellStyle name="_AS_6.포장공_L형측구연장조서-1" xfId="1370"/>
    <cellStyle name="_AS_6.포장공_복사본 6.포장공" xfId="1371"/>
    <cellStyle name="_AS_7.조경공" xfId="1372"/>
    <cellStyle name="_AS_7.조경공(수정)" xfId="1373"/>
    <cellStyle name="_AS_box" xfId="1374"/>
    <cellStyle name="_AS_box_배수공" xfId="1375"/>
    <cellStyle name="_AS_구조물깨기" xfId="1376"/>
    <cellStyle name="_AS_구조물깨기_6.포장공" xfId="1377"/>
    <cellStyle name="_AS_구조물깨기_6.포장공_6.포장공" xfId="1378"/>
    <cellStyle name="_AS_구조물깨기_6.포장공_6.포장공(수정)" xfId="1379"/>
    <cellStyle name="_AS_구조물깨기_6.포장공_6.포장공00" xfId="1380"/>
    <cellStyle name="_AS_구조물깨기_6.포장공_L형측구연장조서-1" xfId="1381"/>
    <cellStyle name="_AS_구조물깨기_6.포장공_복사본 6.포장공" xfId="1382"/>
    <cellStyle name="_AS_구조물깨기_7.조경공" xfId="1383"/>
    <cellStyle name="_AS_구조물깨기_7.조경공(수정)" xfId="1384"/>
    <cellStyle name="_AS_구조물깨기_구조물깨기1" xfId="1385"/>
    <cellStyle name="_AS_구조물깨기_구조물깨기1_6.포장공" xfId="1386"/>
    <cellStyle name="_AS_구조물깨기_구조물깨기1_6.포장공_6.포장공" xfId="1387"/>
    <cellStyle name="_AS_구조물깨기_구조물깨기1_6.포장공_6.포장공(수정)" xfId="1388"/>
    <cellStyle name="_AS_구조물깨기_구조물깨기1_6.포장공_6.포장공00" xfId="1389"/>
    <cellStyle name="_AS_구조물깨기_구조물깨기1_6.포장공_L형측구연장조서-1" xfId="1390"/>
    <cellStyle name="_AS_구조물깨기_구조물깨기1_6.포장공_복사본 6.포장공" xfId="1391"/>
    <cellStyle name="_AS_구조물깨기_구조물깨기1_7.조경공" xfId="1392"/>
    <cellStyle name="_AS_구조물깨기_구조물깨기1_7.조경공(수정)" xfId="1393"/>
    <cellStyle name="_AS_구조물깨기_구조물깨기1_구조물깨기1" xfId="1394"/>
    <cellStyle name="_AS_구조물깨기_구조물깨기1_구조물깨기1_6.포장공" xfId="1395"/>
    <cellStyle name="_AS_구조물깨기_구조물깨기1_구조물깨기1_6.포장공_6.포장공" xfId="1396"/>
    <cellStyle name="_AS_구조물깨기_구조물깨기1_구조물깨기1_6.포장공_6.포장공(수정)" xfId="1397"/>
    <cellStyle name="_AS_구조물깨기_구조물깨기1_구조물깨기1_6.포장공_6.포장공00" xfId="1398"/>
    <cellStyle name="_AS_구조물깨기_구조물깨기1_구조물깨기1_6.포장공_L형측구연장조서-1" xfId="1399"/>
    <cellStyle name="_AS_구조물깨기_구조물깨기1_구조물깨기1_6.포장공_복사본 6.포장공" xfId="1400"/>
    <cellStyle name="_AS_구조물깨기_구조물깨기1_구조물깨기1_7.조경공" xfId="1401"/>
    <cellStyle name="_AS_구조물깨기_구조물깨기1_구조물깨기1_7.조경공(수정)" xfId="1402"/>
    <cellStyle name="_AS_구조물깨기1" xfId="1403"/>
    <cellStyle name="_AS_구조물깨기1_6.포장공" xfId="1404"/>
    <cellStyle name="_AS_구조물깨기1_6.포장공_6.포장공" xfId="1405"/>
    <cellStyle name="_AS_구조물깨기1_6.포장공_6.포장공(수정)" xfId="1406"/>
    <cellStyle name="_AS_구조물깨기1_6.포장공_6.포장공00" xfId="1407"/>
    <cellStyle name="_AS_구조물깨기1_6.포장공_L형측구연장조서-1" xfId="1408"/>
    <cellStyle name="_AS_구조물깨기1_6.포장공_복사본 6.포장공" xfId="1409"/>
    <cellStyle name="_AS_구조물깨기1_7.조경공" xfId="1410"/>
    <cellStyle name="_AS_구조물깨기1_7.조경공(수정)" xfId="1411"/>
    <cellStyle name="_AS_깨기" xfId="1412"/>
    <cellStyle name="_AS_깨기_6.포장공" xfId="1413"/>
    <cellStyle name="_AS_깨기_6.포장공_6.포장공" xfId="1414"/>
    <cellStyle name="_AS_깨기_6.포장공_6.포장공(수정)" xfId="1415"/>
    <cellStyle name="_AS_깨기_6.포장공_6.포장공00" xfId="1416"/>
    <cellStyle name="_AS_깨기_6.포장공_L형측구연장조서-1" xfId="1417"/>
    <cellStyle name="_AS_깨기_6.포장공_복사본 6.포장공" xfId="1418"/>
    <cellStyle name="_AS_깨기_깨기" xfId="1419"/>
    <cellStyle name="_AS_깨기_깨기_6.포장공" xfId="1420"/>
    <cellStyle name="_AS_깨기_깨기_6.포장공_6.포장공" xfId="1421"/>
    <cellStyle name="_AS_깨기_깨기_6.포장공_6.포장공(수정)" xfId="1422"/>
    <cellStyle name="_AS_깨기_깨기_6.포장공_6.포장공00" xfId="1423"/>
    <cellStyle name="_AS_깨기_깨기_6.포장공_L형측구연장조서-1" xfId="1424"/>
    <cellStyle name="_AS_깨기_깨기_6.포장공_복사본 6.포장공" xfId="1425"/>
    <cellStyle name="_AS_깨기_깨기-1" xfId="1426"/>
    <cellStyle name="_AS_깨기_깨기-1_6.포장공" xfId="1427"/>
    <cellStyle name="_AS_깨기_깨기-1_6.포장공_6.포장공" xfId="1428"/>
    <cellStyle name="_AS_깨기_깨기-1_6.포장공_6.포장공(수정)" xfId="1429"/>
    <cellStyle name="_AS_깨기_깨기-1_6.포장공_6.포장공00" xfId="1430"/>
    <cellStyle name="_AS_깨기_깨기-1_6.포장공_L형측구연장조서-1" xfId="1431"/>
    <cellStyle name="_AS_깨기_깨기-1_6.포장공_복사본 6.포장공" xfId="1432"/>
    <cellStyle name="_AS_수량(12.7)" xfId="1433"/>
    <cellStyle name="_AS_수량(12.7)_6.포장공" xfId="1434"/>
    <cellStyle name="_AS_수량(12.7)_6.포장공_6.포장공" xfId="1435"/>
    <cellStyle name="_AS_수량(12.7)_6.포장공_6.포장공(수정)" xfId="1436"/>
    <cellStyle name="_AS_수량(12.7)_6.포장공_6.포장공00" xfId="1437"/>
    <cellStyle name="_AS_수량(12.7)_6.포장공_L형측구연장조서-1" xfId="1438"/>
    <cellStyle name="_AS_수량(12.7)_6.포장공_복사본 6.포장공" xfId="1439"/>
    <cellStyle name="_AS_수량(12.7)_7.조경공" xfId="1440"/>
    <cellStyle name="_AS_수량(12.7)_7.조경공(수정)" xfId="1441"/>
    <cellStyle name="_AS_수량(12.7)_구조물깨기1" xfId="1442"/>
    <cellStyle name="_AS_수량(12.7)_구조물깨기1_6.포장공" xfId="1443"/>
    <cellStyle name="_AS_수량(12.7)_구조물깨기1_6.포장공_6.포장공" xfId="1444"/>
    <cellStyle name="_AS_수량(12.7)_구조물깨기1_6.포장공_6.포장공(수정)" xfId="1445"/>
    <cellStyle name="_AS_수량(12.7)_구조물깨기1_6.포장공_6.포장공00" xfId="1446"/>
    <cellStyle name="_AS_수량(12.7)_구조물깨기1_6.포장공_L형측구연장조서-1" xfId="1447"/>
    <cellStyle name="_AS_수량(12.7)_구조물깨기1_6.포장공_복사본 6.포장공" xfId="1448"/>
    <cellStyle name="_AS_수량(12.7)_구조물깨기1_7.조경공" xfId="1449"/>
    <cellStyle name="_AS_수량(12.7)_구조물깨기1_7.조경공(수정)" xfId="1450"/>
    <cellStyle name="_AS_수량(12.7)_구조물깨기1_구조물깨기1" xfId="1451"/>
    <cellStyle name="_AS_수량(12.7)_구조물깨기1_구조물깨기1_6.포장공" xfId="1452"/>
    <cellStyle name="_AS_수량(12.7)_구조물깨기1_구조물깨기1_6.포장공_6.포장공" xfId="1453"/>
    <cellStyle name="_AS_수량(12.7)_구조물깨기1_구조물깨기1_6.포장공_6.포장공(수정)" xfId="1454"/>
    <cellStyle name="_AS_수량(12.7)_구조물깨기1_구조물깨기1_6.포장공_6.포장공00" xfId="1455"/>
    <cellStyle name="_AS_수량(12.7)_구조물깨기1_구조물깨기1_6.포장공_L형측구연장조서-1" xfId="1456"/>
    <cellStyle name="_AS_수량(12.7)_구조물깨기1_구조물깨기1_6.포장공_복사본 6.포장공" xfId="1457"/>
    <cellStyle name="_AS_수량(12.7)_구조물깨기1_구조물깨기1_7.조경공" xfId="1458"/>
    <cellStyle name="_AS_수량(12.7)_구조물깨기1_구조물깨기1_7.조경공(수정)" xfId="1459"/>
    <cellStyle name="_FH1500" xfId="1460"/>
    <cellStyle name="_RESULTS" xfId="1461"/>
    <cellStyle name="_U형개거" xfId="1462"/>
    <cellStyle name="_경영개선활동상반기실적(990708)" xfId="1463"/>
    <cellStyle name="_경영개선활동상반기실적(990708)_1" xfId="1464"/>
    <cellStyle name="_경영개선활동상반기실적(990708)_2" xfId="1465"/>
    <cellStyle name="_경영개선활성화방안(990802)" xfId="1466"/>
    <cellStyle name="_경영개선활성화방안(990802)_1" xfId="1467"/>
    <cellStyle name="_공문 " xfId="1468"/>
    <cellStyle name="_공문 _내역서" xfId="1469"/>
    <cellStyle name="_공문양식" xfId="1470"/>
    <cellStyle name="_구즉내역서" xfId="1471"/>
    <cellStyle name="_기성검사원" xfId="1472"/>
    <cellStyle name="_기성검사원_내역서" xfId="1473"/>
    <cellStyle name="_깨기조서" xfId="1474"/>
    <cellStyle name="_별첨(계획서및실적서양식)" xfId="1475"/>
    <cellStyle name="_별첨(계획서및실적서양식)_1" xfId="1476"/>
    <cellStyle name="_부대공(중도)" xfId="1477"/>
    <cellStyle name="_사유서" xfId="1478"/>
    <cellStyle name="_사유서_내역서" xfId="1479"/>
    <cellStyle name="_수량" xfId="1480"/>
    <cellStyle name="_수량1" xfId="1481"/>
    <cellStyle name="_수량산출서" xfId="1482"/>
    <cellStyle name="_수량제목" xfId="1483"/>
    <cellStyle name="_수량제목_내역서" xfId="1484"/>
    <cellStyle name="_수량참조" xfId="1485"/>
    <cellStyle name="_앙성수량총괄(관수정)" xfId="1486"/>
    <cellStyle name="_앙성수량총괄(관수정)_1" xfId="1487"/>
    <cellStyle name="_앙성수량총괄(관수정)_2" xfId="1488"/>
    <cellStyle name="_양식" xfId="1489"/>
    <cellStyle name="_양식_1" xfId="1490"/>
    <cellStyle name="_양식_2" xfId="1491"/>
    <cellStyle name="_왕가봉정비공사" xfId="1492"/>
    <cellStyle name="_용정2p3(아포)" xfId="1493"/>
    <cellStyle name="_용정2p3(아포)_6.포장공" xfId="1494"/>
    <cellStyle name="_용정2p3(아포)_6.포장공_6.포장공" xfId="1495"/>
    <cellStyle name="_용정2p3(아포)_6.포장공_6.포장공(수정)" xfId="1496"/>
    <cellStyle name="_용정2p3(아포)_6.포장공_6.포장공00" xfId="1497"/>
    <cellStyle name="_용정2p3(아포)_6.포장공_L형측구연장조서-1" xfId="1498"/>
    <cellStyle name="_용정2p3(아포)_6.포장공_복사본 6.포장공" xfId="1499"/>
    <cellStyle name="_용정2p3(아포)_6.포장공_사본 - 6.포장공" xfId="1500"/>
    <cellStyle name="_용정2p3(아포)_깨기" xfId="1501"/>
    <cellStyle name="_용정2p3(아포)_깨기_6.포장공" xfId="1502"/>
    <cellStyle name="_용정2p3(아포)_깨기_6.포장공_6.포장공" xfId="1503"/>
    <cellStyle name="_용정2p3(아포)_깨기_6.포장공_6.포장공(수정)" xfId="1504"/>
    <cellStyle name="_용정2p3(아포)_깨기_6.포장공_6.포장공00" xfId="1505"/>
    <cellStyle name="_용정2p3(아포)_깨기_6.포장공_L형측구연장조서-1" xfId="1506"/>
    <cellStyle name="_용정2p3(아포)_깨기_6.포장공_복사본 6.포장공" xfId="1507"/>
    <cellStyle name="_용정2p3(아포)_깨기_6.포장공_사본 - 6.포장공" xfId="1508"/>
    <cellStyle name="_용정2p3(아포)_깨기_깨기" xfId="1509"/>
    <cellStyle name="_용정2p3(아포)_깨기_깨기_6.포장공" xfId="1510"/>
    <cellStyle name="_용정2p3(아포)_깨기_깨기_6.포장공_6.포장공" xfId="1511"/>
    <cellStyle name="_용정2p3(아포)_깨기_깨기_6.포장공_6.포장공(수정)" xfId="1512"/>
    <cellStyle name="_용정2p3(아포)_깨기_깨기_6.포장공_6.포장공00" xfId="1513"/>
    <cellStyle name="_용정2p3(아포)_깨기_깨기_6.포장공_L형측구연장조서-1" xfId="1514"/>
    <cellStyle name="_용정2p3(아포)_깨기_깨기_6.포장공_복사본 6.포장공" xfId="1515"/>
    <cellStyle name="_용정2p3(아포)_깨기_깨기_6.포장공_사본 - 6.포장공" xfId="1516"/>
    <cellStyle name="_용정2p3(아포)_깨기_깨기-1" xfId="1517"/>
    <cellStyle name="_용정2p3(아포)_깨기_깨기-1_6.포장공" xfId="1518"/>
    <cellStyle name="_용정2p3(아포)_깨기_깨기-1_6.포장공_6.포장공" xfId="1519"/>
    <cellStyle name="_용정2p3(아포)_깨기_깨기-1_6.포장공_6.포장공(수정)" xfId="1520"/>
    <cellStyle name="_용정2p3(아포)_깨기_깨기-1_6.포장공_6.포장공00" xfId="1521"/>
    <cellStyle name="_용정2p3(아포)_깨기_깨기-1_6.포장공_L형측구연장조서-1" xfId="1522"/>
    <cellStyle name="_용정2p3(아포)_깨기_깨기-1_6.포장공_복사본 6.포장공" xfId="1523"/>
    <cellStyle name="_용정2p3(아포)_깨기_깨기-1_6.포장공_사본 - 6.포장공" xfId="1524"/>
    <cellStyle name="_유첨3(서식)" xfId="1525"/>
    <cellStyle name="_유첨3(서식)_1" xfId="1526"/>
    <cellStyle name="_은평공원테니스장정비공사" xfId="1527"/>
    <cellStyle name="_음성방향-p1" xfId="1528"/>
    <cellStyle name="_제목" xfId="1529"/>
    <cellStyle name="_제목_내역서" xfId="1530"/>
    <cellStyle name="_지정과제1분기실적(확정990408)" xfId="1531"/>
    <cellStyle name="_지정과제1분기실적(확정990408)_1" xfId="1532"/>
    <cellStyle name="_지정과제2차심의list" xfId="1533"/>
    <cellStyle name="_지정과제2차심의list_1" xfId="1534"/>
    <cellStyle name="_지정과제2차심의list_2" xfId="1535"/>
    <cellStyle name="_지정과제2차심의결과" xfId="1536"/>
    <cellStyle name="_지정과제2차심의결과(금액조정후최종)" xfId="1537"/>
    <cellStyle name="_지정과제2차심의결과(금액조정후최종)_1" xfId="1538"/>
    <cellStyle name="_지정과제2차심의결과(금액조정후최종)_1_경영개선실적보고(전주공장)" xfId="1539"/>
    <cellStyle name="_지정과제2차심의결과(금액조정후최종)_1_별첨1_2" xfId="1540"/>
    <cellStyle name="_지정과제2차심의결과(금액조정후최종)_1_제안과제집계표(공장전체)" xfId="1541"/>
    <cellStyle name="_지정과제2차심의결과(금액조정후최종)_경영개선실적보고(전주공장)" xfId="1542"/>
    <cellStyle name="_지정과제2차심의결과(금액조정후최종)_별첨1_2" xfId="1543"/>
    <cellStyle name="_지정과제2차심의결과(금액조정후최종)_제안과제집계표(공장전체)" xfId="1544"/>
    <cellStyle name="_지정과제2차심의결과_1" xfId="1545"/>
    <cellStyle name="_집중관리(981231)" xfId="1546"/>
    <cellStyle name="_집중관리(981231)_1" xfId="1547"/>
    <cellStyle name="_집중관리(지정과제및 양식)" xfId="1548"/>
    <cellStyle name="_집중관리(지정과제및 양식)_1" xfId="1549"/>
    <cellStyle name="_철근" xfId="1550"/>
    <cellStyle name="_철근_14. 흑암1리~흑암2리(자전거도로)" xfId="1551"/>
    <cellStyle name="_철근_14. 흑암1리~흑암2리(자전거도로)_4.구조물공" xfId="1552"/>
    <cellStyle name="_철근_14. 흑암1리~흑암2리(자전거도로)_4.구조물공_6.포장공" xfId="1553"/>
    <cellStyle name="_철근_14. 흑암1리~흑암2리(자전거도로)_4.구조물공_6.포장공_6.포장공" xfId="1554"/>
    <cellStyle name="_철근_14. 흑암1리~흑암2리(자전거도로)_4.구조물공_6.포장공_6.포장공(수정)" xfId="1555"/>
    <cellStyle name="_철근_14. 흑암1리~흑암2리(자전거도로)_4.구조물공_6.포장공_6.포장공00" xfId="1556"/>
    <cellStyle name="_철근_14. 흑암1리~흑암2리(자전거도로)_4.구조물공_6.포장공_L형측구연장조서-1" xfId="1557"/>
    <cellStyle name="_철근_14. 흑암1리~흑암2리(자전거도로)_4.구조물공_6.포장공_복사본 6.포장공" xfId="1558"/>
    <cellStyle name="_철근_14. 흑암1리~흑암2리(자전거도로)_4.구조물공_6.포장공_사본 - 6.포장공" xfId="1559"/>
    <cellStyle name="_철근_14. 흑암1리~흑암2리(자전거도로)_4.구조물공_7.조경공" xfId="1560"/>
    <cellStyle name="_철근_14. 흑암1리~흑암2리(자전거도로)_4.구조물공_7.조경공(수정)" xfId="1561"/>
    <cellStyle name="_철근_14. 흑암1리~흑암2리(자전거도로)_4.구조물공_구조물깨기" xfId="1562"/>
    <cellStyle name="_철근_14. 흑암1리~흑암2리(자전거도로)_4.구조물공_구조물깨기_6.포장공" xfId="1563"/>
    <cellStyle name="_철근_14. 흑암1리~흑암2리(자전거도로)_4.구조물공_구조물깨기_6.포장공_6.포장공" xfId="1564"/>
    <cellStyle name="_철근_14. 흑암1리~흑암2리(자전거도로)_4.구조물공_구조물깨기_6.포장공_6.포장공(수정)" xfId="1565"/>
    <cellStyle name="_철근_14. 흑암1리~흑암2리(자전거도로)_4.구조물공_구조물깨기_6.포장공_6.포장공00" xfId="1566"/>
    <cellStyle name="_철근_14. 흑암1리~흑암2리(자전거도로)_4.구조물공_구조물깨기_6.포장공_L형측구연장조서-1" xfId="1567"/>
    <cellStyle name="_철근_14. 흑암1리~흑암2리(자전거도로)_4.구조물공_구조물깨기_6.포장공_복사본 6.포장공" xfId="1568"/>
    <cellStyle name="_철근_14. 흑암1리~흑암2리(자전거도로)_4.구조물공_구조물깨기_6.포장공_사본 - 6.포장공" xfId="1569"/>
    <cellStyle name="_철근_14. 흑암1리~흑암2리(자전거도로)_4.구조물공_구조물깨기_7.조경공" xfId="1570"/>
    <cellStyle name="_철근_14. 흑암1리~흑암2리(자전거도로)_4.구조물공_구조물깨기_7.조경공(수정)" xfId="1571"/>
    <cellStyle name="_철근_14. 흑암1리~흑암2리(자전거도로)_4.구조물공_구조물깨기_구조물깨기1" xfId="1572"/>
    <cellStyle name="_철근_14. 흑암1리~흑암2리(자전거도로)_4.구조물공_구조물깨기_구조물깨기1_6.포장공" xfId="1573"/>
    <cellStyle name="_철근_14. 흑암1리~흑암2리(자전거도로)_4.구조물공_구조물깨기_구조물깨기1_6.포장공_6.포장공" xfId="1574"/>
    <cellStyle name="_철근_14. 흑암1리~흑암2리(자전거도로)_4.구조물공_구조물깨기_구조물깨기1_6.포장공_6.포장공(수정)" xfId="1575"/>
    <cellStyle name="_철근_14. 흑암1리~흑암2리(자전거도로)_4.구조물공_구조물깨기_구조물깨기1_6.포장공_6.포장공00" xfId="1576"/>
    <cellStyle name="_철근_14. 흑암1리~흑암2리(자전거도로)_4.구조물공_구조물깨기_구조물깨기1_6.포장공_L형측구연장조서-1" xfId="1577"/>
    <cellStyle name="_철근_14. 흑암1리~흑암2리(자전거도로)_4.구조물공_구조물깨기_구조물깨기1_6.포장공_복사본 6.포장공" xfId="1578"/>
    <cellStyle name="_철근_14. 흑암1리~흑암2리(자전거도로)_4.구조물공_구조물깨기_구조물깨기1_6.포장공_사본 - 6.포장공" xfId="1579"/>
    <cellStyle name="_철근_14. 흑암1리~흑암2리(자전거도로)_4.구조물공_구조물깨기_구조물깨기1_7.조경공" xfId="1580"/>
    <cellStyle name="_철근_14. 흑암1리~흑암2리(자전거도로)_4.구조물공_구조물깨기_구조물깨기1_7.조경공(수정)" xfId="1581"/>
    <cellStyle name="_철근_14. 흑암1리~흑암2리(자전거도로)_4.구조물공_구조물깨기_구조물깨기1_구조물깨기1" xfId="1582"/>
    <cellStyle name="_철근_14. 흑암1리~흑암2리(자전거도로)_4.구조물공_구조물깨기_구조물깨기1_구조물깨기1_6.포장공" xfId="1583"/>
    <cellStyle name="_철근_14. 흑암1리~흑암2리(자전거도로)_4.구조물공_구조물깨기_구조물깨기1_구조물깨기1_6.포장공_6.포장공" xfId="1584"/>
    <cellStyle name="_철근_14. 흑암1리~흑암2리(자전거도로)_4.구조물공_구조물깨기_구조물깨기1_구조물깨기1_6.포장공_6.포장공(수정)" xfId="1585"/>
    <cellStyle name="_철근_14. 흑암1리~흑암2리(자전거도로)_4.구조물공_구조물깨기_구조물깨기1_구조물깨기1_6.포장공_6.포장공00" xfId="1586"/>
    <cellStyle name="_철근_14. 흑암1리~흑암2리(자전거도로)_4.구조물공_구조물깨기_구조물깨기1_구조물깨기1_6.포장공_L형측구연장조서-1" xfId="1587"/>
    <cellStyle name="_철근_14. 흑암1리~흑암2리(자전거도로)_4.구조물공_구조물깨기_구조물깨기1_구조물깨기1_6.포장공_복사본 6.포장공" xfId="1588"/>
    <cellStyle name="_철근_14. 흑암1리~흑암2리(자전거도로)_4.구조물공_구조물깨기_구조물깨기1_구조물깨기1_6.포장공_사본 - 6.포장공" xfId="1589"/>
    <cellStyle name="_철근_14. 흑암1리~흑암2리(자전거도로)_4.구조물공_구조물깨기_구조물깨기1_구조물깨기1_7.조경공" xfId="1590"/>
    <cellStyle name="_철근_14. 흑암1리~흑암2리(자전거도로)_4.구조물공_구조물깨기_구조물깨기1_구조물깨기1_7.조경공(수정)" xfId="1591"/>
    <cellStyle name="_철근_14. 흑암1리~흑암2리(자전거도로)_4.구조물공_구조물깨기1" xfId="1592"/>
    <cellStyle name="_철근_14. 흑암1리~흑암2리(자전거도로)_4.구조물공_구조물깨기1_6.포장공" xfId="1593"/>
    <cellStyle name="_철근_14. 흑암1리~흑암2리(자전거도로)_4.구조물공_구조물깨기1_6.포장공_6.포장공" xfId="1594"/>
    <cellStyle name="_철근_14. 흑암1리~흑암2리(자전거도로)_4.구조물공_구조물깨기1_6.포장공_6.포장공(수정)" xfId="1595"/>
    <cellStyle name="_철근_14. 흑암1리~흑암2리(자전거도로)_4.구조물공_구조물깨기1_6.포장공_6.포장공00" xfId="1596"/>
    <cellStyle name="_철근_14. 흑암1리~흑암2리(자전거도로)_4.구조물공_구조물깨기1_6.포장공_L형측구연장조서-1" xfId="1597"/>
    <cellStyle name="_철근_14. 흑암1리~흑암2리(자전거도로)_4.구조물공_구조물깨기1_6.포장공_복사본 6.포장공" xfId="1598"/>
    <cellStyle name="_철근_14. 흑암1리~흑암2리(자전거도로)_4.구조물공_구조물깨기1_6.포장공_사본 - 6.포장공" xfId="1599"/>
    <cellStyle name="_철근_14. 흑암1리~흑암2리(자전거도로)_4.구조물공_구조물깨기1_7.조경공" xfId="1600"/>
    <cellStyle name="_철근_14. 흑암1리~흑암2리(자전거도로)_4.구조물공_구조물깨기1_7.조경공(수정)" xfId="1601"/>
    <cellStyle name="_철근_14. 흑암1리~흑암2리(자전거도로)_4.구조물공_수량(12.7)" xfId="1602"/>
    <cellStyle name="_철근_14. 흑암1리~흑암2리(자전거도로)_4.구조물공_수량(12.7)_6.포장공" xfId="1603"/>
    <cellStyle name="_철근_14. 흑암1리~흑암2리(자전거도로)_4.구조물공_수량(12.7)_6.포장공_6.포장공" xfId="1604"/>
    <cellStyle name="_철근_14. 흑암1리~흑암2리(자전거도로)_4.구조물공_수량(12.7)_6.포장공_6.포장공(수정)" xfId="1605"/>
    <cellStyle name="_철근_14. 흑암1리~흑암2리(자전거도로)_4.구조물공_수량(12.7)_6.포장공_6.포장공00" xfId="1606"/>
    <cellStyle name="_철근_14. 흑암1리~흑암2리(자전거도로)_4.구조물공_수량(12.7)_6.포장공_L형측구연장조서-1" xfId="1607"/>
    <cellStyle name="_철근_14. 흑암1리~흑암2리(자전거도로)_4.구조물공_수량(12.7)_6.포장공_복사본 6.포장공" xfId="1608"/>
    <cellStyle name="_철근_14. 흑암1리~흑암2리(자전거도로)_4.구조물공_수량(12.7)_6.포장공_사본 - 6.포장공" xfId="1609"/>
    <cellStyle name="_철근_14. 흑암1리~흑암2리(자전거도로)_4.구조물공_수량(12.7)_7.조경공" xfId="1610"/>
    <cellStyle name="_철근_14. 흑암1리~흑암2리(자전거도로)_4.구조물공_수량(12.7)_7.조경공(수정)" xfId="1611"/>
    <cellStyle name="_철근_14. 흑암1리~흑암2리(자전거도로)_4.구조물공_수량(12.7)_구조물깨기1" xfId="1612"/>
    <cellStyle name="_철근_14. 흑암1리~흑암2리(자전거도로)_4.구조물공_수량(12.7)_구조물깨기1_6.포장공" xfId="1613"/>
    <cellStyle name="_철근_14. 흑암1리~흑암2리(자전거도로)_4.구조물공_수량(12.7)_구조물깨기1_6.포장공_6.포장공" xfId="1614"/>
    <cellStyle name="_철근_14. 흑암1리~흑암2리(자전거도로)_4.구조물공_수량(12.7)_구조물깨기1_6.포장공_6.포장공(수정)" xfId="1615"/>
    <cellStyle name="_철근_14. 흑암1리~흑암2리(자전거도로)_4.구조물공_수량(12.7)_구조물깨기1_6.포장공_6.포장공00" xfId="1616"/>
    <cellStyle name="_철근_14. 흑암1리~흑암2리(자전거도로)_4.구조물공_수량(12.7)_구조물깨기1_6.포장공_L형측구연장조서-1" xfId="1617"/>
    <cellStyle name="_철근_14. 흑암1리~흑암2리(자전거도로)_4.구조물공_수량(12.7)_구조물깨기1_6.포장공_복사본 6.포장공" xfId="1618"/>
    <cellStyle name="_철근_14. 흑암1리~흑암2리(자전거도로)_4.구조물공_수량(12.7)_구조물깨기1_6.포장공_사본 - 6.포장공" xfId="1619"/>
    <cellStyle name="_철근_14. 흑암1리~흑암2리(자전거도로)_4.구조물공_수량(12.7)_구조물깨기1_7.조경공" xfId="1620"/>
    <cellStyle name="_철근_14. 흑암1리~흑암2리(자전거도로)_4.구조물공_수량(12.7)_구조물깨기1_7.조경공(수정)" xfId="1621"/>
    <cellStyle name="_철근_14. 흑암1리~흑암2리(자전거도로)_4.구조물공_수량(12.7)_구조물깨기1_구조물깨기1" xfId="1622"/>
    <cellStyle name="_철근_14. 흑암1리~흑암2리(자전거도로)_4.구조물공_수량(12.7)_구조물깨기1_구조물깨기1_6.포장공" xfId="1623"/>
    <cellStyle name="_철근_14. 흑암1리~흑암2리(자전거도로)_4.구조물공_수량(12.7)_구조물깨기1_구조물깨기1_6.포장공_6.포장공" xfId="1624"/>
    <cellStyle name="_철근_14. 흑암1리~흑암2리(자전거도로)_4.구조물공_수량(12.7)_구조물깨기1_구조물깨기1_6.포장공_6.포장공(수정)" xfId="1625"/>
    <cellStyle name="_철근_14. 흑암1리~흑암2리(자전거도로)_4.구조물공_수량(12.7)_구조물깨기1_구조물깨기1_6.포장공_6.포장공00" xfId="1626"/>
    <cellStyle name="_철근_14. 흑암1리~흑암2리(자전거도로)_4.구조물공_수량(12.7)_구조물깨기1_구조물깨기1_6.포장공_L형측구연장조서-1" xfId="1627"/>
    <cellStyle name="_철근_14. 흑암1리~흑암2리(자전거도로)_4.구조물공_수량(12.7)_구조물깨기1_구조물깨기1_6.포장공_복사본 6.포장공" xfId="1628"/>
    <cellStyle name="_철근_14. 흑암1리~흑암2리(자전거도로)_4.구조물공_수량(12.7)_구조물깨기1_구조물깨기1_6.포장공_사본 - 6.포장공" xfId="1629"/>
    <cellStyle name="_철근_14. 흑암1리~흑암2리(자전거도로)_4.구조물공_수량(12.7)_구조물깨기1_구조물깨기1_7.조경공" xfId="1630"/>
    <cellStyle name="_철근_14. 흑암1리~흑암2리(자전거도로)_4.구조물공_수량(12.7)_구조물깨기1_구조물깨기1_7.조경공(수정)" xfId="1631"/>
    <cellStyle name="_철근_14. 흑암1리~흑암2리(자전거도로)_6.포장공" xfId="1632"/>
    <cellStyle name="_철근_14. 흑암1리~흑암2리(자전거도로)_6.포장공_6.포장공" xfId="1633"/>
    <cellStyle name="_철근_14. 흑암1리~흑암2리(자전거도로)_6.포장공_6.포장공(수정)" xfId="1634"/>
    <cellStyle name="_철근_14. 흑암1리~흑암2리(자전거도로)_6.포장공_6.포장공00" xfId="1635"/>
    <cellStyle name="_철근_14. 흑암1리~흑암2리(자전거도로)_6.포장공_L형측구연장조서-1" xfId="1636"/>
    <cellStyle name="_철근_14. 흑암1리~흑암2리(자전거도로)_6.포장공_복사본 6.포장공" xfId="1637"/>
    <cellStyle name="_철근_14. 흑암1리~흑암2리(자전거도로)_6.포장공_사본 - 6.포장공" xfId="1638"/>
    <cellStyle name="_철근_14. 흑암1리~흑암2리(자전거도로)_7.조경공" xfId="1639"/>
    <cellStyle name="_철근_14. 흑암1리~흑암2리(자전거도로)_7.조경공(수정)" xfId="1640"/>
    <cellStyle name="_철근_14. 흑암1리~흑암2리(자전거도로)_구조물깨기" xfId="1641"/>
    <cellStyle name="_철근_14. 흑암1리~흑암2리(자전거도로)_구조물깨기_6.포장공" xfId="1642"/>
    <cellStyle name="_철근_14. 흑암1리~흑암2리(자전거도로)_구조물깨기_6.포장공_6.포장공" xfId="1643"/>
    <cellStyle name="_철근_14. 흑암1리~흑암2리(자전거도로)_구조물깨기_6.포장공_6.포장공(수정)" xfId="1644"/>
    <cellStyle name="_철근_14. 흑암1리~흑암2리(자전거도로)_구조물깨기_6.포장공_6.포장공00" xfId="1645"/>
    <cellStyle name="_철근_14. 흑암1리~흑암2리(자전거도로)_구조물깨기_6.포장공_L형측구연장조서-1" xfId="1646"/>
    <cellStyle name="_철근_14. 흑암1리~흑암2리(자전거도로)_구조물깨기_6.포장공_복사본 6.포장공" xfId="1647"/>
    <cellStyle name="_철근_14. 흑암1리~흑암2리(자전거도로)_구조물깨기_6.포장공_사본 - 6.포장공" xfId="1648"/>
    <cellStyle name="_철근_14. 흑암1리~흑암2리(자전거도로)_구조물깨기_7.조경공" xfId="1649"/>
    <cellStyle name="_철근_14. 흑암1리~흑암2리(자전거도로)_구조물깨기_7.조경공(수정)" xfId="1650"/>
    <cellStyle name="_철근_14. 흑암1리~흑암2리(자전거도로)_구조물깨기_구조물깨기1" xfId="1651"/>
    <cellStyle name="_철근_14. 흑암1리~흑암2리(자전거도로)_구조물깨기_구조물깨기1_6.포장공" xfId="1652"/>
    <cellStyle name="_철근_14. 흑암1리~흑암2리(자전거도로)_구조물깨기_구조물깨기1_6.포장공_6.포장공" xfId="1653"/>
    <cellStyle name="_철근_14. 흑암1리~흑암2리(자전거도로)_구조물깨기_구조물깨기1_6.포장공_6.포장공(수정)" xfId="1654"/>
    <cellStyle name="_철근_14. 흑암1리~흑암2리(자전거도로)_구조물깨기_구조물깨기1_6.포장공_6.포장공00" xfId="1655"/>
    <cellStyle name="_철근_14. 흑암1리~흑암2리(자전거도로)_구조물깨기_구조물깨기1_6.포장공_L형측구연장조서-1" xfId="1656"/>
    <cellStyle name="_철근_14. 흑암1리~흑암2리(자전거도로)_구조물깨기_구조물깨기1_6.포장공_복사본 6.포장공" xfId="1657"/>
    <cellStyle name="_철근_14. 흑암1리~흑암2리(자전거도로)_구조물깨기_구조물깨기1_6.포장공_사본 - 6.포장공" xfId="1658"/>
    <cellStyle name="_철근_14. 흑암1리~흑암2리(자전거도로)_구조물깨기_구조물깨기1_7.조경공" xfId="1659"/>
    <cellStyle name="_철근_14. 흑암1리~흑암2리(자전거도로)_구조물깨기_구조물깨기1_7.조경공(수정)" xfId="1660"/>
    <cellStyle name="_철근_14. 흑암1리~흑암2리(자전거도로)_구조물깨기_구조물깨기1_구조물깨기1" xfId="1661"/>
    <cellStyle name="_철근_14. 흑암1리~흑암2리(자전거도로)_구조물깨기_구조물깨기1_구조물깨기1_6.포장공" xfId="1662"/>
    <cellStyle name="_철근_14. 흑암1리~흑암2리(자전거도로)_구조물깨기_구조물깨기1_구조물깨기1_6.포장공_6.포장공" xfId="1663"/>
    <cellStyle name="_철근_14. 흑암1리~흑암2리(자전거도로)_구조물깨기_구조물깨기1_구조물깨기1_6.포장공_6.포장공(수정)" xfId="1664"/>
    <cellStyle name="_철근_14. 흑암1리~흑암2리(자전거도로)_구조물깨기_구조물깨기1_구조물깨기1_6.포장공_6.포장공00" xfId="1665"/>
    <cellStyle name="_철근_14. 흑암1리~흑암2리(자전거도로)_구조물깨기_구조물깨기1_구조물깨기1_6.포장공_L형측구연장조서-1" xfId="1666"/>
    <cellStyle name="_철근_14. 흑암1리~흑암2리(자전거도로)_구조물깨기_구조물깨기1_구조물깨기1_6.포장공_복사본 6.포장공" xfId="1667"/>
    <cellStyle name="_철근_14. 흑암1리~흑암2리(자전거도로)_구조물깨기_구조물깨기1_구조물깨기1_6.포장공_사본 - 6.포장공" xfId="1668"/>
    <cellStyle name="_철근_14. 흑암1리~흑암2리(자전거도로)_구조물깨기_구조물깨기1_구조물깨기1_7.조경공" xfId="1669"/>
    <cellStyle name="_철근_14. 흑암1리~흑암2리(자전거도로)_구조물깨기_구조물깨기1_구조물깨기1_7.조경공(수정)" xfId="1670"/>
    <cellStyle name="_철근_14. 흑암1리~흑암2리(자전거도로)_구조물깨기1" xfId="1671"/>
    <cellStyle name="_철근_14. 흑암1리~흑암2리(자전거도로)_구조물깨기1_6.포장공" xfId="1672"/>
    <cellStyle name="_철근_14. 흑암1리~흑암2리(자전거도로)_구조물깨기1_6.포장공_6.포장공" xfId="1673"/>
    <cellStyle name="_철근_14. 흑암1리~흑암2리(자전거도로)_구조물깨기1_6.포장공_6.포장공(수정)" xfId="1674"/>
    <cellStyle name="_철근_14. 흑암1리~흑암2리(자전거도로)_구조물깨기1_6.포장공_6.포장공00" xfId="1675"/>
    <cellStyle name="_철근_14. 흑암1리~흑암2리(자전거도로)_구조물깨기1_6.포장공_L형측구연장조서-1" xfId="1676"/>
    <cellStyle name="_철근_14. 흑암1리~흑암2리(자전거도로)_구조물깨기1_6.포장공_복사본 6.포장공" xfId="1677"/>
    <cellStyle name="_철근_14. 흑암1리~흑암2리(자전거도로)_구조물깨기1_6.포장공_사본 - 6.포장공" xfId="1678"/>
    <cellStyle name="_철근_14. 흑암1리~흑암2리(자전거도로)_구조물깨기1_7.조경공" xfId="1679"/>
    <cellStyle name="_철근_14. 흑암1리~흑암2리(자전거도로)_구조물깨기1_7.조경공(수정)" xfId="1680"/>
    <cellStyle name="_철근_14. 흑암1리~흑암2리(자전거도로)_배수공" xfId="1681"/>
    <cellStyle name="_철근_14. 흑암1리~흑암2리(자전거도로)_수량(12.7)" xfId="1682"/>
    <cellStyle name="_철근_14. 흑암1리~흑암2리(자전거도로)_수량(12.7)_6.포장공" xfId="1683"/>
    <cellStyle name="_철근_14. 흑암1리~흑암2리(자전거도로)_수량(12.7)_6.포장공_6.포장공" xfId="1684"/>
    <cellStyle name="_철근_14. 흑암1리~흑암2리(자전거도로)_수량(12.7)_6.포장공_6.포장공(수정)" xfId="1685"/>
    <cellStyle name="_철근_14. 흑암1리~흑암2리(자전거도로)_수량(12.7)_6.포장공_6.포장공00" xfId="1686"/>
    <cellStyle name="_철근_14. 흑암1리~흑암2리(자전거도로)_수량(12.7)_6.포장공_L형측구연장조서-1" xfId="1687"/>
    <cellStyle name="_철근_14. 흑암1리~흑암2리(자전거도로)_수량(12.7)_6.포장공_복사본 6.포장공" xfId="1688"/>
    <cellStyle name="_철근_14. 흑암1리~흑암2리(자전거도로)_수량(12.7)_6.포장공_사본 - 6.포장공" xfId="1689"/>
    <cellStyle name="_철근_14. 흑암1리~흑암2리(자전거도로)_수량(12.7)_7.조경공" xfId="1690"/>
    <cellStyle name="_철근_14. 흑암1리~흑암2리(자전거도로)_수량(12.7)_7.조경공(수정)" xfId="1691"/>
    <cellStyle name="_철근_14. 흑암1리~흑암2리(자전거도로)_수량(12.7)_구조물깨기1" xfId="1692"/>
    <cellStyle name="_철근_14. 흑암1리~흑암2리(자전거도로)_수량(12.7)_구조물깨기1_6.포장공" xfId="1693"/>
    <cellStyle name="_철근_14. 흑암1리~흑암2리(자전거도로)_수량(12.7)_구조물깨기1_6.포장공_6.포장공" xfId="1694"/>
    <cellStyle name="_철근_14. 흑암1리~흑암2리(자전거도로)_수량(12.7)_구조물깨기1_6.포장공_6.포장공(수정)" xfId="1695"/>
    <cellStyle name="_철근_14. 흑암1리~흑암2리(자전거도로)_수량(12.7)_구조물깨기1_6.포장공_6.포장공00" xfId="1696"/>
    <cellStyle name="_철근_14. 흑암1리~흑암2리(자전거도로)_수량(12.7)_구조물깨기1_6.포장공_L형측구연장조서-1" xfId="1697"/>
    <cellStyle name="_철근_14. 흑암1리~흑암2리(자전거도로)_수량(12.7)_구조물깨기1_6.포장공_복사본 6.포장공" xfId="1698"/>
    <cellStyle name="_철근_14. 흑암1리~흑암2리(자전거도로)_수량(12.7)_구조물깨기1_6.포장공_사본 - 6.포장공" xfId="1699"/>
    <cellStyle name="_철근_14. 흑암1리~흑암2리(자전거도로)_수량(12.7)_구조물깨기1_7.조경공" xfId="1700"/>
    <cellStyle name="_철근_14. 흑암1리~흑암2리(자전거도로)_수량(12.7)_구조물깨기1_7.조경공(수정)" xfId="1701"/>
    <cellStyle name="_철근_14. 흑암1리~흑암2리(자전거도로)_수량(12.7)_구조물깨기1_구조물깨기1" xfId="1702"/>
    <cellStyle name="_철근_14. 흑암1리~흑암2리(자전거도로)_수량(12.7)_구조물깨기1_구조물깨기1_6.포장공" xfId="1703"/>
    <cellStyle name="_철근_14. 흑암1리~흑암2리(자전거도로)_수량(12.7)_구조물깨기1_구조물깨기1_6.포장공_6.포장공" xfId="1704"/>
    <cellStyle name="_철근_14. 흑암1리~흑암2리(자전거도로)_수량(12.7)_구조물깨기1_구조물깨기1_6.포장공_6.포장공(수정)" xfId="1705"/>
    <cellStyle name="_철근_14. 흑암1리~흑암2리(자전거도로)_수량(12.7)_구조물깨기1_구조물깨기1_6.포장공_6.포장공00" xfId="1706"/>
    <cellStyle name="_철근_14. 흑암1리~흑암2리(자전거도로)_수량(12.7)_구조물깨기1_구조물깨기1_6.포장공_L형측구연장조서-1" xfId="1707"/>
    <cellStyle name="_철근_14. 흑암1리~흑암2리(자전거도로)_수량(12.7)_구조물깨기1_구조물깨기1_6.포장공_복사본 6.포장공" xfId="1708"/>
    <cellStyle name="_철근_14. 흑암1리~흑암2리(자전거도로)_수량(12.7)_구조물깨기1_구조물깨기1_6.포장공_사본 - 6.포장공" xfId="1709"/>
    <cellStyle name="_철근_14. 흑암1리~흑암2리(자전거도로)_수량(12.7)_구조물깨기1_구조물깨기1_7.조경공" xfId="1710"/>
    <cellStyle name="_철근_14. 흑암1리~흑암2리(자전거도로)_수량(12.7)_구조물깨기1_구조물깨기1_7.조경공(수정)" xfId="1711"/>
    <cellStyle name="_철근_15. 절미골~계진리(진행)" xfId="1712"/>
    <cellStyle name="_철근_15. 절미골~계진리(진행)_4.구조물공" xfId="1713"/>
    <cellStyle name="_철근_15. 절미골~계진리(진행)_4.구조물공_6.포장공" xfId="1714"/>
    <cellStyle name="_철근_15. 절미골~계진리(진행)_4.구조물공_6.포장공_6.포장공" xfId="1715"/>
    <cellStyle name="_철근_15. 절미골~계진리(진행)_4.구조물공_6.포장공_6.포장공(수정)" xfId="1716"/>
    <cellStyle name="_철근_15. 절미골~계진리(진행)_4.구조물공_6.포장공_6.포장공00" xfId="1717"/>
    <cellStyle name="_철근_15. 절미골~계진리(진행)_4.구조물공_6.포장공_L형측구연장조서-1" xfId="1718"/>
    <cellStyle name="_철근_15. 절미골~계진리(진행)_4.구조물공_6.포장공_복사본 6.포장공" xfId="1719"/>
    <cellStyle name="_철근_15. 절미골~계진리(진행)_4.구조물공_6.포장공_사본 - 6.포장공" xfId="1720"/>
    <cellStyle name="_철근_15. 절미골~계진리(진행)_4.구조물공_7.조경공" xfId="1721"/>
    <cellStyle name="_철근_15. 절미골~계진리(진행)_4.구조물공_7.조경공(수정)" xfId="1722"/>
    <cellStyle name="_철근_15. 절미골~계진리(진행)_4.구조물공_구조물깨기" xfId="1723"/>
    <cellStyle name="_철근_15. 절미골~계진리(진행)_4.구조물공_구조물깨기_6.포장공" xfId="1724"/>
    <cellStyle name="_철근_15. 절미골~계진리(진행)_4.구조물공_구조물깨기_6.포장공_6.포장공" xfId="1725"/>
    <cellStyle name="_철근_15. 절미골~계진리(진행)_4.구조물공_구조물깨기_6.포장공_6.포장공(수정)" xfId="1726"/>
    <cellStyle name="_철근_15. 절미골~계진리(진행)_4.구조물공_구조물깨기_6.포장공_6.포장공00" xfId="1727"/>
    <cellStyle name="_철근_15. 절미골~계진리(진행)_4.구조물공_구조물깨기_6.포장공_L형측구연장조서-1" xfId="1728"/>
    <cellStyle name="_철근_15. 절미골~계진리(진행)_4.구조물공_구조물깨기_6.포장공_복사본 6.포장공" xfId="1729"/>
    <cellStyle name="_철근_15. 절미골~계진리(진행)_4.구조물공_구조물깨기_6.포장공_사본 - 6.포장공" xfId="1730"/>
    <cellStyle name="_철근_15. 절미골~계진리(진행)_4.구조물공_구조물깨기_7.조경공" xfId="1731"/>
    <cellStyle name="_철근_15. 절미골~계진리(진행)_4.구조물공_구조물깨기_7.조경공(수정)" xfId="1732"/>
    <cellStyle name="_철근_15. 절미골~계진리(진행)_4.구조물공_구조물깨기_구조물깨기1" xfId="1733"/>
    <cellStyle name="_철근_15. 절미골~계진리(진행)_4.구조물공_구조물깨기_구조물깨기1_6.포장공" xfId="1734"/>
    <cellStyle name="_철근_15. 절미골~계진리(진행)_4.구조물공_구조물깨기_구조물깨기1_6.포장공_6.포장공" xfId="1735"/>
    <cellStyle name="_철근_15. 절미골~계진리(진행)_4.구조물공_구조물깨기_구조물깨기1_6.포장공_6.포장공(수정)" xfId="1736"/>
    <cellStyle name="_철근_15. 절미골~계진리(진행)_4.구조물공_구조물깨기_구조물깨기1_6.포장공_6.포장공00" xfId="1737"/>
    <cellStyle name="_철근_15. 절미골~계진리(진행)_4.구조물공_구조물깨기_구조물깨기1_6.포장공_L형측구연장조서-1" xfId="1738"/>
    <cellStyle name="_철근_15. 절미골~계진리(진행)_4.구조물공_구조물깨기_구조물깨기1_6.포장공_복사본 6.포장공" xfId="1739"/>
    <cellStyle name="_철근_15. 절미골~계진리(진행)_4.구조물공_구조물깨기_구조물깨기1_6.포장공_사본 - 6.포장공" xfId="1740"/>
    <cellStyle name="_철근_15. 절미골~계진리(진행)_4.구조물공_구조물깨기_구조물깨기1_7.조경공" xfId="1741"/>
    <cellStyle name="_철근_15. 절미골~계진리(진행)_4.구조물공_구조물깨기_구조물깨기1_7.조경공(수정)" xfId="1742"/>
    <cellStyle name="_철근_15. 절미골~계진리(진행)_4.구조물공_구조물깨기_구조물깨기1_구조물깨기1" xfId="1743"/>
    <cellStyle name="_철근_15. 절미골~계진리(진행)_4.구조물공_구조물깨기_구조물깨기1_구조물깨기1_6.포장공" xfId="1744"/>
    <cellStyle name="_철근_15. 절미골~계진리(진행)_4.구조물공_구조물깨기_구조물깨기1_구조물깨기1_6.포장공_6.포장공" xfId="1745"/>
    <cellStyle name="_철근_15. 절미골~계진리(진행)_4.구조물공_구조물깨기_구조물깨기1_구조물깨기1_6.포장공_6.포장공(수정)" xfId="1746"/>
    <cellStyle name="_철근_15. 절미골~계진리(진행)_4.구조물공_구조물깨기_구조물깨기1_구조물깨기1_6.포장공_6.포장공00" xfId="1747"/>
    <cellStyle name="_철근_15. 절미골~계진리(진행)_4.구조물공_구조물깨기_구조물깨기1_구조물깨기1_6.포장공_L형측구연장조서-1" xfId="1748"/>
    <cellStyle name="_철근_15. 절미골~계진리(진행)_4.구조물공_구조물깨기_구조물깨기1_구조물깨기1_6.포장공_복사본 6.포장공" xfId="1749"/>
    <cellStyle name="_철근_15. 절미골~계진리(진행)_4.구조물공_구조물깨기_구조물깨기1_구조물깨기1_6.포장공_사본 - 6.포장공" xfId="1750"/>
    <cellStyle name="_철근_15. 절미골~계진리(진행)_4.구조물공_구조물깨기_구조물깨기1_구조물깨기1_7.조경공" xfId="1751"/>
    <cellStyle name="_철근_15. 절미골~계진리(진행)_4.구조물공_구조물깨기_구조물깨기1_구조물깨기1_7.조경공(수정)" xfId="1752"/>
    <cellStyle name="_철근_15. 절미골~계진리(진행)_4.구조물공_구조물깨기1" xfId="1753"/>
    <cellStyle name="_철근_15. 절미골~계진리(진행)_4.구조물공_구조물깨기1_6.포장공" xfId="1754"/>
    <cellStyle name="_철근_15. 절미골~계진리(진행)_4.구조물공_구조물깨기1_6.포장공_6.포장공" xfId="1755"/>
    <cellStyle name="_철근_15. 절미골~계진리(진행)_4.구조물공_구조물깨기1_6.포장공_6.포장공(수정)" xfId="1756"/>
    <cellStyle name="_철근_15. 절미골~계진리(진행)_4.구조물공_구조물깨기1_6.포장공_6.포장공00" xfId="1757"/>
    <cellStyle name="_철근_15. 절미골~계진리(진행)_4.구조물공_구조물깨기1_6.포장공_L형측구연장조서-1" xfId="1758"/>
    <cellStyle name="_철근_15. 절미골~계진리(진행)_4.구조물공_구조물깨기1_6.포장공_복사본 6.포장공" xfId="1759"/>
    <cellStyle name="_철근_15. 절미골~계진리(진행)_4.구조물공_구조물깨기1_6.포장공_사본 - 6.포장공" xfId="1760"/>
    <cellStyle name="_철근_15. 절미골~계진리(진행)_4.구조물공_구조물깨기1_7.조경공" xfId="1761"/>
    <cellStyle name="_철근_15. 절미골~계진리(진행)_4.구조물공_구조물깨기1_7.조경공(수정)" xfId="1762"/>
    <cellStyle name="_철근_15. 절미골~계진리(진행)_4.구조물공_수량(12.7)" xfId="1763"/>
    <cellStyle name="_철근_15. 절미골~계진리(진행)_4.구조물공_수량(12.7)_6.포장공" xfId="1764"/>
    <cellStyle name="_철근_15. 절미골~계진리(진행)_4.구조물공_수량(12.7)_6.포장공_6.포장공" xfId="1765"/>
    <cellStyle name="_철근_15. 절미골~계진리(진행)_4.구조물공_수량(12.7)_6.포장공_6.포장공(수정)" xfId="1766"/>
    <cellStyle name="_철근_15. 절미골~계진리(진행)_4.구조물공_수량(12.7)_6.포장공_6.포장공00" xfId="1767"/>
    <cellStyle name="_철근_15. 절미골~계진리(진행)_4.구조물공_수량(12.7)_6.포장공_L형측구연장조서-1" xfId="1768"/>
    <cellStyle name="_철근_15. 절미골~계진리(진행)_4.구조물공_수량(12.7)_6.포장공_복사본 6.포장공" xfId="1769"/>
    <cellStyle name="_철근_15. 절미골~계진리(진행)_4.구조물공_수량(12.7)_6.포장공_사본 - 6.포장공" xfId="1770"/>
    <cellStyle name="_철근_15. 절미골~계진리(진행)_4.구조물공_수량(12.7)_7.조경공" xfId="1771"/>
    <cellStyle name="_철근_15. 절미골~계진리(진행)_4.구조물공_수량(12.7)_7.조경공(수정)" xfId="1772"/>
    <cellStyle name="_철근_15. 절미골~계진리(진행)_4.구조물공_수량(12.7)_구조물깨기1" xfId="1773"/>
    <cellStyle name="_철근_15. 절미골~계진리(진행)_4.구조물공_수량(12.7)_구조물깨기1_6.포장공" xfId="1774"/>
    <cellStyle name="_철근_15. 절미골~계진리(진행)_4.구조물공_수량(12.7)_구조물깨기1_6.포장공_6.포장공" xfId="1775"/>
    <cellStyle name="_철근_15. 절미골~계진리(진행)_4.구조물공_수량(12.7)_구조물깨기1_6.포장공_6.포장공(수정)" xfId="1776"/>
    <cellStyle name="_철근_15. 절미골~계진리(진행)_4.구조물공_수량(12.7)_구조물깨기1_6.포장공_6.포장공00" xfId="1777"/>
    <cellStyle name="_철근_15. 절미골~계진리(진행)_4.구조물공_수량(12.7)_구조물깨기1_6.포장공_L형측구연장조서-1" xfId="1778"/>
    <cellStyle name="_철근_15. 절미골~계진리(진행)_4.구조물공_수량(12.7)_구조물깨기1_6.포장공_복사본 6.포장공" xfId="1779"/>
    <cellStyle name="_철근_15. 절미골~계진리(진행)_4.구조물공_수량(12.7)_구조물깨기1_6.포장공_사본 - 6.포장공" xfId="1780"/>
    <cellStyle name="_철근_15. 절미골~계진리(진행)_4.구조물공_수량(12.7)_구조물깨기1_7.조경공" xfId="1781"/>
    <cellStyle name="_철근_15. 절미골~계진리(진행)_4.구조물공_수량(12.7)_구조물깨기1_7.조경공(수정)" xfId="1782"/>
    <cellStyle name="_철근_15. 절미골~계진리(진행)_4.구조물공_수량(12.7)_구조물깨기1_구조물깨기1" xfId="1783"/>
    <cellStyle name="_철근_15. 절미골~계진리(진행)_4.구조물공_수량(12.7)_구조물깨기1_구조물깨기1_6.포장공" xfId="1784"/>
    <cellStyle name="_철근_15. 절미골~계진리(진행)_4.구조물공_수량(12.7)_구조물깨기1_구조물깨기1_6.포장공_6.포장공" xfId="1785"/>
    <cellStyle name="_철근_15. 절미골~계진리(진행)_4.구조물공_수량(12.7)_구조물깨기1_구조물깨기1_6.포장공_6.포장공(수정)" xfId="1786"/>
    <cellStyle name="_철근_15. 절미골~계진리(진행)_4.구조물공_수량(12.7)_구조물깨기1_구조물깨기1_6.포장공_6.포장공00" xfId="1787"/>
    <cellStyle name="_철근_15. 절미골~계진리(진행)_4.구조물공_수량(12.7)_구조물깨기1_구조물깨기1_6.포장공_L형측구연장조서-1" xfId="1788"/>
    <cellStyle name="_철근_15. 절미골~계진리(진행)_4.구조물공_수량(12.7)_구조물깨기1_구조물깨기1_6.포장공_복사본 6.포장공" xfId="1789"/>
    <cellStyle name="_철근_15. 절미골~계진리(진행)_4.구조물공_수량(12.7)_구조물깨기1_구조물깨기1_6.포장공_사본 - 6.포장공" xfId="1790"/>
    <cellStyle name="_철근_15. 절미골~계진리(진행)_4.구조물공_수량(12.7)_구조물깨기1_구조물깨기1_7.조경공" xfId="1791"/>
    <cellStyle name="_철근_15. 절미골~계진리(진행)_4.구조물공_수량(12.7)_구조물깨기1_구조물깨기1_7.조경공(수정)" xfId="1792"/>
    <cellStyle name="_철근_15. 절미골~계진리(진행)_6.포장공" xfId="1793"/>
    <cellStyle name="_철근_15. 절미골~계진리(진행)_6.포장공_6.포장공" xfId="1794"/>
    <cellStyle name="_철근_15. 절미골~계진리(진행)_6.포장공_6.포장공(수정)" xfId="1795"/>
    <cellStyle name="_철근_15. 절미골~계진리(진행)_6.포장공_6.포장공00" xfId="1796"/>
    <cellStyle name="_철근_15. 절미골~계진리(진행)_6.포장공_L형측구연장조서-1" xfId="1797"/>
    <cellStyle name="_철근_15. 절미골~계진리(진행)_6.포장공_복사본 6.포장공" xfId="1798"/>
    <cellStyle name="_철근_15. 절미골~계진리(진행)_7.조경공" xfId="1799"/>
    <cellStyle name="_철근_15. 절미골~계진리(진행)_7.조경공(수정)" xfId="1800"/>
    <cellStyle name="_철근_15. 절미골~계진리(진행)_구조물깨기" xfId="1801"/>
    <cellStyle name="_철근_15. 절미골~계진리(진행)_구조물깨기_6.포장공" xfId="1802"/>
    <cellStyle name="_철근_15. 절미골~계진리(진행)_구조물깨기_6.포장공_6.포장공" xfId="1803"/>
    <cellStyle name="_철근_15. 절미골~계진리(진행)_구조물깨기_6.포장공_6.포장공(수정)" xfId="1804"/>
    <cellStyle name="_철근_15. 절미골~계진리(진행)_구조물깨기_6.포장공_6.포장공00" xfId="1805"/>
    <cellStyle name="_철근_15. 절미골~계진리(진행)_구조물깨기_6.포장공_L형측구연장조서-1" xfId="1806"/>
    <cellStyle name="_철근_15. 절미골~계진리(진행)_구조물깨기_6.포장공_복사본 6.포장공" xfId="1807"/>
    <cellStyle name="_철근_15. 절미골~계진리(진행)_구조물깨기_7.조경공" xfId="1808"/>
    <cellStyle name="_철근_15. 절미골~계진리(진행)_구조물깨기_7.조경공(수정)" xfId="1809"/>
    <cellStyle name="_철근_15. 절미골~계진리(진행)_구조물깨기_구조물깨기1" xfId="1810"/>
    <cellStyle name="_철근_15. 절미골~계진리(진행)_구조물깨기_구조물깨기1_6.포장공" xfId="1811"/>
    <cellStyle name="_철근_15. 절미골~계진리(진행)_구조물깨기_구조물깨기1_6.포장공_6.포장공" xfId="1812"/>
    <cellStyle name="_철근_15. 절미골~계진리(진행)_구조물깨기_구조물깨기1_6.포장공_6.포장공(수정)" xfId="1813"/>
    <cellStyle name="_철근_15. 절미골~계진리(진행)_구조물깨기_구조물깨기1_6.포장공_6.포장공00" xfId="1814"/>
    <cellStyle name="_철근_15. 절미골~계진리(진행)_구조물깨기_구조물깨기1_6.포장공_L형측구연장조서-1" xfId="1815"/>
    <cellStyle name="_철근_15. 절미골~계진리(진행)_구조물깨기_구조물깨기1_6.포장공_복사본 6.포장공" xfId="1816"/>
    <cellStyle name="_철근_15. 절미골~계진리(진행)_구조물깨기_구조물깨기1_7.조경공" xfId="1817"/>
    <cellStyle name="_철근_15. 절미골~계진리(진행)_구조물깨기_구조물깨기1_7.조경공(수정)" xfId="1818"/>
    <cellStyle name="_철근_15. 절미골~계진리(진행)_구조물깨기_구조물깨기1_구조물깨기1" xfId="1819"/>
    <cellStyle name="_철근_15. 절미골~계진리(진행)_구조물깨기_구조물깨기1_구조물깨기1_6.포장공" xfId="1820"/>
    <cellStyle name="_철근_15. 절미골~계진리(진행)_구조물깨기_구조물깨기1_구조물깨기1_6.포장공_6.포장공" xfId="1821"/>
    <cellStyle name="_철근_15. 절미골~계진리(진행)_구조물깨기_구조물깨기1_구조물깨기1_6.포장공_6.포장공(수정)" xfId="1822"/>
    <cellStyle name="_철근_15. 절미골~계진리(진행)_구조물깨기_구조물깨기1_구조물깨기1_6.포장공_6.포장공00" xfId="1823"/>
    <cellStyle name="_철근_15. 절미골~계진리(진행)_구조물깨기_구조물깨기1_구조물깨기1_6.포장공_L형측구연장조서-1" xfId="1824"/>
    <cellStyle name="_철근_15. 절미골~계진리(진행)_구조물깨기_구조물깨기1_구조물깨기1_6.포장공_복사본 6.포장공" xfId="1825"/>
    <cellStyle name="_철근_15. 절미골~계진리(진행)_구조물깨기_구조물깨기1_구조물깨기1_7.조경공" xfId="1826"/>
    <cellStyle name="_철근_15. 절미골~계진리(진행)_구조물깨기_구조물깨기1_구조물깨기1_7.조경공(수정)" xfId="1827"/>
    <cellStyle name="_철근_15. 절미골~계진리(진행)_구조물깨기1" xfId="1828"/>
    <cellStyle name="_철근_15. 절미골~계진리(진행)_구조물깨기1_6.포장공" xfId="1829"/>
    <cellStyle name="_철근_15. 절미골~계진리(진행)_구조물깨기1_6.포장공_6.포장공" xfId="1830"/>
    <cellStyle name="_철근_15. 절미골~계진리(진행)_구조물깨기1_6.포장공_6.포장공(수정)" xfId="1831"/>
    <cellStyle name="_철근_15. 절미골~계진리(진행)_구조물깨기1_6.포장공_6.포장공00" xfId="1832"/>
    <cellStyle name="_철근_15. 절미골~계진리(진행)_구조물깨기1_6.포장공_L형측구연장조서-1" xfId="1833"/>
    <cellStyle name="_철근_15. 절미골~계진리(진행)_구조물깨기1_6.포장공_복사본 6.포장공" xfId="1834"/>
    <cellStyle name="_철근_15. 절미골~계진리(진행)_구조물깨기1_7.조경공" xfId="1835"/>
    <cellStyle name="_철근_15. 절미골~계진리(진행)_구조물깨기1_7.조경공(수정)" xfId="1836"/>
    <cellStyle name="_철근_15. 절미골~계진리(진행)_배수공" xfId="1837"/>
    <cellStyle name="_철근_15. 절미골~계진리(진행)_수량(12.7)" xfId="1838"/>
    <cellStyle name="_철근_15. 절미골~계진리(진행)_수량(12.7)_6.포장공" xfId="1839"/>
    <cellStyle name="_철근_15. 절미골~계진리(진행)_수량(12.7)_6.포장공_6.포장공" xfId="1840"/>
    <cellStyle name="_철근_15. 절미골~계진리(진행)_수량(12.7)_6.포장공_6.포장공(수정)" xfId="1841"/>
    <cellStyle name="_철근_15. 절미골~계진리(진행)_수량(12.7)_6.포장공_6.포장공00" xfId="1842"/>
    <cellStyle name="_철근_15. 절미골~계진리(진행)_수량(12.7)_6.포장공_L형측구연장조서-1" xfId="1843"/>
    <cellStyle name="_철근_15. 절미골~계진리(진행)_수량(12.7)_6.포장공_복사본 6.포장공" xfId="1844"/>
    <cellStyle name="_철근_15. 절미골~계진리(진행)_수량(12.7)_7.조경공" xfId="1845"/>
    <cellStyle name="_철근_15. 절미골~계진리(진행)_수량(12.7)_7.조경공(수정)" xfId="1846"/>
    <cellStyle name="_철근_15. 절미골~계진리(진행)_수량(12.7)_구조물깨기1" xfId="1847"/>
    <cellStyle name="_철근_15. 절미골~계진리(진행)_수량(12.7)_구조물깨기1_6.포장공" xfId="1848"/>
    <cellStyle name="_철근_15. 절미골~계진리(진행)_수량(12.7)_구조물깨기1_6.포장공_6.포장공" xfId="1849"/>
    <cellStyle name="_철근_15. 절미골~계진리(진행)_수량(12.7)_구조물깨기1_6.포장공_6.포장공(수정)" xfId="1850"/>
    <cellStyle name="_철근_15. 절미골~계진리(진행)_수량(12.7)_구조물깨기1_6.포장공_6.포장공00" xfId="1851"/>
    <cellStyle name="_철근_15. 절미골~계진리(진행)_수량(12.7)_구조물깨기1_6.포장공_L형측구연장조서-1" xfId="1852"/>
    <cellStyle name="_철근_15. 절미골~계진리(진행)_수량(12.7)_구조물깨기1_6.포장공_복사본 6.포장공" xfId="1853"/>
    <cellStyle name="_철근_15. 절미골~계진리(진행)_수량(12.7)_구조물깨기1_7.조경공" xfId="1854"/>
    <cellStyle name="_철근_15. 절미골~계진리(진행)_수량(12.7)_구조물깨기1_7.조경공(수정)" xfId="1855"/>
    <cellStyle name="_철근_15. 절미골~계진리(진행)_수량(12.7)_구조물깨기1_구조물깨기1" xfId="1856"/>
    <cellStyle name="_철근_15. 절미골~계진리(진행)_수량(12.7)_구조물깨기1_구조물깨기1_6.포장공" xfId="1857"/>
    <cellStyle name="_철근_15. 절미골~계진리(진행)_수량(12.7)_구조물깨기1_구조물깨기1_6.포장공_6.포장공" xfId="1858"/>
    <cellStyle name="_철근_15. 절미골~계진리(진행)_수량(12.7)_구조물깨기1_구조물깨기1_6.포장공_6.포장공(수정)" xfId="1859"/>
    <cellStyle name="_철근_15. 절미골~계진리(진행)_수량(12.7)_구조물깨기1_구조물깨기1_6.포장공_6.포장공00" xfId="1860"/>
    <cellStyle name="_철근_15. 절미골~계진리(진행)_수량(12.7)_구조물깨기1_구조물깨기1_6.포장공_L형측구연장조서-1" xfId="1861"/>
    <cellStyle name="_철근_15. 절미골~계진리(진행)_수량(12.7)_구조물깨기1_구조물깨기1_6.포장공_복사본 6.포장공" xfId="1862"/>
    <cellStyle name="_철근_15. 절미골~계진리(진행)_수량(12.7)_구조물깨기1_구조물깨기1_7.조경공" xfId="1863"/>
    <cellStyle name="_철근_15. 절미골~계진리(진행)_수량(12.7)_구조물깨기1_구조물깨기1_7.조경공(수정)" xfId="1864"/>
    <cellStyle name="_철근_15. 절미골~계진리(진행)_토적표" xfId="1865"/>
    <cellStyle name="_철근_15. 절미골~계진리(진행)_토적표_4.구조물공" xfId="1866"/>
    <cellStyle name="_철근_15. 절미골~계진리(진행)_토적표_4.구조물공_6.포장공" xfId="1867"/>
    <cellStyle name="_철근_15. 절미골~계진리(진행)_토적표_4.구조물공_6.포장공_6.포장공" xfId="1868"/>
    <cellStyle name="_철근_15. 절미골~계진리(진행)_토적표_4.구조물공_6.포장공_6.포장공(수정)" xfId="1869"/>
    <cellStyle name="_철근_15. 절미골~계진리(진행)_토적표_4.구조물공_6.포장공_6.포장공00" xfId="1870"/>
    <cellStyle name="_철근_15. 절미골~계진리(진행)_토적표_4.구조물공_6.포장공_L형측구연장조서-1" xfId="1871"/>
    <cellStyle name="_철근_15. 절미골~계진리(진행)_토적표_4.구조물공_6.포장공_복사본 6.포장공" xfId="1872"/>
    <cellStyle name="_철근_15. 절미골~계진리(진행)_토적표_4.구조물공_7.조경공" xfId="1873"/>
    <cellStyle name="_철근_15. 절미골~계진리(진행)_토적표_4.구조물공_7.조경공(수정)" xfId="1874"/>
    <cellStyle name="_철근_15. 절미골~계진리(진행)_토적표_4.구조물공_구조물깨기" xfId="1875"/>
    <cellStyle name="_철근_15. 절미골~계진리(진행)_토적표_4.구조물공_구조물깨기_6.포장공" xfId="1876"/>
    <cellStyle name="_철근_15. 절미골~계진리(진행)_토적표_4.구조물공_구조물깨기_6.포장공_6.포장공" xfId="1877"/>
    <cellStyle name="_철근_15. 절미골~계진리(진행)_토적표_4.구조물공_구조물깨기_6.포장공_6.포장공(수정)" xfId="1878"/>
    <cellStyle name="_철근_15. 절미골~계진리(진행)_토적표_4.구조물공_구조물깨기_6.포장공_6.포장공00" xfId="1879"/>
    <cellStyle name="_철근_15. 절미골~계진리(진행)_토적표_4.구조물공_구조물깨기_6.포장공_L형측구연장조서-1" xfId="1880"/>
    <cellStyle name="_철근_15. 절미골~계진리(진행)_토적표_4.구조물공_구조물깨기_6.포장공_복사본 6.포장공" xfId="1881"/>
    <cellStyle name="_철근_15. 절미골~계진리(진행)_토적표_4.구조물공_구조물깨기_7.조경공" xfId="1882"/>
    <cellStyle name="_철근_15. 절미골~계진리(진행)_토적표_4.구조물공_구조물깨기_7.조경공(수정)" xfId="1883"/>
    <cellStyle name="_철근_15. 절미골~계진리(진행)_토적표_4.구조물공_구조물깨기_구조물깨기1" xfId="1884"/>
    <cellStyle name="_철근_15. 절미골~계진리(진행)_토적표_4.구조물공_구조물깨기_구조물깨기1_6.포장공" xfId="1885"/>
    <cellStyle name="_철근_15. 절미골~계진리(진행)_토적표_4.구조물공_구조물깨기_구조물깨기1_6.포장공_6.포장공" xfId="1886"/>
    <cellStyle name="_철근_15. 절미골~계진리(진행)_토적표_4.구조물공_구조물깨기_구조물깨기1_6.포장공_6.포장공(수정)" xfId="1887"/>
    <cellStyle name="_철근_15. 절미골~계진리(진행)_토적표_4.구조물공_구조물깨기_구조물깨기1_6.포장공_6.포장공00" xfId="1888"/>
    <cellStyle name="_철근_15. 절미골~계진리(진행)_토적표_4.구조물공_구조물깨기_구조물깨기1_6.포장공_L형측구연장조서-1" xfId="1889"/>
    <cellStyle name="_철근_15. 절미골~계진리(진행)_토적표_4.구조물공_구조물깨기_구조물깨기1_6.포장공_복사본 6.포장공" xfId="1890"/>
    <cellStyle name="_철근_15. 절미골~계진리(진행)_토적표_4.구조물공_구조물깨기_구조물깨기1_7.조경공" xfId="1891"/>
    <cellStyle name="_철근_15. 절미골~계진리(진행)_토적표_4.구조물공_구조물깨기_구조물깨기1_7.조경공(수정)" xfId="1892"/>
    <cellStyle name="_철근_15. 절미골~계진리(진행)_토적표_4.구조물공_구조물깨기_구조물깨기1_구조물깨기1" xfId="1893"/>
    <cellStyle name="_철근_15. 절미골~계진리(진행)_토적표_4.구조물공_구조물깨기_구조물깨기1_구조물깨기1_6.포장공" xfId="1894"/>
    <cellStyle name="_철근_15. 절미골~계진리(진행)_토적표_4.구조물공_구조물깨기_구조물깨기1_구조물깨기1_6.포장공_6.포장공" xfId="1895"/>
    <cellStyle name="_철근_15. 절미골~계진리(진행)_토적표_4.구조물공_구조물깨기_구조물깨기1_구조물깨기1_6.포장공_6.포장공(수정)" xfId="1896"/>
    <cellStyle name="_철근_15. 절미골~계진리(진행)_토적표_4.구조물공_구조물깨기_구조물깨기1_구조물깨기1_6.포장공_6.포장공00" xfId="1897"/>
    <cellStyle name="_철근_15. 절미골~계진리(진행)_토적표_4.구조물공_구조물깨기_구조물깨기1_구조물깨기1_6.포장공_L형측구연장조서-1" xfId="1898"/>
    <cellStyle name="_철근_15. 절미골~계진리(진행)_토적표_4.구조물공_구조물깨기_구조물깨기1_구조물깨기1_6.포장공_복사본 6.포장공" xfId="1899"/>
    <cellStyle name="_철근_15. 절미골~계진리(진행)_토적표_4.구조물공_구조물깨기_구조물깨기1_구조물깨기1_7.조경공" xfId="1900"/>
    <cellStyle name="_철근_15. 절미골~계진리(진행)_토적표_4.구조물공_구조물깨기_구조물깨기1_구조물깨기1_7.조경공(수정)" xfId="1901"/>
    <cellStyle name="_철근_15. 절미골~계진리(진행)_토적표_4.구조물공_구조물깨기1" xfId="1902"/>
    <cellStyle name="_철근_15. 절미골~계진리(진행)_토적표_4.구조물공_구조물깨기1_6.포장공" xfId="1903"/>
    <cellStyle name="_철근_15. 절미골~계진리(진행)_토적표_4.구조물공_구조물깨기1_6.포장공_6.포장공" xfId="1904"/>
    <cellStyle name="_철근_15. 절미골~계진리(진행)_토적표_4.구조물공_구조물깨기1_6.포장공_6.포장공(수정)" xfId="1905"/>
    <cellStyle name="_철근_15. 절미골~계진리(진행)_토적표_4.구조물공_구조물깨기1_6.포장공_6.포장공00" xfId="1906"/>
    <cellStyle name="_철근_15. 절미골~계진리(진행)_토적표_4.구조물공_구조물깨기1_6.포장공_L형측구연장조서-1" xfId="1907"/>
    <cellStyle name="_철근_15. 절미골~계진리(진행)_토적표_4.구조물공_구조물깨기1_6.포장공_복사본 6.포장공" xfId="1908"/>
    <cellStyle name="_철근_15. 절미골~계진리(진행)_토적표_4.구조물공_구조물깨기1_7.조경공" xfId="1909"/>
    <cellStyle name="_철근_15. 절미골~계진리(진행)_토적표_4.구조물공_구조물깨기1_7.조경공(수정)" xfId="1910"/>
    <cellStyle name="_철근_15. 절미골~계진리(진행)_토적표_4.구조물공_수량(12.7)" xfId="1911"/>
    <cellStyle name="_철근_15. 절미골~계진리(진행)_토적표_4.구조물공_수량(12.7)_6.포장공" xfId="1912"/>
    <cellStyle name="_철근_15. 절미골~계진리(진행)_토적표_4.구조물공_수량(12.7)_6.포장공_6.포장공" xfId="1913"/>
    <cellStyle name="_철근_15. 절미골~계진리(진행)_토적표_4.구조물공_수량(12.7)_6.포장공_6.포장공(수정)" xfId="1914"/>
    <cellStyle name="_철근_15. 절미골~계진리(진행)_토적표_4.구조물공_수량(12.7)_6.포장공_6.포장공00" xfId="1915"/>
    <cellStyle name="_철근_15. 절미골~계진리(진행)_토적표_4.구조물공_수량(12.7)_6.포장공_L형측구연장조서-1" xfId="1916"/>
    <cellStyle name="_철근_15. 절미골~계진리(진행)_토적표_4.구조물공_수량(12.7)_6.포장공_복사본 6.포장공" xfId="1917"/>
    <cellStyle name="_철근_15. 절미골~계진리(진행)_토적표_4.구조물공_수량(12.7)_7.조경공" xfId="1918"/>
    <cellStyle name="_철근_15. 절미골~계진리(진행)_토적표_4.구조물공_수량(12.7)_7.조경공(수정)" xfId="1919"/>
    <cellStyle name="_철근_15. 절미골~계진리(진행)_토적표_4.구조물공_수량(12.7)_구조물깨기1" xfId="1920"/>
    <cellStyle name="_철근_15. 절미골~계진리(진행)_토적표_4.구조물공_수량(12.7)_구조물깨기1_6.포장공" xfId="1921"/>
    <cellStyle name="_철근_15. 절미골~계진리(진행)_토적표_4.구조물공_수량(12.7)_구조물깨기1_6.포장공_6.포장공" xfId="1922"/>
    <cellStyle name="_철근_15. 절미골~계진리(진행)_토적표_4.구조물공_수량(12.7)_구조물깨기1_6.포장공_6.포장공(수정)" xfId="1923"/>
    <cellStyle name="_철근_15. 절미골~계진리(진행)_토적표_4.구조물공_수량(12.7)_구조물깨기1_6.포장공_6.포장공00" xfId="1924"/>
    <cellStyle name="_철근_15. 절미골~계진리(진행)_토적표_4.구조물공_수량(12.7)_구조물깨기1_6.포장공_L형측구연장조서-1" xfId="1925"/>
    <cellStyle name="_철근_15. 절미골~계진리(진행)_토적표_4.구조물공_수량(12.7)_구조물깨기1_6.포장공_복사본 6.포장공" xfId="1926"/>
    <cellStyle name="_철근_15. 절미골~계진리(진행)_토적표_4.구조물공_수량(12.7)_구조물깨기1_7.조경공" xfId="1927"/>
    <cellStyle name="_철근_15. 절미골~계진리(진행)_토적표_4.구조물공_수량(12.7)_구조물깨기1_7.조경공(수정)" xfId="1928"/>
    <cellStyle name="_철근_15. 절미골~계진리(진행)_토적표_4.구조물공_수량(12.7)_구조물깨기1_구조물깨기1" xfId="1929"/>
    <cellStyle name="_철근_15. 절미골~계진리(진행)_토적표_4.구조물공_수량(12.7)_구조물깨기1_구조물깨기1_6.포장공" xfId="1930"/>
    <cellStyle name="_철근_15. 절미골~계진리(진행)_토적표_4.구조물공_수량(12.7)_구조물깨기1_구조물깨기1_6.포장공_6.포장공" xfId="1931"/>
    <cellStyle name="_철근_15. 절미골~계진리(진행)_토적표_4.구조물공_수량(12.7)_구조물깨기1_구조물깨기1_6.포장공_6.포장공(수정)" xfId="1932"/>
    <cellStyle name="_철근_15. 절미골~계진리(진행)_토적표_4.구조물공_수량(12.7)_구조물깨기1_구조물깨기1_6.포장공_6.포장공00" xfId="1933"/>
    <cellStyle name="_철근_15. 절미골~계진리(진행)_토적표_4.구조물공_수량(12.7)_구조물깨기1_구조물깨기1_6.포장공_L형측구연장조서-1" xfId="1934"/>
    <cellStyle name="_철근_15. 절미골~계진리(진행)_토적표_4.구조물공_수량(12.7)_구조물깨기1_구조물깨기1_6.포장공_복사본 6.포장공" xfId="1935"/>
    <cellStyle name="_철근_15. 절미골~계진리(진행)_토적표_4.구조물공_수량(12.7)_구조물깨기1_구조물깨기1_7.조경공" xfId="1936"/>
    <cellStyle name="_철근_15. 절미골~계진리(진행)_토적표_4.구조물공_수량(12.7)_구조물깨기1_구조물깨기1_7.조경공(수정)" xfId="1937"/>
    <cellStyle name="_철근_15. 절미골~계진리(진행)_토적표_6.포장공" xfId="1938"/>
    <cellStyle name="_철근_15. 절미골~계진리(진행)_토적표_6.포장공_6.포장공" xfId="1939"/>
    <cellStyle name="_철근_15. 절미골~계진리(진행)_토적표_6.포장공_6.포장공(수정)" xfId="1940"/>
    <cellStyle name="_철근_15. 절미골~계진리(진행)_토적표_6.포장공_6.포장공00" xfId="1941"/>
    <cellStyle name="_철근_15. 절미골~계진리(진행)_토적표_6.포장공_L형측구연장조서-1" xfId="1942"/>
    <cellStyle name="_철근_15. 절미골~계진리(진행)_토적표_6.포장공_복사본 6.포장공" xfId="1943"/>
    <cellStyle name="_철근_15. 절미골~계진리(진행)_토적표_7.조경공" xfId="1944"/>
    <cellStyle name="_철근_15. 절미골~계진리(진행)_토적표_7.조경공(수정)" xfId="1945"/>
    <cellStyle name="_철근_15. 절미골~계진리(진행)_토적표_구조물깨기" xfId="1946"/>
    <cellStyle name="_철근_15. 절미골~계진리(진행)_토적표_구조물깨기_6.포장공" xfId="1947"/>
    <cellStyle name="_철근_15. 절미골~계진리(진행)_토적표_구조물깨기_6.포장공_6.포장공" xfId="1948"/>
    <cellStyle name="_철근_15. 절미골~계진리(진행)_토적표_구조물깨기_6.포장공_6.포장공(수정)" xfId="1949"/>
    <cellStyle name="_철근_15. 절미골~계진리(진행)_토적표_구조물깨기_6.포장공_6.포장공00" xfId="1950"/>
    <cellStyle name="_철근_15. 절미골~계진리(진행)_토적표_구조물깨기_6.포장공_L형측구연장조서-1" xfId="1951"/>
    <cellStyle name="_철근_15. 절미골~계진리(진행)_토적표_구조물깨기_6.포장공_복사본 6.포장공" xfId="1952"/>
    <cellStyle name="_철근_15. 절미골~계진리(진행)_토적표_구조물깨기_7.조경공" xfId="1953"/>
    <cellStyle name="_철근_15. 절미골~계진리(진행)_토적표_구조물깨기_7.조경공(수정)" xfId="1954"/>
    <cellStyle name="_철근_15. 절미골~계진리(진행)_토적표_구조물깨기_구조물깨기1" xfId="1955"/>
    <cellStyle name="_철근_15. 절미골~계진리(진행)_토적표_구조물깨기_구조물깨기1_6.포장공" xfId="1956"/>
    <cellStyle name="_철근_15. 절미골~계진리(진행)_토적표_구조물깨기_구조물깨기1_6.포장공_6.포장공" xfId="1957"/>
    <cellStyle name="_철근_15. 절미골~계진리(진행)_토적표_구조물깨기_구조물깨기1_6.포장공_6.포장공(수정)" xfId="1958"/>
    <cellStyle name="_철근_15. 절미골~계진리(진행)_토적표_구조물깨기_구조물깨기1_6.포장공_6.포장공00" xfId="1959"/>
    <cellStyle name="_철근_15. 절미골~계진리(진행)_토적표_구조물깨기_구조물깨기1_6.포장공_L형측구연장조서-1" xfId="1960"/>
    <cellStyle name="_철근_15. 절미골~계진리(진행)_토적표_구조물깨기_구조물깨기1_6.포장공_복사본 6.포장공" xfId="1961"/>
    <cellStyle name="_철근_15. 절미골~계진리(진행)_토적표_구조물깨기_구조물깨기1_7.조경공" xfId="1962"/>
    <cellStyle name="_철근_15. 절미골~계진리(진행)_토적표_구조물깨기_구조물깨기1_7.조경공(수정)" xfId="1963"/>
    <cellStyle name="_철근_15. 절미골~계진리(진행)_토적표_구조물깨기_구조물깨기1_구조물깨기1" xfId="1964"/>
    <cellStyle name="_철근_15. 절미골~계진리(진행)_토적표_구조물깨기_구조물깨기1_구조물깨기1_6.포장공" xfId="1965"/>
    <cellStyle name="_철근_15. 절미골~계진리(진행)_토적표_구조물깨기_구조물깨기1_구조물깨기1_6.포장공_6.포장공" xfId="1966"/>
    <cellStyle name="_철근_15. 절미골~계진리(진행)_토적표_구조물깨기_구조물깨기1_구조물깨기1_6.포장공_6.포장공(수정)" xfId="1967"/>
    <cellStyle name="_철근_15. 절미골~계진리(진행)_토적표_구조물깨기_구조물깨기1_구조물깨기1_6.포장공_6.포장공00" xfId="1968"/>
    <cellStyle name="_철근_15. 절미골~계진리(진행)_토적표_구조물깨기_구조물깨기1_구조물깨기1_6.포장공_L형측구연장조서-1" xfId="1969"/>
    <cellStyle name="_철근_15. 절미골~계진리(진행)_토적표_구조물깨기_구조물깨기1_구조물깨기1_6.포장공_복사본 6.포장공" xfId="1970"/>
    <cellStyle name="_철근_15. 절미골~계진리(진행)_토적표_구조물깨기_구조물깨기1_구조물깨기1_7.조경공" xfId="1971"/>
    <cellStyle name="_철근_15. 절미골~계진리(진행)_토적표_구조물깨기_구조물깨기1_구조물깨기1_7.조경공(수정)" xfId="1972"/>
    <cellStyle name="_철근_15. 절미골~계진리(진행)_토적표_구조물깨기1" xfId="1973"/>
    <cellStyle name="_철근_15. 절미골~계진리(진행)_토적표_구조물깨기1_6.포장공" xfId="1974"/>
    <cellStyle name="_철근_15. 절미골~계진리(진행)_토적표_구조물깨기1_6.포장공_6.포장공" xfId="1975"/>
    <cellStyle name="_철근_15. 절미골~계진리(진행)_토적표_구조물깨기1_6.포장공_6.포장공(수정)" xfId="1976"/>
    <cellStyle name="_철근_15. 절미골~계진리(진행)_토적표_구조물깨기1_6.포장공_6.포장공00" xfId="1977"/>
    <cellStyle name="_철근_15. 절미골~계진리(진행)_토적표_구조물깨기1_6.포장공_L형측구연장조서-1" xfId="1978"/>
    <cellStyle name="_철근_15. 절미골~계진리(진행)_토적표_구조물깨기1_6.포장공_복사본 6.포장공" xfId="1979"/>
    <cellStyle name="_철근_15. 절미골~계진리(진행)_토적표_구조물깨기1_7.조경공" xfId="1980"/>
    <cellStyle name="_철근_15. 절미골~계진리(진행)_토적표_구조물깨기1_7.조경공(수정)" xfId="1981"/>
    <cellStyle name="_철근_15. 절미골~계진리(진행)_토적표_배수공" xfId="1982"/>
    <cellStyle name="_철근_15. 절미골~계진리(진행)_토적표_수량(12.7)" xfId="1983"/>
    <cellStyle name="_철근_15. 절미골~계진리(진행)_토적표_수량(12.7)_6.포장공" xfId="1984"/>
    <cellStyle name="_철근_15. 절미골~계진리(진행)_토적표_수량(12.7)_6.포장공_6.포장공" xfId="1985"/>
    <cellStyle name="_철근_15. 절미골~계진리(진행)_토적표_수량(12.7)_6.포장공_6.포장공(수정)" xfId="1986"/>
    <cellStyle name="_철근_15. 절미골~계진리(진행)_토적표_수량(12.7)_6.포장공_6.포장공00" xfId="1987"/>
    <cellStyle name="_철근_15. 절미골~계진리(진행)_토적표_수량(12.7)_6.포장공_L형측구연장조서-1" xfId="1988"/>
    <cellStyle name="_철근_15. 절미골~계진리(진행)_토적표_수량(12.7)_6.포장공_복사본 6.포장공" xfId="1989"/>
    <cellStyle name="_철근_15. 절미골~계진리(진행)_토적표_수량(12.7)_7.조경공" xfId="1990"/>
    <cellStyle name="_철근_15. 절미골~계진리(진행)_토적표_수량(12.7)_7.조경공(수정)" xfId="1991"/>
    <cellStyle name="_철근_15. 절미골~계진리(진행)_토적표_수량(12.7)_구조물깨기1" xfId="1992"/>
    <cellStyle name="_철근_15. 절미골~계진리(진행)_토적표_수량(12.7)_구조물깨기1_6.포장공" xfId="1993"/>
    <cellStyle name="_철근_15. 절미골~계진리(진행)_토적표_수량(12.7)_구조물깨기1_6.포장공_6.포장공" xfId="1994"/>
    <cellStyle name="_철근_15. 절미골~계진리(진행)_토적표_수량(12.7)_구조물깨기1_6.포장공_6.포장공(수정)" xfId="1995"/>
    <cellStyle name="_철근_15. 절미골~계진리(진행)_토적표_수량(12.7)_구조물깨기1_6.포장공_6.포장공00" xfId="1996"/>
    <cellStyle name="_철근_15. 절미골~계진리(진행)_토적표_수량(12.7)_구조물깨기1_6.포장공_L형측구연장조서-1" xfId="1997"/>
    <cellStyle name="_철근_15. 절미골~계진리(진행)_토적표_수량(12.7)_구조물깨기1_6.포장공_복사본 6.포장공" xfId="1998"/>
    <cellStyle name="_철근_15. 절미골~계진리(진행)_토적표_수량(12.7)_구조물깨기1_7.조경공" xfId="1999"/>
    <cellStyle name="_철근_15. 절미골~계진리(진행)_토적표_수량(12.7)_구조물깨기1_7.조경공(수정)" xfId="2000"/>
    <cellStyle name="_철근_15. 절미골~계진리(진행)_토적표_수량(12.7)_구조물깨기1_구조물깨기1" xfId="2001"/>
    <cellStyle name="_철근_15. 절미골~계진리(진행)_토적표_수량(12.7)_구조물깨기1_구조물깨기1_6.포장공" xfId="2002"/>
    <cellStyle name="_철근_15. 절미골~계진리(진행)_토적표_수량(12.7)_구조물깨기1_구조물깨기1_6.포장공_6.포장공" xfId="2003"/>
    <cellStyle name="_철근_15. 절미골~계진리(진행)_토적표_수량(12.7)_구조물깨기1_구조물깨기1_6.포장공_6.포장공(수정)" xfId="2004"/>
    <cellStyle name="_철근_15. 절미골~계진리(진행)_토적표_수량(12.7)_구조물깨기1_구조물깨기1_6.포장공_6.포장공00" xfId="2005"/>
    <cellStyle name="_철근_15. 절미골~계진리(진행)_토적표_수량(12.7)_구조물깨기1_구조물깨기1_6.포장공_L형측구연장조서-1" xfId="2006"/>
    <cellStyle name="_철근_15. 절미골~계진리(진행)_토적표_수량(12.7)_구조물깨기1_구조물깨기1_6.포장공_복사본 6.포장공" xfId="2007"/>
    <cellStyle name="_철근_15. 절미골~계진리(진행)_토적표_수량(12.7)_구조물깨기1_구조물깨기1_7.조경공" xfId="2008"/>
    <cellStyle name="_철근_15. 절미골~계진리(진행)_토적표_수량(12.7)_구조물깨기1_구조물깨기1_7.조경공(수정)" xfId="2009"/>
    <cellStyle name="_철근_3.배수공" xfId="2010"/>
    <cellStyle name="_철근_3.배수공_배수공" xfId="2011"/>
    <cellStyle name="_철근_4.구조물공" xfId="2012"/>
    <cellStyle name="_철근_4.구조물공_6.포장공" xfId="2013"/>
    <cellStyle name="_철근_4.구조물공_6.포장공_6.포장공" xfId="2014"/>
    <cellStyle name="_철근_4.구조물공_6.포장공_6.포장공(수정)" xfId="2015"/>
    <cellStyle name="_철근_4.구조물공_6.포장공_6.포장공00" xfId="2016"/>
    <cellStyle name="_철근_4.구조물공_6.포장공_L형측구연장조서-1" xfId="2017"/>
    <cellStyle name="_철근_4.구조물공_6.포장공_복사본 6.포장공" xfId="2018"/>
    <cellStyle name="_철근_4.구조물공_7.조경공" xfId="2019"/>
    <cellStyle name="_철근_4.구조물공_7.조경공(수정)" xfId="2020"/>
    <cellStyle name="_철근_4.구조물공_구조물깨기" xfId="2021"/>
    <cellStyle name="_철근_4.구조물공_구조물깨기_6.포장공" xfId="2022"/>
    <cellStyle name="_철근_4.구조물공_구조물깨기_6.포장공_6.포장공" xfId="2023"/>
    <cellStyle name="_철근_4.구조물공_구조물깨기_6.포장공_6.포장공(수정)" xfId="2024"/>
    <cellStyle name="_철근_4.구조물공_구조물깨기_6.포장공_6.포장공00" xfId="2025"/>
    <cellStyle name="_철근_4.구조물공_구조물깨기_6.포장공_L형측구연장조서-1" xfId="2026"/>
    <cellStyle name="_철근_4.구조물공_구조물깨기_6.포장공_복사본 6.포장공" xfId="2027"/>
    <cellStyle name="_철근_4.구조물공_구조물깨기_7.조경공" xfId="2028"/>
    <cellStyle name="_철근_4.구조물공_구조물깨기_7.조경공(수정)" xfId="2029"/>
    <cellStyle name="_철근_4.구조물공_구조물깨기_구조물깨기1" xfId="2030"/>
    <cellStyle name="_철근_4.구조물공_구조물깨기_구조물깨기1_6.포장공" xfId="2031"/>
    <cellStyle name="_철근_4.구조물공_구조물깨기_구조물깨기1_6.포장공_6.포장공" xfId="2032"/>
    <cellStyle name="_철근_4.구조물공_구조물깨기_구조물깨기1_6.포장공_6.포장공(수정)" xfId="2033"/>
    <cellStyle name="_철근_4.구조물공_구조물깨기_구조물깨기1_6.포장공_6.포장공00" xfId="2034"/>
    <cellStyle name="_철근_4.구조물공_구조물깨기_구조물깨기1_6.포장공_L형측구연장조서-1" xfId="2035"/>
    <cellStyle name="_철근_4.구조물공_구조물깨기_구조물깨기1_6.포장공_복사본 6.포장공" xfId="2036"/>
    <cellStyle name="_철근_4.구조물공_구조물깨기_구조물깨기1_7.조경공" xfId="2037"/>
    <cellStyle name="_철근_4.구조물공_구조물깨기_구조물깨기1_7.조경공(수정)" xfId="2038"/>
    <cellStyle name="_철근_4.구조물공_구조물깨기_구조물깨기1_구조물깨기1" xfId="2039"/>
    <cellStyle name="_철근_4.구조물공_구조물깨기_구조물깨기1_구조물깨기1_6.포장공" xfId="2040"/>
    <cellStyle name="_철근_4.구조물공_구조물깨기_구조물깨기1_구조물깨기1_6.포장공_6.포장공" xfId="2041"/>
    <cellStyle name="_철근_4.구조물공_구조물깨기_구조물깨기1_구조물깨기1_6.포장공_6.포장공(수정)" xfId="2042"/>
    <cellStyle name="_철근_4.구조물공_구조물깨기_구조물깨기1_구조물깨기1_6.포장공_6.포장공00" xfId="2043"/>
    <cellStyle name="_철근_4.구조물공_구조물깨기_구조물깨기1_구조물깨기1_6.포장공_L형측구연장조서-1" xfId="2044"/>
    <cellStyle name="_철근_4.구조물공_구조물깨기_구조물깨기1_구조물깨기1_6.포장공_복사본 6.포장공" xfId="2045"/>
    <cellStyle name="_철근_4.구조물공_구조물깨기_구조물깨기1_구조물깨기1_7.조경공" xfId="2046"/>
    <cellStyle name="_철근_4.구조물공_구조물깨기_구조물깨기1_구조물깨기1_7.조경공(수정)" xfId="2047"/>
    <cellStyle name="_철근_4.구조물공_구조물깨기1" xfId="2048"/>
    <cellStyle name="_철근_4.구조물공_구조물깨기1_6.포장공" xfId="2049"/>
    <cellStyle name="_철근_4.구조물공_구조물깨기1_6.포장공_6.포장공" xfId="2050"/>
    <cellStyle name="_철근_4.구조물공_구조물깨기1_6.포장공_6.포장공(수정)" xfId="2051"/>
    <cellStyle name="_철근_4.구조물공_구조물깨기1_6.포장공_6.포장공00" xfId="2052"/>
    <cellStyle name="_철근_4.구조물공_구조물깨기1_6.포장공_L형측구연장조서-1" xfId="2053"/>
    <cellStyle name="_철근_4.구조물공_구조물깨기1_6.포장공_복사본 6.포장공" xfId="2054"/>
    <cellStyle name="_철근_4.구조물공_구조물깨기1_7.조경공" xfId="2055"/>
    <cellStyle name="_철근_4.구조물공_구조물깨기1_7.조경공(수정)" xfId="2056"/>
    <cellStyle name="_철근_4.구조물공_수량(12.7)" xfId="2057"/>
    <cellStyle name="_철근_4.구조물공_수량(12.7)_6.포장공" xfId="2058"/>
    <cellStyle name="_철근_4.구조물공_수량(12.7)_6.포장공_6.포장공" xfId="2059"/>
    <cellStyle name="_철근_4.구조물공_수량(12.7)_6.포장공_6.포장공(수정)" xfId="2060"/>
    <cellStyle name="_철근_4.구조물공_수량(12.7)_6.포장공_6.포장공00" xfId="2061"/>
    <cellStyle name="_철근_4.구조물공_수량(12.7)_6.포장공_L형측구연장조서-1" xfId="2062"/>
    <cellStyle name="_철근_4.구조물공_수량(12.7)_6.포장공_복사본 6.포장공" xfId="2063"/>
    <cellStyle name="_철근_4.구조물공_수량(12.7)_7.조경공" xfId="2064"/>
    <cellStyle name="_철근_4.구조물공_수량(12.7)_7.조경공(수정)" xfId="2065"/>
    <cellStyle name="_철근_4.구조물공_수량(12.7)_구조물깨기1" xfId="2066"/>
    <cellStyle name="_철근_4.구조물공_수량(12.7)_구조물깨기1_6.포장공" xfId="2067"/>
    <cellStyle name="_철근_4.구조물공_수량(12.7)_구조물깨기1_6.포장공_6.포장공" xfId="2068"/>
    <cellStyle name="_철근_4.구조물공_수량(12.7)_구조물깨기1_6.포장공_6.포장공(수정)" xfId="2069"/>
    <cellStyle name="_철근_4.구조물공_수량(12.7)_구조물깨기1_6.포장공_6.포장공00" xfId="2070"/>
    <cellStyle name="_철근_4.구조물공_수량(12.7)_구조물깨기1_6.포장공_L형측구연장조서-1" xfId="2071"/>
    <cellStyle name="_철근_4.구조물공_수량(12.7)_구조물깨기1_6.포장공_복사본 6.포장공" xfId="2072"/>
    <cellStyle name="_철근_4.구조물공_수량(12.7)_구조물깨기1_7.조경공" xfId="2073"/>
    <cellStyle name="_철근_4.구조물공_수량(12.7)_구조물깨기1_7.조경공(수정)" xfId="2074"/>
    <cellStyle name="_철근_4.구조물공_수량(12.7)_구조물깨기1_구조물깨기1" xfId="2075"/>
    <cellStyle name="_철근_4.구조물공_수량(12.7)_구조물깨기1_구조물깨기1_6.포장공" xfId="2076"/>
    <cellStyle name="_철근_4.구조물공_수량(12.7)_구조물깨기1_구조물깨기1_6.포장공_6.포장공" xfId="2077"/>
    <cellStyle name="_철근_4.구조물공_수량(12.7)_구조물깨기1_구조물깨기1_6.포장공_6.포장공(수정)" xfId="2078"/>
    <cellStyle name="_철근_4.구조물공_수량(12.7)_구조물깨기1_구조물깨기1_6.포장공_6.포장공00" xfId="2079"/>
    <cellStyle name="_철근_4.구조물공_수량(12.7)_구조물깨기1_구조물깨기1_6.포장공_L형측구연장조서-1" xfId="2080"/>
    <cellStyle name="_철근_4.구조물공_수량(12.7)_구조물깨기1_구조물깨기1_6.포장공_복사본 6.포장공" xfId="2081"/>
    <cellStyle name="_철근_4.구조물공_수량(12.7)_구조물깨기1_구조물깨기1_7.조경공" xfId="2082"/>
    <cellStyle name="_철근_4.구조물공_수량(12.7)_구조물깨기1_구조물깨기1_7.조경공(수정)" xfId="2083"/>
    <cellStyle name="_철근_4.포장공" xfId="2084"/>
    <cellStyle name="_철근_4.포장공_1공구" xfId="2085"/>
    <cellStyle name="_철근_4.포장공_3공구" xfId="2086"/>
    <cellStyle name="_철근_4.포장공_Book2" xfId="2087"/>
    <cellStyle name="_철근_4.포장공_구일(전체분)" xfId="2088"/>
    <cellStyle name="_철근_4.포장공_구일(전체분)-1" xfId="2089"/>
    <cellStyle name="_철근_4.포장공_군청(발주분)-1" xfId="2090"/>
    <cellStyle name="_철근_4.포장공_군청(발주분)-최종" xfId="2091"/>
    <cellStyle name="_철근_4.포장공_군청(전체분)" xfId="2092"/>
    <cellStyle name="_철근_4.포장공_귀곡리(변경)" xfId="2093"/>
    <cellStyle name="_철근_4.포장공_귀곡리(변경)-1" xfId="2094"/>
    <cellStyle name="_철근_4.포장공_대안(발주분)" xfId="2095"/>
    <cellStyle name="_철근_4.포장공_대안(전체분)" xfId="2096"/>
    <cellStyle name="_철근_4.포장공_묘금(발주분)-1" xfId="2097"/>
    <cellStyle name="_철근_4.포장공_복사본 사양리농로확,포장공사(전체분)" xfId="2098"/>
    <cellStyle name="_철근_4.포장공_사양리농로확,포장공사(전체분)" xfId="2099"/>
    <cellStyle name="_철근_4.포장공_수량(구룡리)" xfId="2100"/>
    <cellStyle name="_철근_4.포장공_수량(구룡리)-1" xfId="2101"/>
    <cellStyle name="_철근_4.포장공_수량(구일리)" xfId="2102"/>
    <cellStyle name="_철근_4.포장공_수량(군청)" xfId="2103"/>
    <cellStyle name="_철근_4.포장공_수량(군청)_m" xfId="2104"/>
    <cellStyle name="_철근_4.포장공_수량(대성리)" xfId="2105"/>
    <cellStyle name="_철근_4.포장공_수량(도이리)" xfId="2106"/>
    <cellStyle name="_철근_4.포장공_수량(도이리)_m" xfId="2107"/>
    <cellStyle name="_철근_4.포장공_수량(백지리)2" xfId="2108"/>
    <cellStyle name="_철근_4.포장공_수량(사양리-2)" xfId="2109"/>
    <cellStyle name="_철근_4.포장공_수량(사양리-4)" xfId="2110"/>
    <cellStyle name="_철근_4.포장공_수량(신매리)" xfId="2111"/>
    <cellStyle name="_철근_4.포장공_수량(신매리-2공구)" xfId="2112"/>
    <cellStyle name="_철근_4.포장공_수량(신매리-3공구)" xfId="2113"/>
    <cellStyle name="_철근_4.포장공_수량(신매리-5-B)" xfId="2114"/>
    <cellStyle name="_철근_4.포장공_수량(신매리-5-H)" xfId="2115"/>
    <cellStyle name="_철근_4.포장공_수량(윤정리)" xfId="2116"/>
    <cellStyle name="_철근_4.포장공_수량(평계리-2공구)" xfId="2117"/>
    <cellStyle name="_철근_4.포장공_수량1" xfId="2118"/>
    <cellStyle name="_철근_4.포장공_윤정(발주분)" xfId="2119"/>
    <cellStyle name="_철근_4.포장공_증약리(문양삭제)" xfId="2120"/>
    <cellStyle name="_철근_4.포장공_증약리(문양삭제)-1" xfId="2121"/>
    <cellStyle name="_철근_4.포장공_증약리(발주분)" xfId="2122"/>
    <cellStyle name="_철근_4.포장공_증약리(전체분)" xfId="2123"/>
    <cellStyle name="_철근_4.포장공_증약리(최종)-3" xfId="2124"/>
    <cellStyle name="_철근_4.포장공_증약리수량" xfId="2125"/>
    <cellStyle name="_철근_4.포장공_지수리" xfId="2126"/>
    <cellStyle name="_철근_4.포장공_지수리-4" xfId="2127"/>
    <cellStyle name="_철근_4.포장공_평계농로포장공사-1" xfId="2128"/>
    <cellStyle name="_철근_4.포장공_합금(전체분)-1" xfId="2129"/>
    <cellStyle name="_철근_4.포장공_현리농로포장(2공구)" xfId="2130"/>
    <cellStyle name="_철근_4.포장공_횡배수관" xfId="2131"/>
    <cellStyle name="_철근_6.포장공" xfId="2132"/>
    <cellStyle name="_철근_6.포장공_6.포장공" xfId="2133"/>
    <cellStyle name="_철근_6.포장공_6.포장공(수정)" xfId="2134"/>
    <cellStyle name="_철근_6.포장공_6.포장공00" xfId="2135"/>
    <cellStyle name="_철근_6.포장공_L형측구연장조서-1" xfId="2136"/>
    <cellStyle name="_철근_6.포장공_복사본 6.포장공" xfId="2137"/>
    <cellStyle name="_철근_7.조경공" xfId="2138"/>
    <cellStyle name="_철근_7.조경공(수정)" xfId="2139"/>
    <cellStyle name="_철근_box" xfId="2140"/>
    <cellStyle name="_철근_box_배수공" xfId="2141"/>
    <cellStyle name="_철근_구조물깨기" xfId="2142"/>
    <cellStyle name="_철근_구조물깨기_6.포장공" xfId="2143"/>
    <cellStyle name="_철근_구조물깨기_6.포장공_6.포장공" xfId="2144"/>
    <cellStyle name="_철근_구조물깨기_6.포장공_6.포장공(수정)" xfId="2145"/>
    <cellStyle name="_철근_구조물깨기_6.포장공_6.포장공00" xfId="2146"/>
    <cellStyle name="_철근_구조물깨기_6.포장공_L형측구연장조서-1" xfId="2147"/>
    <cellStyle name="_철근_구조물깨기_6.포장공_복사본 6.포장공" xfId="2148"/>
    <cellStyle name="_철근_구조물깨기_7.조경공" xfId="2149"/>
    <cellStyle name="_철근_구조물깨기_7.조경공(수정)" xfId="2150"/>
    <cellStyle name="_철근_구조물깨기_구조물깨기1" xfId="2151"/>
    <cellStyle name="_철근_구조물깨기_구조물깨기1_6.포장공" xfId="2152"/>
    <cellStyle name="_철근_구조물깨기_구조물깨기1_6.포장공_6.포장공" xfId="2153"/>
    <cellStyle name="_철근_구조물깨기_구조물깨기1_6.포장공_6.포장공(수정)" xfId="2154"/>
    <cellStyle name="_철근_구조물깨기_구조물깨기1_6.포장공_6.포장공00" xfId="2155"/>
    <cellStyle name="_철근_구조물깨기_구조물깨기1_6.포장공_L형측구연장조서-1" xfId="2156"/>
    <cellStyle name="_철근_구조물깨기_구조물깨기1_6.포장공_복사본 6.포장공" xfId="2157"/>
    <cellStyle name="_철근_구조물깨기_구조물깨기1_7.조경공" xfId="2158"/>
    <cellStyle name="_철근_구조물깨기_구조물깨기1_7.조경공(수정)" xfId="2159"/>
    <cellStyle name="_철근_구조물깨기_구조물깨기1_구조물깨기1" xfId="2160"/>
    <cellStyle name="_철근_구조물깨기_구조물깨기1_구조물깨기1_6.포장공" xfId="2161"/>
    <cellStyle name="_철근_구조물깨기_구조물깨기1_구조물깨기1_6.포장공_6.포장공" xfId="2162"/>
    <cellStyle name="_철근_구조물깨기_구조물깨기1_구조물깨기1_6.포장공_6.포장공(수정)" xfId="2163"/>
    <cellStyle name="_철근_구조물깨기_구조물깨기1_구조물깨기1_6.포장공_6.포장공00" xfId="2164"/>
    <cellStyle name="_철근_구조물깨기_구조물깨기1_구조물깨기1_6.포장공_L형측구연장조서-1" xfId="2165"/>
    <cellStyle name="_철근_구조물깨기_구조물깨기1_구조물깨기1_6.포장공_복사본 6.포장공" xfId="2166"/>
    <cellStyle name="_철근_구조물깨기_구조물깨기1_구조물깨기1_7.조경공" xfId="2167"/>
    <cellStyle name="_철근_구조물깨기_구조물깨기1_구조물깨기1_7.조경공(수정)" xfId="2168"/>
    <cellStyle name="_철근_구조물깨기1" xfId="2169"/>
    <cellStyle name="_철근_구조물깨기1_6.포장공" xfId="2170"/>
    <cellStyle name="_철근_구조물깨기1_6.포장공_6.포장공" xfId="2171"/>
    <cellStyle name="_철근_구조물깨기1_6.포장공_6.포장공(수정)" xfId="2172"/>
    <cellStyle name="_철근_구조물깨기1_6.포장공_6.포장공00" xfId="2173"/>
    <cellStyle name="_철근_구조물깨기1_6.포장공_L형측구연장조서-1" xfId="2174"/>
    <cellStyle name="_철근_구조물깨기1_6.포장공_복사본 6.포장공" xfId="2175"/>
    <cellStyle name="_철근_구조물깨기1_7.조경공" xfId="2176"/>
    <cellStyle name="_철근_구조물깨기1_7.조경공(수정)" xfId="2177"/>
    <cellStyle name="_철근_깨기" xfId="2178"/>
    <cellStyle name="_철근_깨기_6.포장공" xfId="2179"/>
    <cellStyle name="_철근_깨기_6.포장공_6.포장공" xfId="2180"/>
    <cellStyle name="_철근_깨기_6.포장공_6.포장공(수정)" xfId="2181"/>
    <cellStyle name="_철근_깨기_6.포장공_6.포장공00" xfId="2182"/>
    <cellStyle name="_철근_깨기_6.포장공_L형측구연장조서-1" xfId="2183"/>
    <cellStyle name="_철근_깨기_6.포장공_복사본 6.포장공" xfId="2184"/>
    <cellStyle name="_철근_깨기_깨기" xfId="2185"/>
    <cellStyle name="_철근_깨기_깨기_6.포장공" xfId="2186"/>
    <cellStyle name="_철근_깨기_깨기_6.포장공_6.포장공" xfId="2187"/>
    <cellStyle name="_철근_깨기_깨기_6.포장공_6.포장공(수정)" xfId="2188"/>
    <cellStyle name="_철근_깨기_깨기_6.포장공_6.포장공00" xfId="2189"/>
    <cellStyle name="_철근_깨기_깨기_6.포장공_L형측구연장조서-1" xfId="2190"/>
    <cellStyle name="_철근_깨기_깨기_6.포장공_복사본 6.포장공" xfId="2191"/>
    <cellStyle name="_철근_깨기_깨기-1" xfId="2192"/>
    <cellStyle name="_철근_깨기_깨기-1_6.포장공" xfId="2193"/>
    <cellStyle name="_철근_깨기_깨기-1_6.포장공_6.포장공" xfId="2194"/>
    <cellStyle name="_철근_깨기_깨기-1_6.포장공_6.포장공(수정)" xfId="2195"/>
    <cellStyle name="_철근_깨기_깨기-1_6.포장공_6.포장공00" xfId="2196"/>
    <cellStyle name="_철근_깨기_깨기-1_6.포장공_L형측구연장조서-1" xfId="2197"/>
    <cellStyle name="_철근_깨기_깨기-1_6.포장공_복사본 6.포장공" xfId="2198"/>
    <cellStyle name="_철근_수량(12.7)" xfId="2199"/>
    <cellStyle name="_철근_수량(12.7)_6.포장공" xfId="2200"/>
    <cellStyle name="_철근_수량(12.7)_6.포장공_6.포장공" xfId="2201"/>
    <cellStyle name="_철근_수량(12.7)_6.포장공_6.포장공(수정)" xfId="2202"/>
    <cellStyle name="_철근_수량(12.7)_6.포장공_6.포장공00" xfId="2203"/>
    <cellStyle name="_철근_수량(12.7)_6.포장공_L형측구연장조서-1" xfId="2204"/>
    <cellStyle name="_철근_수량(12.7)_6.포장공_복사본 6.포장공" xfId="2205"/>
    <cellStyle name="_철근_수량(12.7)_7.조경공" xfId="2206"/>
    <cellStyle name="_철근_수량(12.7)_7.조경공(수정)" xfId="2207"/>
    <cellStyle name="_철근_수량(12.7)_구조물깨기1" xfId="2208"/>
    <cellStyle name="_철근_수량(12.7)_구조물깨기1_6.포장공" xfId="2209"/>
    <cellStyle name="_철근_수량(12.7)_구조물깨기1_6.포장공_6.포장공" xfId="2210"/>
    <cellStyle name="_철근_수량(12.7)_구조물깨기1_6.포장공_6.포장공(수정)" xfId="2211"/>
    <cellStyle name="_철근_수량(12.7)_구조물깨기1_6.포장공_6.포장공00" xfId="2212"/>
    <cellStyle name="_철근_수량(12.7)_구조물깨기1_6.포장공_L형측구연장조서-1" xfId="2213"/>
    <cellStyle name="_철근_수량(12.7)_구조물깨기1_6.포장공_복사본 6.포장공" xfId="2214"/>
    <cellStyle name="_철근_수량(12.7)_구조물깨기1_7.조경공" xfId="2215"/>
    <cellStyle name="_철근_수량(12.7)_구조물깨기1_7.조경공(수정)" xfId="2216"/>
    <cellStyle name="_철근_수량(12.7)_구조물깨기1_구조물깨기1" xfId="2217"/>
    <cellStyle name="_철근_수량(12.7)_구조물깨기1_구조물깨기1_6.포장공" xfId="2218"/>
    <cellStyle name="_철근_수량(12.7)_구조물깨기1_구조물깨기1_6.포장공_6.포장공" xfId="2219"/>
    <cellStyle name="_철근_수량(12.7)_구조물깨기1_구조물깨기1_6.포장공_6.포장공(수정)" xfId="2220"/>
    <cellStyle name="_철근_수량(12.7)_구조물깨기1_구조물깨기1_6.포장공_6.포장공00" xfId="2221"/>
    <cellStyle name="_철근_수량(12.7)_구조물깨기1_구조물깨기1_6.포장공_L형측구연장조서-1" xfId="2222"/>
    <cellStyle name="_철근_수량(12.7)_구조물깨기1_구조물깨기1_6.포장공_복사본 6.포장공" xfId="2223"/>
    <cellStyle name="_철근_수량(12.7)_구조물깨기1_구조물깨기1_7.조경공" xfId="2224"/>
    <cellStyle name="_철근_수량(12.7)_구조물깨기1_구조물깨기1_7.조경공(수정)" xfId="2225"/>
    <cellStyle name="_토공" xfId="2226"/>
    <cellStyle name="_토적" xfId="2227"/>
    <cellStyle name="¤@?e_TEST-1 " xfId="2228"/>
    <cellStyle name="2)" xfId="2229"/>
    <cellStyle name="AeE­ [0]_AMT " xfId="2230"/>
    <cellStyle name="AeE­_AMT " xfId="2231"/>
    <cellStyle name="ALIGNMENT" xfId="2232"/>
    <cellStyle name="AÞ¸¶ [0]_AN°y(1.25) " xfId="2233"/>
    <cellStyle name="AÞ¸¶_AN°y(1.25) " xfId="2234"/>
    <cellStyle name="Background" xfId="2235"/>
    <cellStyle name="BoldHdr" xfId="2236"/>
    <cellStyle name="C￥AØ_¿μ¾÷CoE² " xfId="2237"/>
    <cellStyle name="category" xfId="2238"/>
    <cellStyle name="ColHdr" xfId="2239"/>
    <cellStyle name="Column Headings" xfId="2240"/>
    <cellStyle name="Comma" xfId="2241"/>
    <cellStyle name="Comma [0]_ SG&amp;A Bridge " xfId="2242"/>
    <cellStyle name="comma zerodec" xfId="2243"/>
    <cellStyle name="Comma_ SG&amp;A Bridge " xfId="2244"/>
    <cellStyle name="Comma0" xfId="2245"/>
    <cellStyle name="Company Info" xfId="2246"/>
    <cellStyle name="Contents Heading 1" xfId="2247"/>
    <cellStyle name="Contents Heading 2" xfId="2248"/>
    <cellStyle name="Contents Heading 3" xfId="2249"/>
    <cellStyle name="CoverHeadline1" xfId="2250"/>
    <cellStyle name="Curr" xfId="2251"/>
    <cellStyle name="Curren?_x0012_퐀_x0017_?" xfId="2252"/>
    <cellStyle name="Currency" xfId="2253"/>
    <cellStyle name="Currency [0]_ SG&amp;A Bridge " xfId="2254"/>
    <cellStyle name="Currency_ SG&amp;A Bridge " xfId="2255"/>
    <cellStyle name="Currency0" xfId="2256"/>
    <cellStyle name="Currency1" xfId="2257"/>
    <cellStyle name="Data" xfId="2258"/>
    <cellStyle name="Date" xfId="2259"/>
    <cellStyle name="Dezimal [0]_Compiling Utility Macros" xfId="2260"/>
    <cellStyle name="Dezimal_Compiling Utility Macros" xfId="2261"/>
    <cellStyle name="Display" xfId="2262"/>
    <cellStyle name="Display Price" xfId="2263"/>
    <cellStyle name="Dollar (zero dec)" xfId="2264"/>
    <cellStyle name="F2" xfId="2265"/>
    <cellStyle name="F3" xfId="2266"/>
    <cellStyle name="F4" xfId="2267"/>
    <cellStyle name="F5" xfId="2268"/>
    <cellStyle name="F6" xfId="2269"/>
    <cellStyle name="F7" xfId="2270"/>
    <cellStyle name="F8" xfId="2271"/>
    <cellStyle name="FinePrint" xfId="2272"/>
    <cellStyle name="Fixed" xfId="2273"/>
    <cellStyle name="Grey" xfId="2274"/>
    <cellStyle name="HEADER" xfId="2275"/>
    <cellStyle name="Header1" xfId="2276"/>
    <cellStyle name="Header2" xfId="2277"/>
    <cellStyle name="Heading" xfId="2278"/>
    <cellStyle name="Heading 1" xfId="2279"/>
    <cellStyle name="Heading 2" xfId="2280"/>
    <cellStyle name="Heading 3" xfId="2281"/>
    <cellStyle name="Heading1" xfId="2282"/>
    <cellStyle name="Heading2" xfId="2283"/>
    <cellStyle name="Heading2Divider" xfId="2284"/>
    <cellStyle name="Input" xfId="2285"/>
    <cellStyle name="Input [yellow]" xfId="2286"/>
    <cellStyle name="Input Price" xfId="2287"/>
    <cellStyle name="Input Quantity" xfId="2288"/>
    <cellStyle name="Input Single Cell" xfId="2289"/>
    <cellStyle name="InputBodyCurr" xfId="2290"/>
    <cellStyle name="InputBodyDate" xfId="2291"/>
    <cellStyle name="InputBodyText" xfId="2292"/>
    <cellStyle name="InputColor" xfId="2293"/>
    <cellStyle name="Item" xfId="2294"/>
    <cellStyle name="Item Input" xfId="2295"/>
    <cellStyle name="Midtitle" xfId="2296"/>
    <cellStyle name="Milliers [0]_399GC10" xfId="2297"/>
    <cellStyle name="Milliers_399GC10" xfId="2298"/>
    <cellStyle name="Model" xfId="2299"/>
    <cellStyle name="Mon?aire [0]_399GC10" xfId="2300"/>
    <cellStyle name="Mon?aire_399GC10" xfId="2301"/>
    <cellStyle name="no dec" xfId="2302"/>
    <cellStyle name="Normal - Style1" xfId="2303"/>
    <cellStyle name="Normal - 유형1" xfId="2304"/>
    <cellStyle name="Normal_ SG&amp;A Bridge " xfId="2305"/>
    <cellStyle name="Output Single Cell" xfId="2306"/>
    <cellStyle name="Package Size" xfId="2307"/>
    <cellStyle name="Percent" xfId="2308"/>
    <cellStyle name="Percent [2]" xfId="2309"/>
    <cellStyle name="Percent_00.자재" xfId="2310"/>
    <cellStyle name="Print Heading" xfId="2311"/>
    <cellStyle name="Recipe" xfId="2312"/>
    <cellStyle name="Recipe Heading" xfId="2313"/>
    <cellStyle name="Revenue" xfId="2314"/>
    <cellStyle name="RptTitle" xfId="2315"/>
    <cellStyle name="Standard_Anpassen der Amortisation" xfId="2316"/>
    <cellStyle name="STA서식" xfId="2317"/>
    <cellStyle name="subhead" xfId="2318"/>
    <cellStyle name="SubHeading" xfId="2319"/>
    <cellStyle name="Subtotal 1" xfId="2320"/>
    <cellStyle name="Suggested Quantity" xfId="2321"/>
    <cellStyle name="testtitle" xfId="2322"/>
    <cellStyle name="title [1]" xfId="2323"/>
    <cellStyle name="title [2]" xfId="2324"/>
    <cellStyle name="Total" xfId="2325"/>
    <cellStyle name="TotalCurr" xfId="2326"/>
    <cellStyle name="TotalHdr" xfId="2327"/>
    <cellStyle name="W?rung [0]_Compiling Utility Macros" xfId="2328"/>
    <cellStyle name="W?rung_Compiling Utility Macros" xfId="2329"/>
    <cellStyle name="고정소숫점" xfId="2330"/>
    <cellStyle name="고정출력1" xfId="2331"/>
    <cellStyle name="고정출력2" xfId="2332"/>
    <cellStyle name="날짜" xfId="2333"/>
    <cellStyle name="달러" xfId="2334"/>
    <cellStyle name="뒤에 오는 하이퍼링크_1차포장공1" xfId="2335"/>
    <cellStyle name="똿뗦먛귟 [0.00]_PRODUCT DETAIL Q1" xfId="2336"/>
    <cellStyle name="똿뗦먛귟_PRODUCT DETAIL Q1" xfId="2337"/>
    <cellStyle name="믅됞 [0.00]_PRODUCT DETAIL Q1" xfId="2338"/>
    <cellStyle name="믅됞_PRODUCT DETAIL Q1" xfId="2339"/>
    <cellStyle name="백분율 [0]" xfId="2340"/>
    <cellStyle name="백분율 [2]" xfId="2341"/>
    <cellStyle name="뷭?_BOOKSHIP" xfId="2342"/>
    <cellStyle name="선택영역" xfId="2343"/>
    <cellStyle name="숫자" xfId="2344"/>
    <cellStyle name="숫자(R)" xfId="2345"/>
    <cellStyle name="숫자1" xfId="2346"/>
    <cellStyle name="숫자3" xfId="2347"/>
    <cellStyle name="쉼표 [0]" xfId="2348" builtinId="6"/>
    <cellStyle name="쉼표 [0] 10" xfId="2349"/>
    <cellStyle name="스타일 1" xfId="2350"/>
    <cellStyle name="스타일 2" xfId="2351"/>
    <cellStyle name="스타일 3" xfId="2352"/>
    <cellStyle name="스타일 4" xfId="2353"/>
    <cellStyle name="스타일 5" xfId="2354"/>
    <cellStyle name="일반" xfId="2355"/>
    <cellStyle name="자리수" xfId="2356"/>
    <cellStyle name="자리수0" xfId="2357"/>
    <cellStyle name="지정되지 않음" xfId="2358"/>
    <cellStyle name="콤마 [0]_ 4.하중계산  " xfId="2359"/>
    <cellStyle name="콤마 [000]" xfId="2360"/>
    <cellStyle name="콤마 [1]" xfId="2361"/>
    <cellStyle name="콤마 [2]" xfId="2362"/>
    <cellStyle name="콤마_ 4.하중계산  " xfId="2363"/>
    <cellStyle name="통화 [0㉝〸" xfId="2364"/>
    <cellStyle name="퍼센트" xfId="2365"/>
    <cellStyle name="표준" xfId="0" builtinId="0"/>
    <cellStyle name="표준 2 2" xfId="2366"/>
    <cellStyle name="표준 2 2 3" xfId="2367"/>
    <cellStyle name="표준 2 4" xfId="2368"/>
    <cellStyle name="표준_01 자재집계" xfId="2369"/>
    <cellStyle name="표준_폐기물(양벌리)" xfId="2370"/>
    <cellStyle name="합산" xfId="2371"/>
    <cellStyle name="화폐기호" xfId="2372"/>
    <cellStyle name="화폐기호0" xfId="237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390525</xdr:colOff>
      <xdr:row>9</xdr:row>
      <xdr:rowOff>352425</xdr:rowOff>
    </xdr:from>
    <xdr:to>
      <xdr:col>7</xdr:col>
      <xdr:colOff>161925</xdr:colOff>
      <xdr:row>11</xdr:row>
      <xdr:rowOff>57150</xdr:rowOff>
    </xdr:to>
    <xdr:pic>
      <xdr:nvPicPr>
        <xdr:cNvPr id="29906" name="그림 1">
          <a:extLst>
            <a:ext uri="{FF2B5EF4-FFF2-40B4-BE49-F238E27FC236}">
              <a16:creationId xmlns:a16="http://schemas.microsoft.com/office/drawing/2014/main" id="{00000000-0008-0000-0000-0000D27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4867275"/>
          <a:ext cx="10001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25</xdr:row>
      <xdr:rowOff>0</xdr:rowOff>
    </xdr:from>
    <xdr:to>
      <xdr:col>17</xdr:col>
      <xdr:colOff>0</xdr:colOff>
      <xdr:row>25</xdr:row>
      <xdr:rowOff>0</xdr:rowOff>
    </xdr:to>
    <xdr:sp macro="" textlink="">
      <xdr:nvSpPr>
        <xdr:cNvPr id="33940" name="Line 2">
          <a:extLst>
            <a:ext uri="{FF2B5EF4-FFF2-40B4-BE49-F238E27FC236}">
              <a16:creationId xmlns:a16="http://schemas.microsoft.com/office/drawing/2014/main" id="{00000000-0008-0000-0100-000094840000}"/>
            </a:ext>
          </a:extLst>
        </xdr:cNvPr>
        <xdr:cNvSpPr>
          <a:spLocks noChangeShapeType="1"/>
        </xdr:cNvSpPr>
      </xdr:nvSpPr>
      <xdr:spPr bwMode="auto">
        <a:xfrm>
          <a:off x="1676400" y="4610100"/>
          <a:ext cx="3990975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17</xdr:col>
      <xdr:colOff>0</xdr:colOff>
      <xdr:row>27</xdr:row>
      <xdr:rowOff>0</xdr:rowOff>
    </xdr:to>
    <xdr:sp macro="" textlink="">
      <xdr:nvSpPr>
        <xdr:cNvPr id="33941" name="Line 3">
          <a:extLst>
            <a:ext uri="{FF2B5EF4-FFF2-40B4-BE49-F238E27FC236}">
              <a16:creationId xmlns:a16="http://schemas.microsoft.com/office/drawing/2014/main" id="{00000000-0008-0000-0100-000095840000}"/>
            </a:ext>
          </a:extLst>
        </xdr:cNvPr>
        <xdr:cNvSpPr>
          <a:spLocks noChangeShapeType="1"/>
        </xdr:cNvSpPr>
      </xdr:nvSpPr>
      <xdr:spPr bwMode="auto">
        <a:xfrm>
          <a:off x="3000375" y="4962525"/>
          <a:ext cx="26670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0</xdr:rowOff>
    </xdr:from>
    <xdr:to>
      <xdr:col>17</xdr:col>
      <xdr:colOff>0</xdr:colOff>
      <xdr:row>29</xdr:row>
      <xdr:rowOff>0</xdr:rowOff>
    </xdr:to>
    <xdr:sp macro="" textlink="">
      <xdr:nvSpPr>
        <xdr:cNvPr id="33942" name="Line 4">
          <a:extLst>
            <a:ext uri="{FF2B5EF4-FFF2-40B4-BE49-F238E27FC236}">
              <a16:creationId xmlns:a16="http://schemas.microsoft.com/office/drawing/2014/main" id="{00000000-0008-0000-0100-000096840000}"/>
            </a:ext>
          </a:extLst>
        </xdr:cNvPr>
        <xdr:cNvSpPr>
          <a:spLocks noChangeShapeType="1"/>
        </xdr:cNvSpPr>
      </xdr:nvSpPr>
      <xdr:spPr bwMode="auto">
        <a:xfrm flipV="1">
          <a:off x="3000375" y="5314950"/>
          <a:ext cx="26670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27</xdr:row>
      <xdr:rowOff>0</xdr:rowOff>
    </xdr:from>
    <xdr:to>
      <xdr:col>17</xdr:col>
      <xdr:colOff>0</xdr:colOff>
      <xdr:row>27</xdr:row>
      <xdr:rowOff>0</xdr:rowOff>
    </xdr:to>
    <xdr:sp macro="" textlink="">
      <xdr:nvSpPr>
        <xdr:cNvPr id="33943" name="Line 5">
          <a:extLst>
            <a:ext uri="{FF2B5EF4-FFF2-40B4-BE49-F238E27FC236}">
              <a16:creationId xmlns:a16="http://schemas.microsoft.com/office/drawing/2014/main" id="{00000000-0008-0000-0100-000097840000}"/>
            </a:ext>
          </a:extLst>
        </xdr:cNvPr>
        <xdr:cNvSpPr>
          <a:spLocks noChangeShapeType="1"/>
        </xdr:cNvSpPr>
      </xdr:nvSpPr>
      <xdr:spPr bwMode="auto">
        <a:xfrm>
          <a:off x="5667375" y="4962525"/>
          <a:ext cx="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29</xdr:row>
      <xdr:rowOff>0</xdr:rowOff>
    </xdr:from>
    <xdr:to>
      <xdr:col>17</xdr:col>
      <xdr:colOff>0</xdr:colOff>
      <xdr:row>29</xdr:row>
      <xdr:rowOff>9525</xdr:rowOff>
    </xdr:to>
    <xdr:sp macro="" textlink="">
      <xdr:nvSpPr>
        <xdr:cNvPr id="33944" name="Line 6">
          <a:extLst>
            <a:ext uri="{FF2B5EF4-FFF2-40B4-BE49-F238E27FC236}">
              <a16:creationId xmlns:a16="http://schemas.microsoft.com/office/drawing/2014/main" id="{00000000-0008-0000-0100-000098840000}"/>
            </a:ext>
          </a:extLst>
        </xdr:cNvPr>
        <xdr:cNvSpPr>
          <a:spLocks noChangeShapeType="1"/>
        </xdr:cNvSpPr>
      </xdr:nvSpPr>
      <xdr:spPr bwMode="auto">
        <a:xfrm flipV="1">
          <a:off x="5667375" y="5314950"/>
          <a:ext cx="0" cy="95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127</xdr:row>
          <xdr:rowOff>38100</xdr:rowOff>
        </xdr:from>
        <xdr:to>
          <xdr:col>16</xdr:col>
          <xdr:colOff>333375</xdr:colOff>
          <xdr:row>149</xdr:row>
          <xdr:rowOff>142875</xdr:rowOff>
        </xdr:to>
        <xdr:sp macro="" textlink="">
          <xdr:nvSpPr>
            <xdr:cNvPr id="12290" name="Object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2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4</xdr:row>
      <xdr:rowOff>38100</xdr:rowOff>
    </xdr:from>
    <xdr:to>
      <xdr:col>10</xdr:col>
      <xdr:colOff>501650</xdr:colOff>
      <xdr:row>47</xdr:row>
      <xdr:rowOff>8761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609600"/>
          <a:ext cx="5730875" cy="61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S11"/>
  <sheetViews>
    <sheetView view="pageBreakPreview" zoomScaleNormal="100" zoomScaleSheetLayoutView="100" workbookViewId="0">
      <selection activeCell="P9" sqref="P9"/>
    </sheetView>
  </sheetViews>
  <sheetFormatPr defaultColWidth="13.33203125" defaultRowHeight="13.5"/>
  <cols>
    <col min="1" max="1" width="19.5" style="184" customWidth="1"/>
    <col min="2" max="18" width="7.1640625" style="184" customWidth="1"/>
    <col min="19" max="19" width="16.5" style="184" customWidth="1"/>
    <col min="20" max="16384" width="13.33203125" style="184"/>
  </cols>
  <sheetData>
    <row r="1" spans="1:19" ht="17.25" customHeight="1"/>
    <row r="2" spans="1:19" ht="39.950000000000003" customHeight="1">
      <c r="B2" s="196" t="s">
        <v>245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9" ht="51" customHeight="1">
      <c r="B3" s="197" t="s">
        <v>227</v>
      </c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</row>
    <row r="4" spans="1:19" ht="39.950000000000003" customHeight="1">
      <c r="C4" s="185"/>
      <c r="D4" s="185"/>
      <c r="E4" s="185"/>
      <c r="F4" s="185"/>
      <c r="G4" s="185"/>
      <c r="H4" s="198"/>
      <c r="I4" s="198"/>
      <c r="J4" s="198"/>
      <c r="K4" s="198"/>
      <c r="L4" s="198"/>
      <c r="M4" s="185"/>
      <c r="N4" s="185"/>
      <c r="O4" s="185"/>
      <c r="P4" s="185"/>
      <c r="Q4" s="185"/>
    </row>
    <row r="5" spans="1:19" ht="39.950000000000003" customHeight="1"/>
    <row r="6" spans="1:19" ht="39.950000000000003" customHeight="1">
      <c r="C6" s="186"/>
    </row>
    <row r="7" spans="1:19" ht="39.950000000000003" customHeight="1">
      <c r="A7" s="199" t="s">
        <v>243</v>
      </c>
      <c r="B7" s="199"/>
      <c r="C7" s="199"/>
      <c r="D7" s="199"/>
      <c r="E7" s="199"/>
      <c r="F7" s="199"/>
      <c r="G7" s="199"/>
      <c r="H7" s="199"/>
      <c r="I7" s="199"/>
      <c r="J7" s="199"/>
      <c r="K7" s="199"/>
      <c r="L7" s="199"/>
      <c r="M7" s="199"/>
      <c r="N7" s="199"/>
      <c r="O7" s="199"/>
      <c r="P7" s="199"/>
      <c r="Q7" s="199"/>
      <c r="R7" s="199"/>
      <c r="S7" s="199"/>
    </row>
    <row r="8" spans="1:19" ht="48.75" customHeight="1"/>
    <row r="9" spans="1:19" ht="39.950000000000003" customHeight="1"/>
    <row r="10" spans="1:19" ht="39.950000000000003" customHeight="1">
      <c r="D10" s="187"/>
    </row>
    <row r="11" spans="1:19" ht="39.950000000000003" customHeight="1">
      <c r="A11" s="195" t="s">
        <v>141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5"/>
      <c r="P11" s="195"/>
      <c r="Q11" s="195"/>
      <c r="R11" s="195"/>
      <c r="S11" s="195"/>
    </row>
  </sheetData>
  <mergeCells count="5">
    <mergeCell ref="A11:S11"/>
    <mergeCell ref="B2:R2"/>
    <mergeCell ref="B3:R3"/>
    <mergeCell ref="H4:L4"/>
    <mergeCell ref="A7:S7"/>
  </mergeCells>
  <phoneticPr fontId="5" type="noConversion"/>
  <pageMargins left="0.74803149606299213" right="0.74803149606299213" top="0.98425196850393704" bottom="0.79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</sheetPr>
  <dimension ref="A1:Z55"/>
  <sheetViews>
    <sheetView view="pageBreakPreview" zoomScaleNormal="100" zoomScaleSheetLayoutView="100" workbookViewId="0">
      <selection activeCell="N18" sqref="N18"/>
    </sheetView>
  </sheetViews>
  <sheetFormatPr defaultRowHeight="12" outlineLevelRow="1"/>
  <cols>
    <col min="1" max="32" width="5.83203125" style="15" customWidth="1"/>
    <col min="33" max="16384" width="9.33203125" style="15"/>
  </cols>
  <sheetData>
    <row r="1" spans="1:26" ht="24" customHeight="1">
      <c r="A1" s="13" t="s">
        <v>102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 ht="12.75" customHeight="1"/>
    <row r="3" spans="1:26" ht="18" customHeight="1">
      <c r="A3" s="16" t="s">
        <v>8</v>
      </c>
      <c r="D3" s="15" t="str">
        <f>표지!B2&amp;" 폐기물처리용역"</f>
        <v>교량시설물 유지보수 공사(탑동대교) 폐기물처리용역</v>
      </c>
    </row>
    <row r="4" spans="1:26" ht="12" customHeight="1">
      <c r="A4" s="16"/>
    </row>
    <row r="5" spans="1:26" ht="18" customHeight="1">
      <c r="A5" s="16" t="s">
        <v>9</v>
      </c>
      <c r="D5" s="192" t="s">
        <v>244</v>
      </c>
    </row>
    <row r="6" spans="1:26" ht="12" customHeight="1">
      <c r="A6" s="16"/>
    </row>
    <row r="7" spans="1:26" ht="18" customHeight="1">
      <c r="A7" s="16" t="s">
        <v>10</v>
      </c>
    </row>
    <row r="8" spans="1:26">
      <c r="A8" s="16"/>
    </row>
    <row r="9" spans="1:26" ht="18" customHeight="1">
      <c r="A9" s="16"/>
      <c r="B9" s="204" t="s">
        <v>240</v>
      </c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204"/>
      <c r="Y9" s="204"/>
    </row>
    <row r="10" spans="1:26" ht="18" customHeight="1">
      <c r="A10" s="16" t="s">
        <v>11</v>
      </c>
    </row>
    <row r="11" spans="1:26" ht="6" customHeight="1">
      <c r="A11" s="17"/>
      <c r="B11" s="17"/>
      <c r="C11" s="17"/>
      <c r="D11" s="17"/>
      <c r="E11" s="201"/>
      <c r="F11" s="201"/>
      <c r="G11" s="201"/>
      <c r="H11" s="17"/>
      <c r="I11" s="17"/>
      <c r="J11" s="17"/>
      <c r="K11" s="17"/>
    </row>
    <row r="12" spans="1:26" ht="18" hidden="1" customHeight="1">
      <c r="A12" s="17"/>
      <c r="B12" s="18" t="s">
        <v>107</v>
      </c>
      <c r="C12" s="17"/>
      <c r="D12" s="17"/>
      <c r="E12" s="201"/>
      <c r="F12" s="201"/>
      <c r="G12" s="201"/>
      <c r="H12" s="17"/>
      <c r="I12" s="17"/>
      <c r="J12" s="17"/>
      <c r="K12" s="17"/>
    </row>
    <row r="13" spans="1:26" ht="18" hidden="1" customHeight="1" outlineLevel="1">
      <c r="A13" s="17"/>
      <c r="B13" s="18" t="str">
        <f>갑지!D13</f>
        <v>- 폐콘크리트 :</v>
      </c>
      <c r="C13" s="17"/>
      <c r="D13" s="17"/>
      <c r="E13" s="201">
        <f>갑지!H13</f>
        <v>0</v>
      </c>
      <c r="F13" s="201"/>
      <c r="G13" s="201"/>
      <c r="H13" s="17"/>
      <c r="I13" s="17"/>
      <c r="J13" s="17"/>
      <c r="K13" s="17"/>
    </row>
    <row r="14" spans="1:26" ht="16.5" customHeight="1" collapsed="1">
      <c r="A14" s="17"/>
      <c r="B14" s="18" t="str">
        <f>갑지!D14</f>
        <v>- 폐아스콘    :</v>
      </c>
      <c r="C14" s="17"/>
      <c r="D14" s="17"/>
      <c r="E14" s="201">
        <f>갑지!H14</f>
        <v>1224</v>
      </c>
      <c r="F14" s="201"/>
      <c r="G14" s="201"/>
      <c r="H14" s="17"/>
      <c r="I14" s="17"/>
      <c r="J14" s="17"/>
      <c r="K14" s="17"/>
    </row>
    <row r="15" spans="1:26" ht="16.5" hidden="1" customHeight="1" outlineLevel="1">
      <c r="B15" s="18" t="str">
        <f>갑지!D15</f>
        <v>- 건설폐재류 :</v>
      </c>
      <c r="C15" s="17"/>
      <c r="D15" s="17"/>
      <c r="E15" s="201">
        <f>갑지!H15</f>
        <v>0</v>
      </c>
      <c r="F15" s="201"/>
      <c r="G15" s="201"/>
    </row>
    <row r="16" spans="1:26" ht="16.5" hidden="1" customHeight="1" outlineLevel="1">
      <c r="B16" s="18" t="str">
        <f>갑지!D16</f>
        <v>- 폐합성수지 :</v>
      </c>
      <c r="C16" s="17"/>
      <c r="D16" s="17"/>
      <c r="E16" s="201">
        <f>갑지!H16</f>
        <v>0</v>
      </c>
      <c r="F16" s="201"/>
      <c r="G16" s="201"/>
    </row>
    <row r="17" spans="1:23" ht="16.5" hidden="1" customHeight="1" outlineLevel="1">
      <c r="B17" s="18" t="str">
        <f>갑지!D17</f>
        <v>- 임목폐기물 :</v>
      </c>
      <c r="C17" s="17"/>
      <c r="D17" s="17"/>
      <c r="E17" s="201">
        <f>갑지!H17</f>
        <v>0</v>
      </c>
      <c r="F17" s="201"/>
      <c r="G17" s="201"/>
    </row>
    <row r="18" spans="1:23" ht="16.5" customHeight="1" collapsed="1">
      <c r="B18" s="18"/>
      <c r="C18" s="17"/>
      <c r="D18" s="17"/>
      <c r="E18" s="191"/>
      <c r="F18" s="191"/>
      <c r="G18" s="191"/>
    </row>
    <row r="19" spans="1:23" ht="18" customHeight="1">
      <c r="A19" s="16" t="s">
        <v>12</v>
      </c>
    </row>
    <row r="20" spans="1:23" ht="18" customHeight="1">
      <c r="B20" s="15" t="s">
        <v>235</v>
      </c>
    </row>
    <row r="21" spans="1:23" ht="12" customHeight="1"/>
    <row r="22" spans="1:23" ht="18" customHeight="1">
      <c r="A22" s="16" t="s">
        <v>13</v>
      </c>
    </row>
    <row r="23" spans="1:23" ht="18" customHeight="1">
      <c r="B23" s="208" t="s">
        <v>1</v>
      </c>
      <c r="C23" s="202"/>
      <c r="D23" s="202" t="s">
        <v>7</v>
      </c>
      <c r="E23" s="203"/>
      <c r="F23" s="217" t="s">
        <v>6</v>
      </c>
      <c r="G23" s="218"/>
      <c r="H23" s="218"/>
      <c r="I23" s="218"/>
      <c r="J23" s="218"/>
      <c r="K23" s="218"/>
      <c r="L23" s="218"/>
      <c r="M23" s="218"/>
      <c r="N23" s="218"/>
      <c r="O23" s="218"/>
      <c r="P23" s="218"/>
      <c r="Q23" s="219"/>
      <c r="R23" s="211" t="s">
        <v>103</v>
      </c>
      <c r="S23" s="212"/>
      <c r="T23" s="213"/>
      <c r="U23" s="19"/>
      <c r="V23" s="19"/>
      <c r="W23" s="19"/>
    </row>
    <row r="24" spans="1:23" ht="18" customHeight="1">
      <c r="B24" s="209"/>
      <c r="C24" s="210"/>
      <c r="D24" s="200"/>
      <c r="E24" s="200"/>
      <c r="F24" s="200">
        <v>20</v>
      </c>
      <c r="G24" s="200"/>
      <c r="H24" s="200"/>
      <c r="I24" s="200"/>
      <c r="J24" s="200">
        <v>40</v>
      </c>
      <c r="K24" s="200"/>
      <c r="L24" s="200"/>
      <c r="M24" s="200"/>
      <c r="N24" s="200">
        <v>60</v>
      </c>
      <c r="O24" s="200"/>
      <c r="P24" s="200"/>
      <c r="Q24" s="200"/>
      <c r="R24" s="214"/>
      <c r="S24" s="215"/>
      <c r="T24" s="216"/>
      <c r="U24" s="19"/>
      <c r="V24" s="19"/>
      <c r="W24" s="19"/>
    </row>
    <row r="25" spans="1:23" ht="18" customHeight="1">
      <c r="B25" s="232" t="s">
        <v>2</v>
      </c>
      <c r="C25" s="225"/>
      <c r="D25" s="211">
        <v>30</v>
      </c>
      <c r="E25" s="225"/>
      <c r="F25" s="211">
        <v>10</v>
      </c>
      <c r="G25" s="224"/>
      <c r="H25" s="224"/>
      <c r="I25" s="225"/>
      <c r="J25" s="211">
        <v>10</v>
      </c>
      <c r="K25" s="224"/>
      <c r="L25" s="224"/>
      <c r="M25" s="225"/>
      <c r="N25" s="211">
        <v>10</v>
      </c>
      <c r="O25" s="224"/>
      <c r="P25" s="224"/>
      <c r="Q25" s="225"/>
      <c r="R25" s="20"/>
      <c r="S25" s="20"/>
      <c r="T25" s="21"/>
      <c r="U25" s="19"/>
      <c r="V25" s="19"/>
      <c r="W25" s="19"/>
    </row>
    <row r="26" spans="1:23" ht="9.9499999999999993" customHeight="1">
      <c r="B26" s="233"/>
      <c r="C26" s="234"/>
      <c r="D26" s="235"/>
      <c r="E26" s="234"/>
      <c r="F26" s="23"/>
      <c r="G26" s="24"/>
      <c r="H26" s="24"/>
      <c r="I26" s="24"/>
      <c r="J26" s="23"/>
      <c r="K26" s="24"/>
      <c r="L26" s="24"/>
      <c r="M26" s="24"/>
      <c r="N26" s="23"/>
      <c r="O26" s="24"/>
      <c r="P26" s="24"/>
      <c r="Q26" s="22"/>
      <c r="R26" s="24"/>
      <c r="S26" s="24"/>
      <c r="T26" s="25"/>
      <c r="U26" s="19"/>
      <c r="V26" s="19"/>
      <c r="W26" s="19"/>
    </row>
    <row r="27" spans="1:23" ht="18" customHeight="1">
      <c r="B27" s="227" t="s">
        <v>3</v>
      </c>
      <c r="C27" s="223"/>
      <c r="D27" s="221">
        <v>25</v>
      </c>
      <c r="E27" s="223"/>
      <c r="F27" s="221"/>
      <c r="G27" s="222"/>
      <c r="H27" s="222"/>
      <c r="I27" s="223"/>
      <c r="J27" s="221">
        <v>12.5</v>
      </c>
      <c r="K27" s="222"/>
      <c r="L27" s="222"/>
      <c r="M27" s="223"/>
      <c r="N27" s="221">
        <v>12.5</v>
      </c>
      <c r="O27" s="222"/>
      <c r="P27" s="222"/>
      <c r="Q27" s="223"/>
      <c r="R27" s="26"/>
      <c r="S27" s="26"/>
      <c r="T27" s="27"/>
      <c r="U27" s="19"/>
      <c r="V27" s="19"/>
      <c r="W27" s="19"/>
    </row>
    <row r="28" spans="1:23" ht="9.9499999999999993" customHeight="1">
      <c r="B28" s="233"/>
      <c r="C28" s="234"/>
      <c r="D28" s="235"/>
      <c r="E28" s="234"/>
      <c r="F28" s="28"/>
      <c r="G28" s="19"/>
      <c r="H28" s="19"/>
      <c r="I28" s="19"/>
      <c r="J28" s="23"/>
      <c r="K28" s="24"/>
      <c r="L28" s="24"/>
      <c r="M28" s="22"/>
      <c r="N28" s="28"/>
      <c r="O28" s="19"/>
      <c r="P28" s="19"/>
      <c r="Q28" s="29"/>
      <c r="R28" s="24"/>
      <c r="S28" s="24"/>
      <c r="T28" s="25"/>
      <c r="U28" s="19"/>
      <c r="V28" s="19"/>
      <c r="W28" s="19"/>
    </row>
    <row r="29" spans="1:23" ht="18" customHeight="1">
      <c r="B29" s="227" t="s">
        <v>4</v>
      </c>
      <c r="C29" s="223"/>
      <c r="D29" s="221">
        <v>45</v>
      </c>
      <c r="E29" s="223"/>
      <c r="F29" s="221"/>
      <c r="G29" s="222"/>
      <c r="H29" s="222"/>
      <c r="I29" s="223"/>
      <c r="J29" s="221">
        <v>22.5</v>
      </c>
      <c r="K29" s="222"/>
      <c r="L29" s="222"/>
      <c r="M29" s="223"/>
      <c r="N29" s="221">
        <v>22.5</v>
      </c>
      <c r="O29" s="222"/>
      <c r="P29" s="222"/>
      <c r="Q29" s="223"/>
      <c r="R29" s="30"/>
      <c r="S29" s="30"/>
      <c r="T29" s="31"/>
      <c r="U29" s="19"/>
      <c r="V29" s="19"/>
      <c r="W29" s="19"/>
    </row>
    <row r="30" spans="1:23" ht="9.9499999999999993" customHeight="1">
      <c r="B30" s="228"/>
      <c r="C30" s="229"/>
      <c r="D30" s="231"/>
      <c r="E30" s="229"/>
      <c r="F30" s="28"/>
      <c r="G30" s="19"/>
      <c r="H30" s="19"/>
      <c r="I30" s="19"/>
      <c r="J30" s="28"/>
      <c r="K30" s="19"/>
      <c r="L30" s="19"/>
      <c r="M30" s="19"/>
      <c r="N30" s="28"/>
      <c r="O30" s="19"/>
      <c r="P30" s="19"/>
      <c r="Q30" s="29"/>
      <c r="R30" s="32"/>
      <c r="S30" s="32"/>
      <c r="T30" s="33"/>
      <c r="U30" s="19"/>
      <c r="V30" s="19"/>
      <c r="W30" s="19"/>
    </row>
    <row r="31" spans="1:23" ht="19.5" customHeight="1">
      <c r="B31" s="230" t="s">
        <v>0</v>
      </c>
      <c r="C31" s="226"/>
      <c r="D31" s="226">
        <f>SUM(D25:E29)</f>
        <v>100</v>
      </c>
      <c r="E31" s="226"/>
      <c r="F31" s="205">
        <f>F25+F27+F29</f>
        <v>10</v>
      </c>
      <c r="G31" s="206"/>
      <c r="H31" s="206"/>
      <c r="I31" s="220"/>
      <c r="J31" s="205">
        <f>J25+J27+J29</f>
        <v>45</v>
      </c>
      <c r="K31" s="206"/>
      <c r="L31" s="206"/>
      <c r="M31" s="220"/>
      <c r="N31" s="205">
        <f>N25+N27+N29</f>
        <v>45</v>
      </c>
      <c r="O31" s="206"/>
      <c r="P31" s="206"/>
      <c r="Q31" s="220"/>
      <c r="R31" s="205"/>
      <c r="S31" s="206"/>
      <c r="T31" s="207"/>
    </row>
    <row r="32" spans="1:23" ht="19.5" customHeight="1">
      <c r="B32" s="230" t="s">
        <v>5</v>
      </c>
      <c r="C32" s="226"/>
      <c r="D32" s="226"/>
      <c r="E32" s="226"/>
      <c r="F32" s="205">
        <v>10</v>
      </c>
      <c r="G32" s="206"/>
      <c r="H32" s="206"/>
      <c r="I32" s="220"/>
      <c r="J32" s="205">
        <f>F32+J31</f>
        <v>55</v>
      </c>
      <c r="K32" s="206"/>
      <c r="L32" s="206"/>
      <c r="M32" s="220"/>
      <c r="N32" s="205">
        <f>J32+N31</f>
        <v>100</v>
      </c>
      <c r="O32" s="206"/>
      <c r="P32" s="206"/>
      <c r="Q32" s="220"/>
      <c r="R32" s="205"/>
      <c r="S32" s="206"/>
      <c r="T32" s="207"/>
    </row>
    <row r="33" spans="2:20" ht="23.25" customHeight="1"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</row>
    <row r="34" spans="2:20" ht="18" customHeight="1"/>
    <row r="35" spans="2:20" ht="18" customHeight="1"/>
    <row r="36" spans="2:20" ht="18" customHeight="1"/>
    <row r="37" spans="2:20" ht="18" customHeight="1"/>
    <row r="38" spans="2:20" ht="18" customHeight="1"/>
    <row r="39" spans="2:20" ht="18" customHeight="1"/>
    <row r="40" spans="2:20" ht="18" customHeight="1"/>
    <row r="41" spans="2:20" ht="18" customHeight="1"/>
    <row r="42" spans="2:20" ht="18" customHeight="1"/>
    <row r="43" spans="2:20" ht="15" customHeight="1"/>
    <row r="44" spans="2:20" ht="15" customHeight="1"/>
    <row r="45" spans="2:20" ht="15" customHeight="1"/>
    <row r="46" spans="2:20" ht="15" customHeight="1"/>
    <row r="47" spans="2:20" ht="15" customHeight="1"/>
    <row r="48" spans="2:20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</sheetData>
  <mergeCells count="42">
    <mergeCell ref="J32:M32"/>
    <mergeCell ref="N27:Q27"/>
    <mergeCell ref="J27:M27"/>
    <mergeCell ref="R32:T32"/>
    <mergeCell ref="B25:C26"/>
    <mergeCell ref="D25:E26"/>
    <mergeCell ref="B27:C28"/>
    <mergeCell ref="D27:E28"/>
    <mergeCell ref="N32:Q32"/>
    <mergeCell ref="F29:I29"/>
    <mergeCell ref="F25:I25"/>
    <mergeCell ref="B32:C32"/>
    <mergeCell ref="D32:E32"/>
    <mergeCell ref="F32:I32"/>
    <mergeCell ref="J25:M25"/>
    <mergeCell ref="B9:Y9"/>
    <mergeCell ref="R31:T31"/>
    <mergeCell ref="B23:C24"/>
    <mergeCell ref="R23:T24"/>
    <mergeCell ref="F23:Q23"/>
    <mergeCell ref="N31:Q31"/>
    <mergeCell ref="J29:M29"/>
    <mergeCell ref="N25:Q25"/>
    <mergeCell ref="J31:M31"/>
    <mergeCell ref="D31:E31"/>
    <mergeCell ref="F27:I27"/>
    <mergeCell ref="B29:C30"/>
    <mergeCell ref="B31:C31"/>
    <mergeCell ref="F31:I31"/>
    <mergeCell ref="D29:E30"/>
    <mergeCell ref="N29:Q29"/>
    <mergeCell ref="F24:I24"/>
    <mergeCell ref="E11:G11"/>
    <mergeCell ref="E13:G13"/>
    <mergeCell ref="N24:Q24"/>
    <mergeCell ref="J24:M24"/>
    <mergeCell ref="E12:G12"/>
    <mergeCell ref="E14:G14"/>
    <mergeCell ref="D23:E24"/>
    <mergeCell ref="E15:G15"/>
    <mergeCell ref="E16:G16"/>
    <mergeCell ref="E17:G17"/>
  </mergeCells>
  <phoneticPr fontId="2" type="noConversion"/>
  <pageMargins left="1.1811023622047245" right="1.1811023622047245" top="0.78740157480314965" bottom="0.57999999999999996" header="0.51181102362204722" footer="0.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28"/>
  <sheetViews>
    <sheetView view="pageBreakPreview" zoomScaleNormal="100" zoomScaleSheetLayoutView="100" workbookViewId="0">
      <selection activeCell="C18" sqref="C18"/>
    </sheetView>
  </sheetViews>
  <sheetFormatPr defaultRowHeight="12"/>
  <cols>
    <col min="1" max="16384" width="9.33203125" style="15"/>
  </cols>
  <sheetData>
    <row r="1" spans="1:17" ht="24" customHeight="1">
      <c r="A1" s="34" t="s">
        <v>14</v>
      </c>
    </row>
    <row r="2" spans="1:17" ht="24" customHeigh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 ht="18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</row>
    <row r="4" spans="1:17" ht="18" customHeight="1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</row>
    <row r="5" spans="1:17" ht="18" customHeight="1">
      <c r="A5" s="35" t="s">
        <v>15</v>
      </c>
    </row>
    <row r="6" spans="1:17" ht="6" customHeight="1"/>
    <row r="7" spans="1:17" ht="18" customHeight="1">
      <c r="A7" s="37" t="s">
        <v>86</v>
      </c>
    </row>
    <row r="8" spans="1:17" ht="18" customHeight="1">
      <c r="A8" s="37" t="s">
        <v>85</v>
      </c>
    </row>
    <row r="9" spans="1:17" ht="18" customHeight="1">
      <c r="A9" s="37" t="s">
        <v>84</v>
      </c>
    </row>
    <row r="10" spans="1:17" ht="18" customHeight="1">
      <c r="A10" s="37" t="s">
        <v>83</v>
      </c>
    </row>
    <row r="11" spans="1:17" ht="18" customHeight="1">
      <c r="A11" s="37" t="s">
        <v>82</v>
      </c>
    </row>
    <row r="12" spans="1:17" ht="18" customHeight="1">
      <c r="A12" s="37" t="s">
        <v>81</v>
      </c>
    </row>
    <row r="13" spans="1:17" ht="18" customHeight="1">
      <c r="A13" s="37" t="s">
        <v>80</v>
      </c>
    </row>
    <row r="14" spans="1:17" ht="18" customHeight="1">
      <c r="A14" s="37" t="s">
        <v>79</v>
      </c>
    </row>
    <row r="15" spans="1:17" ht="8.25" customHeight="1"/>
    <row r="16" spans="1:17" ht="18" customHeight="1">
      <c r="A16" s="35" t="s">
        <v>16</v>
      </c>
    </row>
    <row r="17" spans="1:1" ht="9" customHeight="1"/>
    <row r="18" spans="1:1" ht="18" customHeight="1">
      <c r="A18" s="37" t="s">
        <v>76</v>
      </c>
    </row>
    <row r="19" spans="1:1" ht="18" customHeight="1">
      <c r="A19" s="37" t="s">
        <v>77</v>
      </c>
    </row>
    <row r="20" spans="1:1" ht="18" customHeight="1">
      <c r="A20" s="37" t="s">
        <v>78</v>
      </c>
    </row>
    <row r="21" spans="1:1" ht="18" customHeight="1"/>
    <row r="22" spans="1:1" ht="18" customHeight="1">
      <c r="A22" s="35" t="s">
        <v>17</v>
      </c>
    </row>
    <row r="23" spans="1:1" ht="12.75" customHeight="1"/>
    <row r="24" spans="1:1" ht="18" customHeight="1">
      <c r="A24" s="37" t="s">
        <v>87</v>
      </c>
    </row>
    <row r="25" spans="1:1" ht="18" customHeight="1">
      <c r="A25" s="37" t="s">
        <v>88</v>
      </c>
    </row>
    <row r="26" spans="1:1" ht="18" customHeight="1">
      <c r="A26" s="37" t="s">
        <v>89</v>
      </c>
    </row>
    <row r="27" spans="1:1" ht="18" customHeight="1">
      <c r="A27" s="37"/>
    </row>
    <row r="28" spans="1:1" ht="18" customHeight="1">
      <c r="A28" s="35" t="s">
        <v>18</v>
      </c>
    </row>
    <row r="29" spans="1:1" ht="18" customHeight="1"/>
    <row r="30" spans="1:1" ht="18" customHeight="1">
      <c r="A30" s="37" t="s">
        <v>19</v>
      </c>
    </row>
    <row r="31" spans="1:1" ht="18" customHeight="1">
      <c r="A31" s="37" t="s">
        <v>20</v>
      </c>
    </row>
    <row r="32" spans="1:1" ht="18" customHeight="1">
      <c r="A32" s="37" t="s">
        <v>21</v>
      </c>
    </row>
    <row r="33" spans="1:1" ht="18" customHeight="1">
      <c r="A33" s="37" t="s">
        <v>22</v>
      </c>
    </row>
    <row r="34" spans="1:1" ht="18" customHeight="1">
      <c r="A34" s="37" t="s">
        <v>23</v>
      </c>
    </row>
    <row r="35" spans="1:1" ht="18" customHeight="1">
      <c r="A35" s="37" t="s">
        <v>24</v>
      </c>
    </row>
    <row r="36" spans="1:1" ht="18" customHeight="1"/>
    <row r="37" spans="1:1" ht="18" customHeight="1">
      <c r="A37" s="37" t="s">
        <v>25</v>
      </c>
    </row>
    <row r="38" spans="1:1" ht="18" customHeight="1">
      <c r="A38" s="37" t="s">
        <v>74</v>
      </c>
    </row>
    <row r="39" spans="1:1" ht="18" customHeight="1">
      <c r="A39" s="37" t="s">
        <v>26</v>
      </c>
    </row>
    <row r="40" spans="1:1" ht="18" customHeight="1">
      <c r="A40" s="37" t="s">
        <v>27</v>
      </c>
    </row>
    <row r="41" spans="1:1" ht="18" customHeight="1"/>
    <row r="42" spans="1:1" ht="18" customHeight="1">
      <c r="A42" s="37" t="s">
        <v>28</v>
      </c>
    </row>
    <row r="43" spans="1:1" ht="18" customHeight="1">
      <c r="A43" s="37" t="s">
        <v>75</v>
      </c>
    </row>
    <row r="44" spans="1:1" ht="18" customHeight="1">
      <c r="A44" s="37" t="s">
        <v>29</v>
      </c>
    </row>
    <row r="45" spans="1:1" ht="18" customHeight="1">
      <c r="A45" s="37" t="s">
        <v>30</v>
      </c>
    </row>
    <row r="46" spans="1:1" ht="18" customHeight="1">
      <c r="A46" s="37" t="s">
        <v>31</v>
      </c>
    </row>
    <row r="47" spans="1:1" ht="18" customHeight="1">
      <c r="A47" s="37" t="s">
        <v>32</v>
      </c>
    </row>
    <row r="48" spans="1:1" ht="18" customHeight="1"/>
    <row r="49" spans="1:1" ht="18" customHeight="1"/>
    <row r="50" spans="1:1" ht="18" customHeight="1"/>
    <row r="51" spans="1:1" ht="18" customHeight="1"/>
    <row r="52" spans="1:1" ht="18" customHeight="1">
      <c r="A52" s="35" t="s">
        <v>33</v>
      </c>
    </row>
    <row r="53" spans="1:1" ht="18" customHeight="1"/>
    <row r="54" spans="1:1" ht="18" customHeight="1">
      <c r="A54" s="37" t="s">
        <v>90</v>
      </c>
    </row>
    <row r="55" spans="1:1" ht="18" customHeight="1">
      <c r="A55" s="37" t="s">
        <v>91</v>
      </c>
    </row>
    <row r="56" spans="1:1" ht="18" customHeight="1">
      <c r="A56" s="37" t="s">
        <v>92</v>
      </c>
    </row>
    <row r="57" spans="1:1" ht="18" customHeight="1">
      <c r="A57" s="37" t="s">
        <v>93</v>
      </c>
    </row>
    <row r="58" spans="1:1" ht="18" customHeight="1">
      <c r="A58" s="37" t="s">
        <v>94</v>
      </c>
    </row>
    <row r="59" spans="1:1" ht="18" customHeight="1">
      <c r="A59" s="37" t="s">
        <v>34</v>
      </c>
    </row>
    <row r="60" spans="1:1" ht="18" customHeight="1">
      <c r="A60" s="37" t="s">
        <v>135</v>
      </c>
    </row>
    <row r="61" spans="1:1" ht="18" customHeight="1">
      <c r="A61" s="37" t="s">
        <v>95</v>
      </c>
    </row>
    <row r="62" spans="1:1" ht="18" customHeight="1"/>
    <row r="63" spans="1:1" ht="18" customHeight="1">
      <c r="A63" s="35" t="s">
        <v>35</v>
      </c>
    </row>
    <row r="64" spans="1:1" ht="18" customHeight="1"/>
    <row r="65" spans="1:1" ht="18" customHeight="1">
      <c r="A65" s="37" t="s">
        <v>36</v>
      </c>
    </row>
    <row r="66" spans="1:1" ht="18" customHeight="1">
      <c r="A66" s="37" t="s">
        <v>37</v>
      </c>
    </row>
    <row r="67" spans="1:1" ht="18" customHeight="1">
      <c r="A67" s="37" t="s">
        <v>38</v>
      </c>
    </row>
    <row r="68" spans="1:1" ht="18" customHeight="1">
      <c r="A68" s="37" t="s">
        <v>39</v>
      </c>
    </row>
    <row r="69" spans="1:1" ht="18" customHeight="1">
      <c r="A69" s="37" t="s">
        <v>40</v>
      </c>
    </row>
    <row r="70" spans="1:1" ht="18" customHeight="1">
      <c r="A70" s="37" t="s">
        <v>41</v>
      </c>
    </row>
    <row r="71" spans="1:1" ht="18" customHeight="1">
      <c r="A71" s="37" t="s">
        <v>42</v>
      </c>
    </row>
    <row r="72" spans="1:1" ht="18" customHeight="1">
      <c r="A72" s="37" t="s">
        <v>43</v>
      </c>
    </row>
    <row r="73" spans="1:1" ht="18" customHeight="1">
      <c r="A73" s="37" t="s">
        <v>44</v>
      </c>
    </row>
    <row r="74" spans="1:1" ht="18" customHeight="1">
      <c r="A74" s="37" t="s">
        <v>45</v>
      </c>
    </row>
    <row r="75" spans="1:1" ht="18" customHeight="1">
      <c r="A75" s="37" t="s">
        <v>46</v>
      </c>
    </row>
    <row r="76" spans="1:1" ht="18" customHeight="1">
      <c r="A76" s="37" t="s">
        <v>47</v>
      </c>
    </row>
    <row r="77" spans="1:1" ht="18" customHeight="1">
      <c r="A77" s="37" t="s">
        <v>96</v>
      </c>
    </row>
    <row r="78" spans="1:1" ht="18" customHeight="1">
      <c r="A78" s="37" t="s">
        <v>48</v>
      </c>
    </row>
    <row r="79" spans="1:1" ht="18" customHeight="1">
      <c r="A79" s="37" t="s">
        <v>97</v>
      </c>
    </row>
    <row r="80" spans="1:1" ht="18" customHeight="1">
      <c r="A80" s="37" t="s">
        <v>98</v>
      </c>
    </row>
    <row r="81" spans="1:1" ht="18" customHeight="1">
      <c r="A81" s="37" t="s">
        <v>49</v>
      </c>
    </row>
    <row r="82" spans="1:1" ht="18" customHeight="1"/>
    <row r="83" spans="1:1" ht="18" customHeight="1">
      <c r="A83" s="35" t="s">
        <v>50</v>
      </c>
    </row>
    <row r="84" spans="1:1" ht="18" customHeight="1"/>
    <row r="85" spans="1:1" ht="18" customHeight="1">
      <c r="A85" s="37" t="s">
        <v>51</v>
      </c>
    </row>
    <row r="86" spans="1:1" ht="18" customHeight="1">
      <c r="A86" s="37" t="s">
        <v>52</v>
      </c>
    </row>
    <row r="87" spans="1:1" ht="18" customHeight="1">
      <c r="A87" s="37" t="s">
        <v>53</v>
      </c>
    </row>
    <row r="88" spans="1:1" ht="18" customHeight="1">
      <c r="A88" s="37" t="s">
        <v>101</v>
      </c>
    </row>
    <row r="89" spans="1:1" ht="18" customHeight="1">
      <c r="A89" s="37" t="s">
        <v>54</v>
      </c>
    </row>
    <row r="90" spans="1:1" ht="18" customHeight="1">
      <c r="A90" s="37" t="s">
        <v>100</v>
      </c>
    </row>
    <row r="91" spans="1:1" ht="18" customHeight="1">
      <c r="A91" s="15" t="s">
        <v>99</v>
      </c>
    </row>
    <row r="92" spans="1:1" ht="18" customHeight="1"/>
    <row r="93" spans="1:1" ht="18" customHeight="1">
      <c r="A93" s="35" t="s">
        <v>55</v>
      </c>
    </row>
    <row r="94" spans="1:1" ht="18" customHeight="1"/>
    <row r="95" spans="1:1" ht="18" customHeight="1">
      <c r="A95" s="37" t="s">
        <v>56</v>
      </c>
    </row>
    <row r="96" spans="1:1" ht="18" customHeight="1">
      <c r="A96" s="37" t="s">
        <v>57</v>
      </c>
    </row>
    <row r="97" spans="1:1" ht="18" customHeight="1">
      <c r="A97" s="37" t="s">
        <v>58</v>
      </c>
    </row>
    <row r="98" spans="1:1" ht="18" customHeight="1">
      <c r="A98" s="37" t="s">
        <v>59</v>
      </c>
    </row>
    <row r="99" spans="1:1" ht="18" customHeight="1"/>
    <row r="100" spans="1:1" ht="18" customHeight="1"/>
    <row r="101" spans="1:1" ht="18" customHeight="1"/>
    <row r="102" spans="1:1" ht="18" customHeight="1">
      <c r="A102" s="35" t="s">
        <v>60</v>
      </c>
    </row>
    <row r="103" spans="1:1" ht="18" customHeight="1"/>
    <row r="104" spans="1:1" ht="18" customHeight="1">
      <c r="A104" s="37" t="s">
        <v>61</v>
      </c>
    </row>
    <row r="105" spans="1:1" ht="18" customHeight="1">
      <c r="A105" s="37" t="s">
        <v>62</v>
      </c>
    </row>
    <row r="106" spans="1:1" ht="18" customHeight="1">
      <c r="A106" s="37" t="s">
        <v>63</v>
      </c>
    </row>
    <row r="107" spans="1:1" ht="18" customHeight="1">
      <c r="A107" s="37" t="s">
        <v>64</v>
      </c>
    </row>
    <row r="108" spans="1:1" ht="18" customHeight="1">
      <c r="A108" s="37" t="s">
        <v>65</v>
      </c>
    </row>
    <row r="109" spans="1:1" ht="18" customHeight="1">
      <c r="A109" s="37" t="s">
        <v>66</v>
      </c>
    </row>
    <row r="110" spans="1:1" ht="18" customHeight="1">
      <c r="A110" s="37" t="s">
        <v>67</v>
      </c>
    </row>
    <row r="111" spans="1:1" ht="18" customHeight="1">
      <c r="A111" s="37" t="s">
        <v>68</v>
      </c>
    </row>
    <row r="112" spans="1:1" ht="18" customHeight="1">
      <c r="A112" s="37" t="s">
        <v>69</v>
      </c>
    </row>
    <row r="113" spans="1:1" ht="18" customHeight="1">
      <c r="A113" s="37" t="s">
        <v>70</v>
      </c>
    </row>
    <row r="114" spans="1:1" ht="18" customHeight="1">
      <c r="A114" s="37" t="s">
        <v>71</v>
      </c>
    </row>
    <row r="115" spans="1:1" ht="18" customHeight="1">
      <c r="A115" s="37" t="s">
        <v>72</v>
      </c>
    </row>
    <row r="116" spans="1:1" ht="18" customHeight="1">
      <c r="A116" s="37"/>
    </row>
    <row r="117" spans="1:1" ht="18" customHeight="1">
      <c r="A117" s="37"/>
    </row>
    <row r="118" spans="1:1" ht="18" customHeight="1">
      <c r="A118" s="37"/>
    </row>
    <row r="119" spans="1:1" ht="18" customHeight="1">
      <c r="A119" s="37"/>
    </row>
    <row r="120" spans="1:1" ht="18" customHeight="1">
      <c r="A120" s="37"/>
    </row>
    <row r="121" spans="1:1" ht="18" customHeight="1">
      <c r="A121" s="37"/>
    </row>
    <row r="122" spans="1:1" ht="18" customHeight="1">
      <c r="A122" s="37"/>
    </row>
    <row r="123" spans="1:1" ht="18" customHeight="1">
      <c r="A123" s="37"/>
    </row>
    <row r="124" spans="1:1" ht="18" customHeight="1">
      <c r="A124" s="37"/>
    </row>
    <row r="125" spans="1:1" ht="18" customHeight="1">
      <c r="A125" s="37"/>
    </row>
    <row r="126" spans="1:1" ht="18" customHeight="1">
      <c r="A126" s="37"/>
    </row>
    <row r="127" spans="1:1" ht="18" customHeight="1">
      <c r="A127" s="35" t="s">
        <v>73</v>
      </c>
    </row>
    <row r="128" spans="1:1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</sheetData>
  <phoneticPr fontId="2" type="noConversion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AutoCAD.Drawing.16" shapeId="12290" r:id="rId4">
          <objectPr defaultSize="0" autoPict="0" r:id="rId5">
            <anchor moveWithCells="1">
              <from>
                <xdr:col>0</xdr:col>
                <xdr:colOff>38100</xdr:colOff>
                <xdr:row>127</xdr:row>
                <xdr:rowOff>38100</xdr:rowOff>
              </from>
              <to>
                <xdr:col>16</xdr:col>
                <xdr:colOff>333375</xdr:colOff>
                <xdr:row>149</xdr:row>
                <xdr:rowOff>142875</xdr:rowOff>
              </to>
            </anchor>
          </objectPr>
        </oleObject>
      </mc:Choice>
      <mc:Fallback>
        <oleObject progId="AutoCAD.Drawing.16" shapeId="12290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H29"/>
  <sheetViews>
    <sheetView showZeros="0" view="pageBreakPreview" zoomScaleNormal="100" zoomScaleSheetLayoutView="100" workbookViewId="0">
      <selection activeCell="M34" sqref="M34"/>
    </sheetView>
  </sheetViews>
  <sheetFormatPr defaultRowHeight="11.25" outlineLevelRow="1"/>
  <cols>
    <col min="1" max="7" width="5.33203125" customWidth="1"/>
    <col min="8" max="8" width="5.83203125" customWidth="1"/>
    <col min="9" max="32" width="4.83203125" customWidth="1"/>
  </cols>
  <sheetData>
    <row r="1" spans="1:34" s="38" customFormat="1" ht="27" customHeight="1">
      <c r="A1" s="245" t="s">
        <v>242</v>
      </c>
      <c r="B1" s="245"/>
      <c r="C1" s="245"/>
      <c r="D1" s="245"/>
      <c r="E1" s="245"/>
      <c r="F1" s="245"/>
      <c r="G1" s="245"/>
      <c r="H1" s="245"/>
      <c r="I1" s="249" t="s">
        <v>137</v>
      </c>
      <c r="J1" s="250"/>
      <c r="K1" s="250"/>
      <c r="L1" s="250"/>
      <c r="M1" s="250"/>
      <c r="N1" s="251"/>
      <c r="O1" s="249" t="s">
        <v>138</v>
      </c>
      <c r="P1" s="250"/>
      <c r="Q1" s="250"/>
      <c r="R1" s="250"/>
      <c r="S1" s="250"/>
      <c r="T1" s="251"/>
      <c r="U1" s="249" t="s">
        <v>139</v>
      </c>
      <c r="V1" s="250"/>
      <c r="W1" s="250"/>
      <c r="X1" s="250"/>
      <c r="Y1" s="250"/>
      <c r="Z1" s="251"/>
      <c r="AA1" s="249" t="s">
        <v>140</v>
      </c>
      <c r="AB1" s="250"/>
      <c r="AC1" s="250"/>
      <c r="AD1" s="250"/>
      <c r="AE1" s="250"/>
      <c r="AF1" s="251"/>
    </row>
    <row r="2" spans="1:34" s="39" customFormat="1" ht="50.25" customHeight="1">
      <c r="A2" s="246"/>
      <c r="B2" s="246"/>
      <c r="C2" s="246"/>
      <c r="D2" s="246"/>
      <c r="E2" s="246"/>
      <c r="F2" s="246"/>
      <c r="G2" s="246"/>
      <c r="H2" s="246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</row>
    <row r="3" spans="1:34" s="39" customFormat="1" ht="24.95" customHeight="1">
      <c r="A3" s="247" t="s">
        <v>241</v>
      </c>
      <c r="B3" s="239"/>
      <c r="C3" s="239"/>
      <c r="D3" s="239"/>
      <c r="E3" s="239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2"/>
    </row>
    <row r="4" spans="1:34" s="39" customFormat="1" ht="24.95" customHeight="1">
      <c r="A4" s="247"/>
      <c r="B4" s="239"/>
      <c r="C4" s="239"/>
      <c r="D4" s="239"/>
      <c r="E4" s="239"/>
      <c r="F4" s="41"/>
      <c r="G4" s="41"/>
      <c r="H4" s="41"/>
      <c r="I4" s="41"/>
      <c r="J4" s="43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5"/>
      <c r="AB4" s="45"/>
      <c r="AC4" s="45"/>
      <c r="AD4" s="46"/>
      <c r="AE4" s="46"/>
      <c r="AF4" s="42"/>
    </row>
    <row r="5" spans="1:34" s="179" customFormat="1" ht="24.95" customHeight="1">
      <c r="A5" s="175"/>
      <c r="B5" s="176"/>
      <c r="C5" s="248" t="str">
        <f>표지!B2</f>
        <v>교량시설물 유지보수 공사(탑동대교)</v>
      </c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177"/>
      <c r="AF5" s="178"/>
    </row>
    <row r="6" spans="1:34" s="179" customFormat="1" ht="32.25" customHeight="1">
      <c r="A6" s="175"/>
      <c r="B6" s="176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180"/>
      <c r="AF6" s="181"/>
    </row>
    <row r="7" spans="1:34" s="179" customFormat="1" ht="22.5" customHeight="1">
      <c r="A7" s="175"/>
      <c r="B7" s="176"/>
      <c r="C7" s="244" t="s">
        <v>132</v>
      </c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44"/>
      <c r="AD7" s="244"/>
      <c r="AE7" s="180"/>
      <c r="AF7" s="182"/>
    </row>
    <row r="8" spans="1:34" s="179" customFormat="1" ht="16.5" customHeight="1">
      <c r="A8" s="175"/>
      <c r="B8" s="176"/>
      <c r="C8" s="244"/>
      <c r="D8" s="244"/>
      <c r="E8" s="244"/>
      <c r="F8" s="244"/>
      <c r="G8" s="244"/>
      <c r="H8" s="244"/>
      <c r="I8" s="244"/>
      <c r="J8" s="244"/>
      <c r="K8" s="244"/>
      <c r="L8" s="244"/>
      <c r="M8" s="244"/>
      <c r="N8" s="244"/>
      <c r="O8" s="244"/>
      <c r="P8" s="244"/>
      <c r="Q8" s="244"/>
      <c r="R8" s="244"/>
      <c r="S8" s="244"/>
      <c r="T8" s="244"/>
      <c r="U8" s="244"/>
      <c r="V8" s="244"/>
      <c r="W8" s="244"/>
      <c r="X8" s="244"/>
      <c r="Y8" s="244"/>
      <c r="Z8" s="244"/>
      <c r="AA8" s="244"/>
      <c r="AB8" s="244"/>
      <c r="AC8" s="244"/>
      <c r="AD8" s="244"/>
      <c r="AE8" s="183"/>
      <c r="AF8" s="182"/>
    </row>
    <row r="9" spans="1:34" s="1" customFormat="1" ht="16.5" customHeight="1">
      <c r="A9" s="2"/>
      <c r="B9" s="3"/>
      <c r="C9" s="4"/>
      <c r="D9" s="4"/>
      <c r="E9" s="4"/>
      <c r="F9" s="4"/>
      <c r="G9" s="5"/>
      <c r="H9" s="5"/>
      <c r="I9" s="5"/>
      <c r="J9" s="5"/>
      <c r="K9" s="5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7"/>
      <c r="AG9" s="8"/>
      <c r="AH9" s="8"/>
    </row>
    <row r="10" spans="1:34" s="1" customFormat="1" ht="16.5" customHeight="1">
      <c r="A10" s="9"/>
      <c r="B10" s="10"/>
      <c r="C10" s="11"/>
      <c r="D10" s="12"/>
      <c r="E10" s="12"/>
      <c r="F10" s="12"/>
      <c r="G10" s="11"/>
      <c r="H10" s="11"/>
      <c r="I10" s="11"/>
      <c r="J10" s="11"/>
      <c r="K10" s="11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7"/>
      <c r="AG10" s="8"/>
      <c r="AH10" s="8"/>
    </row>
    <row r="11" spans="1:34" s="39" customFormat="1" ht="16.5" customHeight="1">
      <c r="A11" s="47"/>
      <c r="B11" s="45"/>
      <c r="C11" s="243" t="s">
        <v>108</v>
      </c>
      <c r="D11" s="243"/>
      <c r="E11" s="243"/>
      <c r="F11" s="243"/>
      <c r="G11" s="243"/>
      <c r="H11" s="243"/>
      <c r="I11" s="243"/>
      <c r="J11" s="48"/>
      <c r="K11" s="48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8"/>
      <c r="AC11" s="48"/>
      <c r="AD11" s="48"/>
      <c r="AE11" s="48"/>
      <c r="AF11" s="42"/>
    </row>
    <row r="12" spans="1:34" s="39" customFormat="1" ht="16.5" customHeight="1">
      <c r="A12" s="50"/>
      <c r="B12" s="51"/>
      <c r="C12" s="52"/>
      <c r="D12" s="53"/>
      <c r="E12" s="53"/>
      <c r="F12" s="54"/>
      <c r="G12" s="52"/>
      <c r="H12" s="52"/>
      <c r="I12" s="52"/>
      <c r="J12" s="52"/>
      <c r="K12" s="52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2"/>
      <c r="AC12" s="52"/>
      <c r="AD12" s="52"/>
      <c r="AE12" s="52"/>
      <c r="AF12" s="56"/>
    </row>
    <row r="13" spans="1:34" s="39" customFormat="1" ht="16.5" hidden="1" customHeight="1" outlineLevel="1">
      <c r="A13" s="50"/>
      <c r="B13" s="51"/>
      <c r="C13" s="52"/>
      <c r="D13" s="236" t="s">
        <v>230</v>
      </c>
      <c r="E13" s="236"/>
      <c r="F13" s="236"/>
      <c r="G13" s="236"/>
      <c r="H13" s="237">
        <f>폐기물내역!D6</f>
        <v>0</v>
      </c>
      <c r="I13" s="237"/>
      <c r="J13" s="237"/>
      <c r="K13" s="237"/>
      <c r="L13" s="237"/>
      <c r="M13" s="52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2"/>
      <c r="AE13" s="52"/>
      <c r="AF13" s="57"/>
      <c r="AG13" s="48"/>
      <c r="AH13" s="45"/>
    </row>
    <row r="14" spans="1:34" s="39" customFormat="1" ht="16.5" customHeight="1" collapsed="1">
      <c r="A14" s="50"/>
      <c r="B14" s="51"/>
      <c r="C14" s="52"/>
      <c r="D14" s="236" t="s">
        <v>231</v>
      </c>
      <c r="E14" s="236"/>
      <c r="F14" s="236"/>
      <c r="G14" s="236"/>
      <c r="H14" s="237">
        <f>폐기물내역!D7</f>
        <v>1224</v>
      </c>
      <c r="I14" s="237"/>
      <c r="J14" s="237"/>
      <c r="K14" s="237"/>
      <c r="L14" s="237"/>
      <c r="M14" s="52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2"/>
      <c r="AE14" s="52"/>
      <c r="AF14" s="57"/>
      <c r="AG14" s="48"/>
      <c r="AH14" s="45"/>
    </row>
    <row r="15" spans="1:34" s="39" customFormat="1" ht="16.5" hidden="1" customHeight="1" outlineLevel="1">
      <c r="A15" s="50"/>
      <c r="B15" s="51"/>
      <c r="C15" s="52"/>
      <c r="D15" s="236" t="s">
        <v>233</v>
      </c>
      <c r="E15" s="236"/>
      <c r="F15" s="236"/>
      <c r="G15" s="236"/>
      <c r="H15" s="237">
        <f>폐기물내역!D8</f>
        <v>0</v>
      </c>
      <c r="I15" s="237"/>
      <c r="J15" s="237"/>
      <c r="K15" s="237"/>
      <c r="L15" s="237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6"/>
    </row>
    <row r="16" spans="1:34" s="39" customFormat="1" ht="16.5" hidden="1" customHeight="1" outlineLevel="1">
      <c r="A16" s="50"/>
      <c r="B16" s="51"/>
      <c r="C16" s="52"/>
      <c r="D16" s="236" t="s">
        <v>238</v>
      </c>
      <c r="E16" s="236"/>
      <c r="F16" s="236"/>
      <c r="G16" s="236"/>
      <c r="H16" s="237">
        <f>폐기물내역!D9</f>
        <v>0</v>
      </c>
      <c r="I16" s="237"/>
      <c r="J16" s="237"/>
      <c r="K16" s="237"/>
      <c r="L16" s="237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41"/>
      <c r="AA16" s="41"/>
      <c r="AB16" s="41"/>
      <c r="AC16" s="41"/>
      <c r="AD16" s="41"/>
      <c r="AE16" s="51"/>
      <c r="AF16" s="56"/>
    </row>
    <row r="17" spans="1:34" s="39" customFormat="1" ht="16.5" hidden="1" customHeight="1" outlineLevel="1">
      <c r="A17" s="50"/>
      <c r="B17" s="51"/>
      <c r="C17" s="52"/>
      <c r="D17" s="236" t="s">
        <v>239</v>
      </c>
      <c r="E17" s="236"/>
      <c r="F17" s="236"/>
      <c r="G17" s="236"/>
      <c r="H17" s="237">
        <f>폐기물내역!D10</f>
        <v>0</v>
      </c>
      <c r="I17" s="237"/>
      <c r="J17" s="237"/>
      <c r="K17" s="237"/>
      <c r="L17" s="237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6"/>
    </row>
    <row r="18" spans="1:34" s="39" customFormat="1" ht="16.5" customHeight="1" collapsed="1">
      <c r="A18" s="50"/>
      <c r="B18" s="51"/>
      <c r="C18" s="52"/>
      <c r="D18" s="54"/>
      <c r="E18" s="54"/>
      <c r="F18" s="54"/>
      <c r="G18" s="52"/>
      <c r="H18" s="52"/>
      <c r="I18" s="51"/>
      <c r="J18" s="51"/>
      <c r="K18" s="51"/>
      <c r="L18" s="51"/>
      <c r="M18" s="51"/>
      <c r="N18" s="51"/>
      <c r="O18" s="51"/>
      <c r="P18" s="51"/>
      <c r="Q18" s="51"/>
      <c r="R18" s="41"/>
      <c r="S18" s="4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6"/>
    </row>
    <row r="19" spans="1:34" s="39" customFormat="1" ht="24.75" customHeight="1">
      <c r="A19" s="47"/>
      <c r="B19" s="43" t="s">
        <v>131</v>
      </c>
      <c r="C19" s="239" t="s">
        <v>130</v>
      </c>
      <c r="D19" s="239"/>
      <c r="E19" s="239"/>
      <c r="F19" s="239"/>
      <c r="G19" s="239"/>
      <c r="H19" s="40" t="s">
        <v>109</v>
      </c>
      <c r="I19" s="240" t="str">
        <f>IF(W19="","","일 금")</f>
        <v>일 금</v>
      </c>
      <c r="J19" s="240"/>
      <c r="K19" s="241">
        <f>W19</f>
        <v>31350000</v>
      </c>
      <c r="L19" s="241"/>
      <c r="M19" s="241"/>
      <c r="N19" s="241"/>
      <c r="O19" s="241"/>
      <c r="P19" s="241"/>
      <c r="Q19" s="241"/>
      <c r="R19" s="241"/>
      <c r="S19" s="240" t="str">
        <f>IF(W19="","","원 정")</f>
        <v>원 정</v>
      </c>
      <c r="T19" s="240"/>
      <c r="U19" s="60"/>
      <c r="V19" s="61" t="s">
        <v>110</v>
      </c>
      <c r="W19" s="238">
        <f>폐기물내역!E19</f>
        <v>31350000</v>
      </c>
      <c r="X19" s="238"/>
      <c r="Y19" s="238"/>
      <c r="Z19" s="238"/>
      <c r="AA19" s="238"/>
      <c r="AB19" s="63" t="s">
        <v>111</v>
      </c>
      <c r="AC19" s="41"/>
      <c r="AD19" s="41"/>
      <c r="AE19" s="41"/>
      <c r="AF19" s="64"/>
    </row>
    <row r="20" spans="1:34" s="39" customFormat="1" ht="24.75" customHeight="1">
      <c r="A20" s="47"/>
      <c r="B20" s="43"/>
      <c r="C20" s="40"/>
      <c r="D20" s="40"/>
      <c r="E20" s="40"/>
      <c r="F20" s="40"/>
      <c r="G20" s="40"/>
      <c r="H20" s="40"/>
      <c r="I20" s="58"/>
      <c r="J20" s="58"/>
      <c r="K20" s="59"/>
      <c r="L20" s="59"/>
      <c r="M20" s="59"/>
      <c r="N20" s="59"/>
      <c r="O20" s="59"/>
      <c r="P20" s="59"/>
      <c r="Q20" s="58"/>
      <c r="R20" s="58"/>
      <c r="S20" s="41"/>
      <c r="T20" s="41"/>
      <c r="U20" s="60"/>
      <c r="V20" s="61"/>
      <c r="W20" s="62"/>
      <c r="X20" s="62"/>
      <c r="Y20" s="62"/>
      <c r="Z20" s="62"/>
      <c r="AA20" s="62"/>
      <c r="AB20" s="63"/>
      <c r="AC20" s="41"/>
      <c r="AD20" s="41"/>
      <c r="AE20" s="41"/>
      <c r="AF20" s="64"/>
    </row>
    <row r="21" spans="1:34" s="39" customFormat="1" ht="24.75" hidden="1" customHeight="1">
      <c r="A21" s="47"/>
      <c r="B21" s="43"/>
      <c r="C21" s="40"/>
      <c r="D21" s="40"/>
      <c r="E21" s="40"/>
      <c r="F21" s="40"/>
      <c r="G21" s="40"/>
      <c r="H21" s="40"/>
      <c r="I21" s="58"/>
      <c r="J21" s="58"/>
      <c r="K21" s="59"/>
      <c r="L21" s="59"/>
      <c r="M21" s="59"/>
      <c r="N21" s="59"/>
      <c r="O21" s="59"/>
      <c r="P21" s="59"/>
      <c r="Q21" s="58"/>
      <c r="R21" s="58"/>
      <c r="S21" s="41"/>
      <c r="T21" s="41"/>
      <c r="U21" s="60"/>
      <c r="V21" s="61"/>
      <c r="W21" s="62"/>
      <c r="X21" s="62"/>
      <c r="Y21" s="62"/>
      <c r="Z21" s="62"/>
      <c r="AA21" s="62"/>
      <c r="AB21" s="63"/>
      <c r="AC21" s="41"/>
      <c r="AD21" s="41"/>
      <c r="AE21" s="41"/>
      <c r="AF21" s="64"/>
    </row>
    <row r="22" spans="1:34" s="39" customFormat="1" ht="20.25" customHeight="1">
      <c r="A22" s="47"/>
      <c r="B22" s="45"/>
      <c r="C22" s="45"/>
      <c r="D22" s="65"/>
      <c r="E22" s="65"/>
      <c r="F22" s="65"/>
      <c r="G22" s="65"/>
      <c r="H22" s="66"/>
      <c r="I22" s="58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8"/>
      <c r="AD22" s="61"/>
      <c r="AE22" s="62"/>
      <c r="AF22" s="69"/>
      <c r="AG22" s="70"/>
      <c r="AH22" s="70"/>
    </row>
    <row r="23" spans="1:34" s="39" customFormat="1" ht="20.25" customHeight="1">
      <c r="A23" s="71"/>
      <c r="B23" s="72"/>
      <c r="C23" s="72"/>
      <c r="D23" s="73"/>
      <c r="E23" s="73"/>
      <c r="F23" s="73"/>
      <c r="G23" s="73"/>
      <c r="H23" s="74"/>
      <c r="I23" s="75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7"/>
      <c r="AD23" s="78"/>
      <c r="AE23" s="79"/>
      <c r="AF23" s="80"/>
      <c r="AG23" s="70"/>
      <c r="AH23" s="70"/>
    </row>
    <row r="27" spans="1:34" hidden="1">
      <c r="I27" t="s">
        <v>104</v>
      </c>
      <c r="K27">
        <v>0</v>
      </c>
    </row>
    <row r="28" spans="1:34" hidden="1">
      <c r="I28" t="s">
        <v>105</v>
      </c>
      <c r="K28">
        <v>0</v>
      </c>
    </row>
    <row r="29" spans="1:34" hidden="1">
      <c r="I29" t="s">
        <v>106</v>
      </c>
      <c r="K29" t="e">
        <v>#N/A</v>
      </c>
      <c r="L29" t="b">
        <f>ISERROR(K29)</f>
        <v>1</v>
      </c>
    </row>
  </sheetData>
  <mergeCells count="28">
    <mergeCell ref="H13:L13"/>
    <mergeCell ref="H14:L14"/>
    <mergeCell ref="O2:T2"/>
    <mergeCell ref="AA2:AF2"/>
    <mergeCell ref="C11:I11"/>
    <mergeCell ref="D13:G13"/>
    <mergeCell ref="C7:AD8"/>
    <mergeCell ref="U2:Z2"/>
    <mergeCell ref="A1:H2"/>
    <mergeCell ref="A3:E4"/>
    <mergeCell ref="C5:AD6"/>
    <mergeCell ref="O1:T1"/>
    <mergeCell ref="I2:N2"/>
    <mergeCell ref="I1:N1"/>
    <mergeCell ref="U1:Z1"/>
    <mergeCell ref="AA1:AF1"/>
    <mergeCell ref="D15:G15"/>
    <mergeCell ref="H15:L15"/>
    <mergeCell ref="W19:AA19"/>
    <mergeCell ref="D14:G14"/>
    <mergeCell ref="C19:G19"/>
    <mergeCell ref="S19:T19"/>
    <mergeCell ref="K19:R19"/>
    <mergeCell ref="I19:J19"/>
    <mergeCell ref="D16:G16"/>
    <mergeCell ref="H16:L16"/>
    <mergeCell ref="D17:G17"/>
    <mergeCell ref="H17:L17"/>
  </mergeCells>
  <phoneticPr fontId="2" type="noConversion"/>
  <printOptions horizontalCentered="1"/>
  <pageMargins left="0.59055118110236227" right="0.55118110236220474" top="0.81" bottom="0.78740157480314965" header="0.51181102362204722" footer="0.51181102362204722"/>
  <pageSetup paperSize="9" orientation="landscape" r:id="rId1"/>
  <headerFooter alignWithMargins="0"/>
  <ignoredErrors>
    <ignoredError sqref="C5 H13:H14 I19:AA19 H15 H16:L17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:L31"/>
  <sheetViews>
    <sheetView showZeros="0" tabSelected="1" zoomScaleNormal="100" zoomScaleSheetLayoutView="100" workbookViewId="0">
      <selection activeCell="E24" sqref="E24"/>
    </sheetView>
  </sheetViews>
  <sheetFormatPr defaultColWidth="13.33203125" defaultRowHeight="11.25" outlineLevelRow="1"/>
  <cols>
    <col min="1" max="1" width="19.83203125" style="81" customWidth="1"/>
    <col min="2" max="2" width="16.1640625" style="81" customWidth="1"/>
    <col min="3" max="3" width="7.33203125" style="81" bestFit="1" customWidth="1"/>
    <col min="4" max="4" width="12.5" style="81" customWidth="1"/>
    <col min="5" max="5" width="17.1640625" style="81" bestFit="1" customWidth="1"/>
    <col min="6" max="6" width="12.1640625" style="81" customWidth="1"/>
    <col min="7" max="7" width="13.83203125" style="81" bestFit="1" customWidth="1"/>
    <col min="8" max="10" width="12.1640625" style="81" customWidth="1"/>
    <col min="11" max="11" width="14.33203125" style="81" customWidth="1"/>
    <col min="12" max="12" width="12.5" style="81" customWidth="1"/>
    <col min="13" max="16384" width="13.33203125" style="81"/>
  </cols>
  <sheetData>
    <row r="1" spans="1:12" ht="24.95" customHeight="1">
      <c r="A1" s="254" t="s">
        <v>112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</row>
    <row r="2" spans="1:12" ht="24.95" customHeight="1">
      <c r="A2" s="254"/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</row>
    <row r="3" spans="1:12" ht="22.5" customHeight="1">
      <c r="A3" s="257" t="s">
        <v>113</v>
      </c>
      <c r="B3" s="252" t="s">
        <v>114</v>
      </c>
      <c r="C3" s="252" t="s">
        <v>129</v>
      </c>
      <c r="D3" s="252" t="s">
        <v>115</v>
      </c>
      <c r="E3" s="252" t="s">
        <v>116</v>
      </c>
      <c r="F3" s="252" t="s">
        <v>117</v>
      </c>
      <c r="G3" s="252"/>
      <c r="H3" s="252" t="s">
        <v>118</v>
      </c>
      <c r="I3" s="252"/>
      <c r="J3" s="252" t="s">
        <v>119</v>
      </c>
      <c r="K3" s="252"/>
      <c r="L3" s="255" t="s">
        <v>120</v>
      </c>
    </row>
    <row r="4" spans="1:12" ht="22.5" customHeight="1">
      <c r="A4" s="258"/>
      <c r="B4" s="253"/>
      <c r="C4" s="253"/>
      <c r="D4" s="253"/>
      <c r="E4" s="253"/>
      <c r="F4" s="83" t="s">
        <v>121</v>
      </c>
      <c r="G4" s="83" t="s">
        <v>122</v>
      </c>
      <c r="H4" s="83" t="s">
        <v>121</v>
      </c>
      <c r="I4" s="83" t="s">
        <v>122</v>
      </c>
      <c r="J4" s="83" t="s">
        <v>121</v>
      </c>
      <c r="K4" s="83" t="s">
        <v>122</v>
      </c>
      <c r="L4" s="256"/>
    </row>
    <row r="5" spans="1:12" ht="22.5" customHeight="1">
      <c r="A5" s="85" t="s">
        <v>133</v>
      </c>
      <c r="B5" s="86"/>
      <c r="C5" s="86"/>
      <c r="D5" s="86"/>
      <c r="E5" s="87">
        <f>SUM(E6:E10)</f>
        <v>21420000</v>
      </c>
      <c r="F5" s="87"/>
      <c r="G5" s="87"/>
      <c r="H5" s="87"/>
      <c r="I5" s="87"/>
      <c r="J5" s="87"/>
      <c r="K5" s="87">
        <f>SUM(K6:K10)</f>
        <v>21420000</v>
      </c>
      <c r="L5" s="88"/>
    </row>
    <row r="6" spans="1:12" ht="22.5" customHeight="1">
      <c r="A6" s="85"/>
      <c r="B6" s="90" t="s">
        <v>229</v>
      </c>
      <c r="C6" s="91" t="s">
        <v>123</v>
      </c>
      <c r="D6" s="189"/>
      <c r="E6" s="92">
        <f>K6</f>
        <v>0</v>
      </c>
      <c r="F6" s="92"/>
      <c r="G6" s="92"/>
      <c r="H6" s="92"/>
      <c r="I6" s="92"/>
      <c r="J6" s="188">
        <v>15000</v>
      </c>
      <c r="K6" s="92">
        <f>ROUNDDOWN(D6*J6,0)</f>
        <v>0</v>
      </c>
      <c r="L6" s="88"/>
    </row>
    <row r="7" spans="1:12" ht="22.5" customHeight="1">
      <c r="A7" s="89"/>
      <c r="B7" s="90" t="s">
        <v>136</v>
      </c>
      <c r="C7" s="91" t="s">
        <v>123</v>
      </c>
      <c r="D7" s="189">
        <v>1224</v>
      </c>
      <c r="E7" s="92">
        <f>K7</f>
        <v>21420000</v>
      </c>
      <c r="F7" s="92"/>
      <c r="G7" s="92"/>
      <c r="H7" s="92"/>
      <c r="I7" s="92"/>
      <c r="J7" s="188">
        <v>17500</v>
      </c>
      <c r="K7" s="92">
        <f>ROUNDDOWN(D7*J7,0)</f>
        <v>21420000</v>
      </c>
      <c r="L7" s="93"/>
    </row>
    <row r="8" spans="1:12" ht="22.5" hidden="1" customHeight="1" outlineLevel="1">
      <c r="A8" s="89"/>
      <c r="B8" s="90" t="s">
        <v>232</v>
      </c>
      <c r="C8" s="91" t="s">
        <v>123</v>
      </c>
      <c r="D8" s="189"/>
      <c r="E8" s="92">
        <f>K8</f>
        <v>0</v>
      </c>
      <c r="F8" s="92"/>
      <c r="G8" s="92"/>
      <c r="H8" s="92"/>
      <c r="I8" s="92"/>
      <c r="J8" s="188">
        <v>25000</v>
      </c>
      <c r="K8" s="92">
        <f>ROUNDDOWN(D8*J8,0)</f>
        <v>0</v>
      </c>
      <c r="L8" s="93"/>
    </row>
    <row r="9" spans="1:12" ht="22.5" hidden="1" customHeight="1" outlineLevel="1">
      <c r="A9" s="89"/>
      <c r="B9" s="90" t="s">
        <v>236</v>
      </c>
      <c r="C9" s="91" t="s">
        <v>123</v>
      </c>
      <c r="D9" s="189"/>
      <c r="E9" s="92">
        <f>K9</f>
        <v>0</v>
      </c>
      <c r="F9" s="92"/>
      <c r="G9" s="92"/>
      <c r="H9" s="92"/>
      <c r="I9" s="92"/>
      <c r="J9" s="188">
        <v>140000</v>
      </c>
      <c r="K9" s="92">
        <f>ROUNDDOWN(D9*J9,0)</f>
        <v>0</v>
      </c>
      <c r="L9" s="93"/>
    </row>
    <row r="10" spans="1:12" ht="22.5" hidden="1" customHeight="1" outlineLevel="1">
      <c r="A10" s="89"/>
      <c r="B10" s="90" t="s">
        <v>237</v>
      </c>
      <c r="C10" s="91" t="s">
        <v>123</v>
      </c>
      <c r="D10" s="189"/>
      <c r="E10" s="92">
        <f>K10</f>
        <v>0</v>
      </c>
      <c r="F10" s="92"/>
      <c r="G10" s="92"/>
      <c r="H10" s="92"/>
      <c r="I10" s="92"/>
      <c r="J10" s="188">
        <v>200000</v>
      </c>
      <c r="K10" s="92">
        <f>ROUNDDOWN(D10*J10,0)</f>
        <v>0</v>
      </c>
      <c r="L10" s="93"/>
    </row>
    <row r="11" spans="1:12" ht="22.5" customHeight="1" collapsed="1">
      <c r="A11" s="89"/>
      <c r="B11" s="90"/>
      <c r="C11" s="91"/>
      <c r="D11" s="190"/>
      <c r="E11" s="92"/>
      <c r="F11" s="92"/>
      <c r="G11" s="92"/>
      <c r="H11" s="92"/>
      <c r="I11" s="92"/>
      <c r="J11" s="92"/>
      <c r="K11" s="92"/>
      <c r="L11" s="93"/>
    </row>
    <row r="12" spans="1:12" ht="22.5" customHeight="1">
      <c r="A12" s="89" t="s">
        <v>134</v>
      </c>
      <c r="B12" s="90"/>
      <c r="C12" s="91"/>
      <c r="D12" s="190"/>
      <c r="E12" s="92">
        <f>SUM(E13:E13)</f>
        <v>7085600</v>
      </c>
      <c r="F12" s="92"/>
      <c r="G12" s="92">
        <f>SUM(G13:G13)</f>
        <v>3630328</v>
      </c>
      <c r="H12" s="92"/>
      <c r="I12" s="92">
        <f>SUM(I13:I13)</f>
        <v>2157982</v>
      </c>
      <c r="J12" s="92"/>
      <c r="K12" s="92">
        <f>SUM(K13:K13)</f>
        <v>1297290</v>
      </c>
      <c r="L12" s="93"/>
    </row>
    <row r="13" spans="1:12" ht="22.5" customHeight="1">
      <c r="A13" s="89"/>
      <c r="B13" s="193">
        <v>5</v>
      </c>
      <c r="C13" s="91" t="s">
        <v>188</v>
      </c>
      <c r="D13" s="189">
        <v>521</v>
      </c>
      <c r="E13" s="92">
        <f>G13+I13+K13</f>
        <v>7085600</v>
      </c>
      <c r="F13" s="92">
        <f>단가산출!AO32*IF(L13="야간",1.875,1)</f>
        <v>6968</v>
      </c>
      <c r="G13" s="92">
        <f>F13*D13</f>
        <v>3630328</v>
      </c>
      <c r="H13" s="92">
        <f>단가산출!AP32</f>
        <v>4142</v>
      </c>
      <c r="I13" s="92">
        <f>H13*D13</f>
        <v>2157982</v>
      </c>
      <c r="J13" s="92">
        <f>단가산출!AQ32*IF(L13="야간",1.25,1)</f>
        <v>2490</v>
      </c>
      <c r="K13" s="92">
        <f>J13*D13</f>
        <v>1297290</v>
      </c>
      <c r="L13" s="194"/>
    </row>
    <row r="14" spans="1:12" ht="22.5" customHeight="1">
      <c r="A14" s="89"/>
      <c r="B14" s="94"/>
      <c r="C14" s="91"/>
      <c r="D14" s="189"/>
      <c r="E14" s="92"/>
      <c r="F14" s="92"/>
      <c r="G14" s="92"/>
      <c r="H14" s="92"/>
      <c r="I14" s="92"/>
      <c r="J14" s="92"/>
      <c r="K14" s="92"/>
      <c r="L14" s="93"/>
    </row>
    <row r="15" spans="1:12" ht="22.5" customHeight="1">
      <c r="A15" s="95" t="s">
        <v>124</v>
      </c>
      <c r="B15" s="91"/>
      <c r="C15" s="91"/>
      <c r="D15" s="91"/>
      <c r="E15" s="92">
        <f>ROUNDDOWN((E5+E12),-4)</f>
        <v>28500000</v>
      </c>
      <c r="F15" s="92"/>
      <c r="G15" s="92"/>
      <c r="H15" s="92"/>
      <c r="I15" s="92"/>
      <c r="J15" s="92"/>
      <c r="K15" s="92"/>
      <c r="L15" s="96"/>
    </row>
    <row r="16" spans="1:12" ht="22.5" customHeight="1">
      <c r="A16" s="89" t="s">
        <v>189</v>
      </c>
      <c r="B16" s="97" t="s">
        <v>125</v>
      </c>
      <c r="C16" s="91" t="s">
        <v>126</v>
      </c>
      <c r="D16" s="98">
        <v>1</v>
      </c>
      <c r="E16" s="92">
        <f>ROUNDDOWN(E15*0.1,0)</f>
        <v>2850000</v>
      </c>
      <c r="F16" s="92"/>
      <c r="G16" s="92"/>
      <c r="H16" s="92"/>
      <c r="I16" s="92"/>
      <c r="J16" s="92"/>
      <c r="K16" s="92"/>
      <c r="L16" s="96"/>
    </row>
    <row r="17" spans="1:12" ht="22.5" customHeight="1">
      <c r="A17" s="95" t="s">
        <v>127</v>
      </c>
      <c r="B17" s="91"/>
      <c r="C17" s="91"/>
      <c r="D17" s="91"/>
      <c r="E17" s="92">
        <f>E15+E16</f>
        <v>31350000</v>
      </c>
      <c r="F17" s="92"/>
      <c r="G17" s="92"/>
      <c r="H17" s="92"/>
      <c r="I17" s="92"/>
      <c r="J17" s="92"/>
      <c r="K17" s="92"/>
      <c r="L17" s="96"/>
    </row>
    <row r="18" spans="1:12" ht="22.5" customHeight="1">
      <c r="A18" s="95"/>
      <c r="B18" s="91"/>
      <c r="C18" s="91"/>
      <c r="D18" s="91"/>
      <c r="E18" s="91"/>
      <c r="F18" s="92"/>
      <c r="G18" s="92"/>
      <c r="H18" s="92"/>
      <c r="I18" s="92"/>
      <c r="J18" s="92"/>
      <c r="K18" s="92"/>
      <c r="L18" s="96"/>
    </row>
    <row r="19" spans="1:12" ht="22.5" customHeight="1">
      <c r="A19" s="99" t="s">
        <v>128</v>
      </c>
      <c r="B19" s="91"/>
      <c r="C19" s="91"/>
      <c r="D19" s="91"/>
      <c r="E19" s="100">
        <f>ROUNDDOWN(E17,-4)</f>
        <v>31350000</v>
      </c>
      <c r="F19" s="91"/>
      <c r="G19" s="91"/>
      <c r="H19" s="91"/>
      <c r="I19" s="91"/>
      <c r="J19" s="91"/>
      <c r="K19" s="91"/>
      <c r="L19" s="101"/>
    </row>
    <row r="20" spans="1:12" ht="22.5" customHeight="1">
      <c r="A20" s="82"/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4"/>
    </row>
    <row r="21" spans="1:12" ht="22.5" customHeight="1"/>
    <row r="22" spans="1:12" ht="22.5" customHeight="1"/>
    <row r="23" spans="1:12" ht="22.5" customHeight="1"/>
    <row r="24" spans="1:12" ht="24.95" customHeight="1"/>
    <row r="25" spans="1:12" ht="24.95" customHeight="1"/>
    <row r="26" spans="1:12" ht="24.95" customHeight="1"/>
    <row r="27" spans="1:12" ht="24.95" customHeight="1"/>
    <row r="28" spans="1:12" ht="24.95" customHeight="1"/>
    <row r="29" spans="1:12" ht="24.95" customHeight="1"/>
    <row r="30" spans="1:12" ht="24.95" customHeight="1"/>
    <row r="31" spans="1:12" ht="24.95" customHeight="1"/>
  </sheetData>
  <mergeCells count="10">
    <mergeCell ref="B3:B4"/>
    <mergeCell ref="A1:L2"/>
    <mergeCell ref="L3:L4"/>
    <mergeCell ref="J3:K3"/>
    <mergeCell ref="H3:I3"/>
    <mergeCell ref="F3:G3"/>
    <mergeCell ref="A3:A4"/>
    <mergeCell ref="E3:E4"/>
    <mergeCell ref="D3:D4"/>
    <mergeCell ref="C3:C4"/>
  </mergeCells>
  <phoneticPr fontId="5" type="noConversion"/>
  <printOptions horizontalCentered="1" gridLines="1"/>
  <pageMargins left="0.74803149606299213" right="0.55118110236220474" top="0.98425196850393704" bottom="0.98425196850393704" header="0.51181102362204722" footer="0.51181102362204722"/>
  <pageSetup paperSize="9" orientation="landscape" r:id="rId1"/>
  <headerFooter alignWithMargins="0"/>
  <ignoredErrors>
    <ignoredError sqref="B1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2"/>
  <sheetViews>
    <sheetView zoomScaleNormal="100" zoomScaleSheetLayoutView="100" workbookViewId="0">
      <selection activeCell="Z28" sqref="Z28"/>
    </sheetView>
  </sheetViews>
  <sheetFormatPr defaultRowHeight="11.25"/>
  <cols>
    <col min="1" max="10" width="2.5" style="125" customWidth="1"/>
    <col min="11" max="11" width="2.33203125" style="125" customWidth="1"/>
    <col min="12" max="34" width="2.5" style="125" customWidth="1"/>
    <col min="35" max="35" width="2.6640625" style="125" customWidth="1"/>
    <col min="36" max="39" width="2.5" style="125" customWidth="1"/>
    <col min="40" max="43" width="14.83203125" style="125" customWidth="1"/>
    <col min="44" max="16384" width="9.33203125" style="39"/>
  </cols>
  <sheetData>
    <row r="1" spans="1:46" s="107" customFormat="1" ht="15" customHeight="1">
      <c r="A1" s="273" t="s">
        <v>142</v>
      </c>
      <c r="B1" s="274"/>
      <c r="C1" s="270">
        <v>1</v>
      </c>
      <c r="D1" s="271"/>
      <c r="E1" s="272"/>
      <c r="F1" s="270" t="s">
        <v>190</v>
      </c>
      <c r="G1" s="271"/>
      <c r="H1" s="271"/>
      <c r="I1" s="272"/>
      <c r="J1" s="277" t="s">
        <v>191</v>
      </c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9"/>
      <c r="AB1" s="270" t="s">
        <v>192</v>
      </c>
      <c r="AC1" s="271"/>
      <c r="AD1" s="271"/>
      <c r="AE1" s="272"/>
      <c r="AF1" s="103"/>
      <c r="AG1" s="271" t="s">
        <v>193</v>
      </c>
      <c r="AH1" s="271"/>
      <c r="AI1" s="271"/>
      <c r="AJ1" s="271"/>
      <c r="AK1" s="271"/>
      <c r="AL1" s="103"/>
      <c r="AM1" s="102"/>
      <c r="AN1" s="104" t="s">
        <v>194</v>
      </c>
      <c r="AO1" s="105"/>
      <c r="AP1" s="105"/>
      <c r="AQ1" s="106"/>
    </row>
    <row r="2" spans="1:46" s="107" customFormat="1" ht="15" customHeight="1">
      <c r="A2" s="275"/>
      <c r="B2" s="276"/>
      <c r="C2" s="259"/>
      <c r="D2" s="260"/>
      <c r="E2" s="261"/>
      <c r="F2" s="259" t="s">
        <v>143</v>
      </c>
      <c r="G2" s="260"/>
      <c r="H2" s="260"/>
      <c r="I2" s="261"/>
      <c r="J2" s="280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2"/>
      <c r="AB2" s="259" t="s">
        <v>144</v>
      </c>
      <c r="AC2" s="260"/>
      <c r="AD2" s="260"/>
      <c r="AE2" s="261"/>
      <c r="AF2" s="109"/>
      <c r="AG2" s="260"/>
      <c r="AH2" s="260"/>
      <c r="AI2" s="260"/>
      <c r="AJ2" s="260"/>
      <c r="AK2" s="260"/>
      <c r="AL2" s="109"/>
      <c r="AM2" s="108"/>
      <c r="AN2" s="110" t="s">
        <v>145</v>
      </c>
      <c r="AO2" s="111"/>
      <c r="AP2" s="111"/>
      <c r="AQ2" s="112"/>
    </row>
    <row r="3" spans="1:46" s="107" customFormat="1" ht="15" customHeight="1">
      <c r="A3" s="113"/>
      <c r="B3" s="114"/>
      <c r="C3" s="114"/>
      <c r="D3" s="114"/>
      <c r="E3" s="114"/>
      <c r="F3" s="114"/>
      <c r="G3" s="114"/>
      <c r="H3" s="114"/>
      <c r="I3" s="114"/>
      <c r="J3" s="115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6"/>
      <c r="AO3" s="117"/>
      <c r="AP3" s="117"/>
      <c r="AQ3" s="118"/>
    </row>
    <row r="4" spans="1:46" s="107" customFormat="1" ht="15" customHeight="1">
      <c r="A4" s="270" t="s">
        <v>195</v>
      </c>
      <c r="B4" s="271"/>
      <c r="C4" s="271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1"/>
      <c r="Y4" s="271"/>
      <c r="Z4" s="271"/>
      <c r="AA4" s="271"/>
      <c r="AB4" s="271"/>
      <c r="AC4" s="271"/>
      <c r="AD4" s="271"/>
      <c r="AE4" s="271"/>
      <c r="AF4" s="271"/>
      <c r="AG4" s="271"/>
      <c r="AH4" s="271"/>
      <c r="AI4" s="271"/>
      <c r="AJ4" s="271"/>
      <c r="AK4" s="271"/>
      <c r="AL4" s="271"/>
      <c r="AM4" s="272"/>
      <c r="AN4" s="104" t="s">
        <v>196</v>
      </c>
      <c r="AO4" s="119" t="s">
        <v>197</v>
      </c>
      <c r="AP4" s="104" t="s">
        <v>198</v>
      </c>
      <c r="AQ4" s="104" t="s">
        <v>199</v>
      </c>
    </row>
    <row r="5" spans="1:46" s="107" customFormat="1" ht="15" customHeight="1">
      <c r="A5" s="259" t="s">
        <v>146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0"/>
      <c r="T5" s="260"/>
      <c r="U5" s="260"/>
      <c r="V5" s="260"/>
      <c r="W5" s="260"/>
      <c r="X5" s="260"/>
      <c r="Y5" s="260"/>
      <c r="Z5" s="260"/>
      <c r="AA5" s="260"/>
      <c r="AB5" s="260"/>
      <c r="AC5" s="260"/>
      <c r="AD5" s="260"/>
      <c r="AE5" s="260"/>
      <c r="AF5" s="260"/>
      <c r="AG5" s="260"/>
      <c r="AH5" s="260"/>
      <c r="AI5" s="260"/>
      <c r="AJ5" s="260"/>
      <c r="AK5" s="260"/>
      <c r="AL5" s="260"/>
      <c r="AM5" s="261"/>
      <c r="AN5" s="110" t="s">
        <v>147</v>
      </c>
      <c r="AO5" s="120" t="s">
        <v>148</v>
      </c>
      <c r="AP5" s="110" t="s">
        <v>149</v>
      </c>
      <c r="AQ5" s="110" t="s">
        <v>150</v>
      </c>
    </row>
    <row r="6" spans="1:46" s="125" customFormat="1" ht="15" customHeight="1">
      <c r="A6" s="121"/>
      <c r="B6" s="122" t="s">
        <v>200</v>
      </c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3"/>
      <c r="AN6" s="124"/>
      <c r="AO6" s="124"/>
      <c r="AP6" s="124"/>
      <c r="AQ6" s="124"/>
      <c r="AT6" s="126"/>
    </row>
    <row r="7" spans="1:46" s="125" customFormat="1" ht="15" customHeight="1">
      <c r="A7" s="127"/>
      <c r="B7" s="128"/>
      <c r="C7" s="129"/>
      <c r="D7" s="265" t="s">
        <v>151</v>
      </c>
      <c r="E7" s="265"/>
      <c r="F7" s="269">
        <v>0.6</v>
      </c>
      <c r="G7" s="269"/>
      <c r="H7" s="128" t="s">
        <v>152</v>
      </c>
      <c r="I7" s="128"/>
      <c r="J7" s="128"/>
      <c r="K7" s="265" t="s">
        <v>153</v>
      </c>
      <c r="L7" s="265"/>
      <c r="M7" s="266">
        <v>0.55000000000000004</v>
      </c>
      <c r="N7" s="266"/>
      <c r="O7" s="128"/>
      <c r="P7" s="128"/>
      <c r="Q7" s="128"/>
      <c r="R7" s="133"/>
      <c r="S7" s="265" t="s">
        <v>154</v>
      </c>
      <c r="T7" s="265"/>
      <c r="U7" s="266">
        <v>0.6</v>
      </c>
      <c r="V7" s="266"/>
      <c r="W7" s="266"/>
      <c r="X7" s="128"/>
      <c r="Y7" s="128"/>
      <c r="AA7" s="265"/>
      <c r="AB7" s="265"/>
      <c r="AC7" s="266"/>
      <c r="AD7" s="266"/>
      <c r="AE7" s="266"/>
      <c r="AF7" s="128"/>
      <c r="AG7" s="128"/>
      <c r="AH7" s="128"/>
      <c r="AI7" s="128"/>
      <c r="AJ7" s="128"/>
      <c r="AK7" s="128"/>
      <c r="AL7" s="128"/>
      <c r="AM7" s="134"/>
      <c r="AN7" s="135"/>
      <c r="AO7" s="135"/>
      <c r="AP7" s="135"/>
      <c r="AQ7" s="135"/>
      <c r="AT7" s="126"/>
    </row>
    <row r="8" spans="1:46" s="125" customFormat="1" ht="15" customHeight="1">
      <c r="A8" s="127"/>
      <c r="B8" s="128"/>
      <c r="C8" s="128"/>
      <c r="D8" s="265" t="s">
        <v>155</v>
      </c>
      <c r="E8" s="265"/>
      <c r="F8" s="267">
        <v>18</v>
      </c>
      <c r="G8" s="267"/>
      <c r="H8" s="136" t="s">
        <v>234</v>
      </c>
      <c r="I8" s="130"/>
      <c r="J8" s="128"/>
      <c r="K8" s="128"/>
      <c r="L8" s="128" t="s">
        <v>156</v>
      </c>
      <c r="M8" s="130">
        <v>1</v>
      </c>
      <c r="N8" s="137" t="s">
        <v>157</v>
      </c>
      <c r="O8" s="266">
        <v>1.3</v>
      </c>
      <c r="P8" s="266"/>
      <c r="Q8" s="130" t="s">
        <v>158</v>
      </c>
      <c r="R8" s="266">
        <f>1/O8</f>
        <v>0.76923076923076916</v>
      </c>
      <c r="S8" s="266"/>
      <c r="T8" s="266"/>
      <c r="U8" s="128"/>
      <c r="V8" s="268"/>
      <c r="W8" s="268"/>
      <c r="X8" s="268"/>
      <c r="Y8" s="128"/>
      <c r="Z8" s="128"/>
      <c r="AA8" s="128"/>
      <c r="AB8" s="128"/>
      <c r="AC8" s="128"/>
      <c r="AI8" s="128"/>
      <c r="AJ8" s="128"/>
      <c r="AK8" s="128"/>
      <c r="AL8" s="128"/>
      <c r="AM8" s="134"/>
      <c r="AN8" s="135"/>
      <c r="AO8" s="135"/>
      <c r="AP8" s="135"/>
      <c r="AQ8" s="135"/>
      <c r="AT8" s="126"/>
    </row>
    <row r="9" spans="1:46" s="107" customFormat="1" ht="15" customHeight="1">
      <c r="A9" s="113"/>
      <c r="B9" s="115"/>
      <c r="C9" s="262"/>
      <c r="D9" s="262"/>
      <c r="E9" s="284"/>
      <c r="F9" s="284"/>
      <c r="G9" s="140"/>
      <c r="H9" s="114"/>
      <c r="I9" s="140"/>
      <c r="J9" s="139"/>
      <c r="K9" s="140"/>
      <c r="L9" s="114"/>
      <c r="M9" s="140"/>
      <c r="N9" s="141"/>
      <c r="O9" s="137"/>
      <c r="P9" s="262"/>
      <c r="Q9" s="262"/>
      <c r="R9" s="114"/>
      <c r="S9" s="262"/>
      <c r="T9" s="262"/>
      <c r="U9" s="285"/>
      <c r="V9" s="285"/>
      <c r="X9" s="142"/>
      <c r="Y9" s="262"/>
      <c r="Z9" s="262"/>
      <c r="AA9" s="142"/>
      <c r="AB9" s="263"/>
      <c r="AC9" s="263"/>
      <c r="AD9" s="263"/>
      <c r="AE9" s="114"/>
      <c r="AF9" s="114"/>
      <c r="AG9" s="114"/>
      <c r="AH9" s="114"/>
      <c r="AI9" s="114"/>
      <c r="AJ9" s="114"/>
      <c r="AK9" s="114"/>
      <c r="AL9" s="114"/>
      <c r="AM9" s="143"/>
      <c r="AN9" s="144"/>
      <c r="AO9" s="144"/>
      <c r="AP9" s="144"/>
      <c r="AQ9" s="144"/>
    </row>
    <row r="10" spans="1:46" s="125" customFormat="1" ht="15" customHeight="1">
      <c r="A10" s="127"/>
      <c r="B10" s="128"/>
      <c r="C10" s="128"/>
      <c r="D10" s="128"/>
      <c r="E10" s="128"/>
      <c r="F10" s="131"/>
      <c r="G10" s="131"/>
      <c r="H10" s="131"/>
      <c r="I10" s="130"/>
      <c r="J10" s="130"/>
      <c r="K10" s="130"/>
      <c r="L10" s="130"/>
      <c r="M10" s="130"/>
      <c r="N10" s="132"/>
      <c r="O10" s="132"/>
      <c r="P10" s="132"/>
      <c r="Q10" s="130"/>
      <c r="R10" s="132"/>
      <c r="S10" s="132"/>
      <c r="T10" s="132"/>
      <c r="U10" s="128"/>
      <c r="V10" s="138"/>
      <c r="W10" s="138"/>
      <c r="X10" s="13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34"/>
      <c r="AN10" s="135"/>
      <c r="AO10" s="135"/>
      <c r="AP10" s="135"/>
      <c r="AQ10" s="135"/>
      <c r="AT10" s="126"/>
    </row>
    <row r="11" spans="1:46" s="107" customFormat="1" ht="15" customHeight="1">
      <c r="A11" s="113"/>
      <c r="B11" s="115" t="s">
        <v>201</v>
      </c>
      <c r="C11" s="114"/>
      <c r="D11" s="114"/>
      <c r="E11" s="114"/>
      <c r="F11" s="114"/>
      <c r="G11" s="114"/>
      <c r="H11" s="114"/>
      <c r="I11" s="114"/>
      <c r="J11" s="139"/>
      <c r="K11" s="139"/>
      <c r="L11" s="145"/>
      <c r="M11" s="145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43"/>
      <c r="AN11" s="144"/>
      <c r="AO11" s="144"/>
      <c r="AP11" s="144"/>
      <c r="AQ11" s="144"/>
    </row>
    <row r="12" spans="1:46" s="107" customFormat="1" ht="15" customHeight="1">
      <c r="A12" s="113"/>
      <c r="B12" s="115"/>
      <c r="C12" s="262" t="s">
        <v>159</v>
      </c>
      <c r="D12" s="262"/>
      <c r="E12" s="283">
        <f>폐기물내역!B13</f>
        <v>5</v>
      </c>
      <c r="F12" s="283"/>
      <c r="G12" s="114" t="s">
        <v>160</v>
      </c>
      <c r="H12" s="114"/>
      <c r="I12" s="114"/>
      <c r="J12" s="139"/>
      <c r="K12" s="262" t="s">
        <v>161</v>
      </c>
      <c r="L12" s="262"/>
      <c r="M12" s="263">
        <f>R8</f>
        <v>0.76923076923076916</v>
      </c>
      <c r="N12" s="263"/>
      <c r="O12" s="139"/>
      <c r="P12" s="139"/>
      <c r="Q12" s="262" t="s">
        <v>154</v>
      </c>
      <c r="R12" s="262"/>
      <c r="S12" s="262">
        <v>0.9</v>
      </c>
      <c r="T12" s="262"/>
      <c r="X12" s="142"/>
      <c r="Y12" s="262"/>
      <c r="Z12" s="262"/>
      <c r="AA12" s="142"/>
      <c r="AB12" s="263"/>
      <c r="AC12" s="263"/>
      <c r="AD12" s="263"/>
      <c r="AE12" s="114"/>
      <c r="AF12" s="114"/>
      <c r="AG12" s="114"/>
      <c r="AH12" s="114"/>
      <c r="AI12" s="114"/>
      <c r="AJ12" s="114"/>
      <c r="AK12" s="114"/>
      <c r="AL12" s="114"/>
      <c r="AM12" s="143"/>
      <c r="AN12" s="144"/>
      <c r="AO12" s="144"/>
      <c r="AP12" s="144"/>
      <c r="AQ12" s="144"/>
    </row>
    <row r="13" spans="1:46" s="107" customFormat="1" ht="15" customHeight="1">
      <c r="A13" s="113"/>
      <c r="B13" s="114"/>
      <c r="C13" s="262" t="s">
        <v>162</v>
      </c>
      <c r="D13" s="262"/>
      <c r="E13" s="284">
        <v>15</v>
      </c>
      <c r="F13" s="284"/>
      <c r="G13" s="115" t="s">
        <v>163</v>
      </c>
      <c r="H13" s="262">
        <v>2.2999999999999998</v>
      </c>
      <c r="I13" s="262"/>
      <c r="J13" s="139" t="s">
        <v>164</v>
      </c>
      <c r="K13" s="263">
        <v>1.3</v>
      </c>
      <c r="L13" s="263"/>
      <c r="M13" s="115" t="s">
        <v>165</v>
      </c>
      <c r="N13" s="262">
        <f>ROUND(E13/H13*K13,2)</f>
        <v>8.48</v>
      </c>
      <c r="O13" s="262"/>
      <c r="P13" s="262"/>
      <c r="Q13" s="146"/>
      <c r="R13" s="114"/>
      <c r="AF13" s="114"/>
      <c r="AG13" s="114"/>
      <c r="AH13" s="114"/>
      <c r="AI13" s="114"/>
      <c r="AJ13" s="114"/>
      <c r="AK13" s="114"/>
      <c r="AL13" s="114"/>
      <c r="AM13" s="143"/>
      <c r="AN13" s="144"/>
      <c r="AO13" s="144"/>
      <c r="AP13" s="144"/>
      <c r="AQ13" s="144"/>
    </row>
    <row r="14" spans="1:46" s="107" customFormat="1" ht="15" customHeight="1">
      <c r="A14" s="113"/>
      <c r="B14" s="114"/>
      <c r="C14" s="262" t="s">
        <v>181</v>
      </c>
      <c r="D14" s="262"/>
      <c r="E14" s="263">
        <f>N13</f>
        <v>8.48</v>
      </c>
      <c r="F14" s="263"/>
      <c r="G14" s="263"/>
      <c r="H14" s="147" t="s">
        <v>182</v>
      </c>
      <c r="I14" s="262">
        <v>0.6</v>
      </c>
      <c r="J14" s="262"/>
      <c r="K14" s="139" t="s">
        <v>164</v>
      </c>
      <c r="L14" s="263">
        <f>M7</f>
        <v>0.55000000000000004</v>
      </c>
      <c r="M14" s="263"/>
      <c r="N14" s="147" t="s">
        <v>183</v>
      </c>
      <c r="O14" s="264">
        <f>E14/(I14*L14)</f>
        <v>25.696969696969695</v>
      </c>
      <c r="P14" s="264"/>
      <c r="Q14" s="264"/>
      <c r="AF14" s="114"/>
      <c r="AG14" s="114"/>
      <c r="AH14" s="114"/>
      <c r="AI14" s="114"/>
      <c r="AJ14" s="114"/>
      <c r="AK14" s="114"/>
      <c r="AL14" s="114"/>
      <c r="AM14" s="143"/>
      <c r="AN14" s="144"/>
      <c r="AO14" s="144"/>
      <c r="AP14" s="144"/>
      <c r="AQ14" s="144"/>
    </row>
    <row r="15" spans="1:46" s="107" customFormat="1" ht="15" customHeight="1">
      <c r="A15" s="113"/>
      <c r="B15" s="114"/>
      <c r="C15" s="262" t="s">
        <v>185</v>
      </c>
      <c r="D15" s="262"/>
      <c r="E15" s="269">
        <f>F8</f>
        <v>18</v>
      </c>
      <c r="F15" s="262"/>
      <c r="G15" s="139" t="s">
        <v>184</v>
      </c>
      <c r="H15" s="269">
        <f>O14</f>
        <v>25.696969696969695</v>
      </c>
      <c r="I15" s="262"/>
      <c r="J15" s="262"/>
      <c r="K15" s="139" t="s">
        <v>186</v>
      </c>
      <c r="L15" s="266">
        <v>60</v>
      </c>
      <c r="M15" s="266"/>
      <c r="N15" s="266"/>
      <c r="O15" s="139" t="s">
        <v>164</v>
      </c>
      <c r="P15" s="266">
        <f>U7</f>
        <v>0.6</v>
      </c>
      <c r="Q15" s="266"/>
      <c r="R15" s="266"/>
      <c r="S15" s="142" t="s">
        <v>187</v>
      </c>
      <c r="T15" s="263">
        <f>(E15*H15)/(L15*P15)</f>
        <v>12.848484848484848</v>
      </c>
      <c r="U15" s="263"/>
      <c r="V15" s="263"/>
      <c r="AA15" s="139"/>
      <c r="AC15" s="262" t="s">
        <v>166</v>
      </c>
      <c r="AD15" s="262"/>
      <c r="AE15" s="262">
        <v>0.8</v>
      </c>
      <c r="AF15" s="262"/>
      <c r="AG15" s="139"/>
      <c r="AH15" s="139"/>
      <c r="AI15" s="114"/>
      <c r="AJ15" s="114"/>
      <c r="AK15" s="114"/>
      <c r="AL15" s="114"/>
      <c r="AM15" s="143"/>
      <c r="AN15" s="144"/>
      <c r="AO15" s="144"/>
      <c r="AP15" s="144"/>
      <c r="AQ15" s="144"/>
    </row>
    <row r="16" spans="1:46" s="107" customFormat="1" ht="15" customHeight="1">
      <c r="A16" s="113"/>
      <c r="B16" s="114"/>
      <c r="C16" s="262" t="s">
        <v>167</v>
      </c>
      <c r="D16" s="262"/>
      <c r="E16" s="139" t="s">
        <v>168</v>
      </c>
      <c r="F16" s="286">
        <f>E12</f>
        <v>5</v>
      </c>
      <c r="G16" s="262"/>
      <c r="H16" s="142" t="s">
        <v>163</v>
      </c>
      <c r="I16" s="262">
        <v>20</v>
      </c>
      <c r="J16" s="262"/>
      <c r="K16" s="142" t="s">
        <v>169</v>
      </c>
      <c r="L16" s="286">
        <f>E12</f>
        <v>5</v>
      </c>
      <c r="M16" s="262"/>
      <c r="N16" s="142" t="s">
        <v>163</v>
      </c>
      <c r="O16" s="262">
        <v>25</v>
      </c>
      <c r="P16" s="262"/>
      <c r="Q16" s="139" t="s">
        <v>170</v>
      </c>
      <c r="R16" s="139" t="s">
        <v>164</v>
      </c>
      <c r="S16" s="262">
        <v>60</v>
      </c>
      <c r="T16" s="262"/>
      <c r="U16" s="142" t="s">
        <v>165</v>
      </c>
      <c r="V16" s="263">
        <f>ROUND((F16/I16+L16/O16)*S16,2)</f>
        <v>27</v>
      </c>
      <c r="W16" s="263"/>
      <c r="X16" s="263"/>
      <c r="Z16" s="262" t="s">
        <v>171</v>
      </c>
      <c r="AA16" s="262"/>
      <c r="AB16" s="262">
        <v>0.42</v>
      </c>
      <c r="AC16" s="262"/>
      <c r="AE16" s="262" t="s">
        <v>172</v>
      </c>
      <c r="AF16" s="262"/>
      <c r="AG16" s="262">
        <v>0.5</v>
      </c>
      <c r="AH16" s="262"/>
      <c r="AI16" s="114"/>
      <c r="AJ16" s="114"/>
      <c r="AK16" s="114"/>
      <c r="AL16" s="114"/>
      <c r="AM16" s="143"/>
      <c r="AN16" s="144"/>
      <c r="AO16" s="144"/>
      <c r="AP16" s="144"/>
      <c r="AQ16" s="144"/>
    </row>
    <row r="17" spans="1:256" s="107" customFormat="1" ht="15" customHeight="1">
      <c r="A17" s="113"/>
      <c r="B17" s="114"/>
      <c r="C17" s="262" t="s">
        <v>173</v>
      </c>
      <c r="D17" s="262"/>
      <c r="E17" s="263">
        <f>T15</f>
        <v>12.848484848484848</v>
      </c>
      <c r="F17" s="263"/>
      <c r="G17" s="263"/>
      <c r="H17" s="142" t="s">
        <v>169</v>
      </c>
      <c r="I17" s="286">
        <f>V16</f>
        <v>27</v>
      </c>
      <c r="J17" s="286"/>
      <c r="K17" s="142" t="s">
        <v>169</v>
      </c>
      <c r="L17" s="286">
        <f>AE15</f>
        <v>0.8</v>
      </c>
      <c r="M17" s="286"/>
      <c r="N17" s="142" t="s">
        <v>169</v>
      </c>
      <c r="O17" s="262">
        <f>AB16</f>
        <v>0.42</v>
      </c>
      <c r="P17" s="262"/>
      <c r="Q17" s="262"/>
      <c r="R17" s="142" t="s">
        <v>169</v>
      </c>
      <c r="S17" s="262">
        <f>AG16</f>
        <v>0.5</v>
      </c>
      <c r="T17" s="262"/>
      <c r="U17" s="262"/>
      <c r="V17" s="142" t="s">
        <v>165</v>
      </c>
      <c r="W17" s="263">
        <f>E17+I17+L17+O17+S17</f>
        <v>41.568484848484843</v>
      </c>
      <c r="X17" s="263"/>
      <c r="Y17" s="263"/>
      <c r="Z17" s="139"/>
      <c r="AA17" s="139"/>
      <c r="AB17" s="139"/>
      <c r="AC17" s="139"/>
      <c r="AH17" s="139"/>
      <c r="AI17" s="114"/>
      <c r="AJ17" s="114"/>
      <c r="AK17" s="114"/>
      <c r="AL17" s="114"/>
      <c r="AM17" s="143"/>
      <c r="AN17" s="144"/>
      <c r="AO17" s="144"/>
      <c r="AP17" s="144"/>
      <c r="AQ17" s="144"/>
    </row>
    <row r="18" spans="1:256" s="107" customFormat="1" ht="15" customHeight="1">
      <c r="A18" s="113"/>
      <c r="B18" s="114"/>
      <c r="C18" s="262" t="s">
        <v>174</v>
      </c>
      <c r="D18" s="262"/>
      <c r="E18" s="262">
        <v>60</v>
      </c>
      <c r="F18" s="262"/>
      <c r="G18" s="139" t="s">
        <v>164</v>
      </c>
      <c r="H18" s="262">
        <f>N13</f>
        <v>8.48</v>
      </c>
      <c r="I18" s="262"/>
      <c r="J18" s="262"/>
      <c r="K18" s="139" t="s">
        <v>164</v>
      </c>
      <c r="L18" s="286">
        <f>M12</f>
        <v>0.76923076923076916</v>
      </c>
      <c r="M18" s="286"/>
      <c r="N18" s="139" t="s">
        <v>164</v>
      </c>
      <c r="O18" s="262">
        <f>S12</f>
        <v>0.9</v>
      </c>
      <c r="P18" s="262"/>
      <c r="Q18" s="142" t="s">
        <v>163</v>
      </c>
      <c r="R18" s="263">
        <f>W17</f>
        <v>41.568484848484843</v>
      </c>
      <c r="S18" s="263"/>
      <c r="T18" s="263"/>
      <c r="U18" s="142" t="s">
        <v>165</v>
      </c>
      <c r="V18" s="262">
        <f>ROUND(E18*H18*L18*O18/R18,2)</f>
        <v>8.4700000000000006</v>
      </c>
      <c r="W18" s="262"/>
      <c r="X18" s="262"/>
      <c r="Y18" s="114" t="s">
        <v>202</v>
      </c>
      <c r="Z18" s="139"/>
      <c r="AA18" s="139"/>
      <c r="AB18" s="139"/>
      <c r="AC18" s="139"/>
      <c r="AD18" s="139"/>
      <c r="AE18" s="139"/>
      <c r="AF18" s="139"/>
      <c r="AG18" s="139"/>
      <c r="AH18" s="139"/>
      <c r="AI18" s="114"/>
      <c r="AJ18" s="114"/>
      <c r="AK18" s="114"/>
      <c r="AL18" s="114"/>
      <c r="AM18" s="143"/>
      <c r="AN18" s="144"/>
      <c r="AO18" s="144"/>
      <c r="AP18" s="144"/>
      <c r="AQ18" s="144"/>
    </row>
    <row r="19" spans="1:256" s="107" customFormat="1" ht="15" customHeight="1">
      <c r="A19" s="113"/>
      <c r="B19" s="114"/>
      <c r="C19" s="114"/>
      <c r="D19" s="115" t="s">
        <v>203</v>
      </c>
      <c r="E19" s="114"/>
      <c r="F19" s="114"/>
      <c r="G19" s="114"/>
      <c r="H19" s="292">
        <f>기계경비!AA5</f>
        <v>59020</v>
      </c>
      <c r="I19" s="292"/>
      <c r="J19" s="292"/>
      <c r="K19" s="292"/>
      <c r="L19" s="142" t="s">
        <v>163</v>
      </c>
      <c r="M19" s="262">
        <f>V18</f>
        <v>8.4700000000000006</v>
      </c>
      <c r="N19" s="262"/>
      <c r="O19" s="262"/>
      <c r="P19" s="115" t="s">
        <v>165</v>
      </c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43"/>
      <c r="AN19" s="144"/>
      <c r="AO19" s="144">
        <f>TRUNC(H19/M19)</f>
        <v>6968</v>
      </c>
      <c r="AP19" s="144"/>
      <c r="AQ19" s="144"/>
    </row>
    <row r="20" spans="1:256" s="107" customFormat="1" ht="15" customHeight="1">
      <c r="A20" s="113"/>
      <c r="B20" s="114"/>
      <c r="C20" s="114"/>
      <c r="D20" s="115" t="s">
        <v>204</v>
      </c>
      <c r="E20" s="114"/>
      <c r="F20" s="114"/>
      <c r="G20" s="114"/>
      <c r="H20" s="292">
        <f>기계경비!Z5</f>
        <v>35085</v>
      </c>
      <c r="I20" s="292"/>
      <c r="J20" s="292"/>
      <c r="K20" s="292"/>
      <c r="L20" s="142" t="s">
        <v>163</v>
      </c>
      <c r="M20" s="262">
        <f>V18</f>
        <v>8.4700000000000006</v>
      </c>
      <c r="N20" s="262"/>
      <c r="O20" s="262"/>
      <c r="P20" s="115" t="s">
        <v>165</v>
      </c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43"/>
      <c r="AN20" s="144"/>
      <c r="AO20" s="144"/>
      <c r="AP20" s="144">
        <f>TRUNC(H20/M20)</f>
        <v>4142</v>
      </c>
      <c r="AQ20" s="144"/>
    </row>
    <row r="21" spans="1:256" s="107" customFormat="1" ht="15" customHeight="1">
      <c r="A21" s="113"/>
      <c r="B21" s="114"/>
      <c r="C21" s="114"/>
      <c r="D21" s="115" t="s">
        <v>205</v>
      </c>
      <c r="E21" s="114"/>
      <c r="F21" s="114"/>
      <c r="G21" s="114"/>
      <c r="H21" s="292">
        <f>기계경비!AB5</f>
        <v>21098</v>
      </c>
      <c r="I21" s="292"/>
      <c r="J21" s="292"/>
      <c r="K21" s="292"/>
      <c r="L21" s="142" t="s">
        <v>163</v>
      </c>
      <c r="M21" s="262">
        <f>V18</f>
        <v>8.4700000000000006</v>
      </c>
      <c r="N21" s="262"/>
      <c r="O21" s="262"/>
      <c r="P21" s="115" t="s">
        <v>165</v>
      </c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43"/>
      <c r="AN21" s="144">
        <f>AO19+AP20+AQ21</f>
        <v>13600</v>
      </c>
      <c r="AO21" s="144"/>
      <c r="AP21" s="144"/>
      <c r="AQ21" s="144">
        <f>TRUNC(H21/M21)</f>
        <v>2490</v>
      </c>
    </row>
    <row r="22" spans="1:256" s="107" customFormat="1" ht="15" customHeight="1">
      <c r="A22" s="113"/>
      <c r="B22" s="114"/>
      <c r="C22" s="114"/>
      <c r="D22" s="115"/>
      <c r="E22" s="114"/>
      <c r="F22" s="114"/>
      <c r="G22" s="114"/>
      <c r="H22" s="148"/>
      <c r="I22" s="148"/>
      <c r="J22" s="148"/>
      <c r="K22" s="148"/>
      <c r="L22" s="142"/>
      <c r="M22" s="139"/>
      <c r="N22" s="139"/>
      <c r="O22" s="139"/>
      <c r="P22" s="115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43"/>
      <c r="AN22" s="144"/>
      <c r="AO22" s="144"/>
      <c r="AP22" s="144"/>
      <c r="AQ22" s="144"/>
    </row>
    <row r="23" spans="1:256" s="107" customFormat="1" ht="15" customHeight="1">
      <c r="A23" s="113"/>
      <c r="B23" s="114"/>
      <c r="C23" s="114"/>
      <c r="D23" s="115"/>
      <c r="E23" s="114"/>
      <c r="F23" s="114"/>
      <c r="G23" s="114"/>
      <c r="H23" s="114"/>
      <c r="I23" s="114"/>
      <c r="J23" s="146"/>
      <c r="K23" s="146"/>
      <c r="L23" s="146"/>
      <c r="M23" s="146"/>
      <c r="N23" s="115"/>
      <c r="O23" s="146"/>
      <c r="P23" s="146"/>
      <c r="Q23" s="146"/>
      <c r="R23" s="115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43"/>
      <c r="AN23" s="144"/>
      <c r="AO23" s="144"/>
      <c r="AP23" s="144"/>
      <c r="AQ23" s="144"/>
    </row>
    <row r="24" spans="1:256" s="107" customFormat="1" ht="15" customHeight="1">
      <c r="A24" s="149"/>
      <c r="B24" s="150"/>
      <c r="D24" s="287"/>
      <c r="E24" s="287"/>
      <c r="F24" s="287"/>
      <c r="G24" s="287"/>
      <c r="H24" s="288"/>
      <c r="I24" s="288"/>
      <c r="J24" s="288"/>
      <c r="K24" s="288"/>
      <c r="L24" s="152"/>
      <c r="P24" s="139"/>
      <c r="Q24" s="289"/>
      <c r="R24" s="289"/>
      <c r="S24" s="289"/>
      <c r="T24" s="153"/>
      <c r="Y24" s="150"/>
      <c r="Z24" s="150"/>
      <c r="AA24" s="150"/>
      <c r="AB24" s="150"/>
      <c r="AC24" s="150"/>
      <c r="AD24" s="150"/>
      <c r="AE24" s="150"/>
      <c r="AF24" s="150"/>
      <c r="AG24" s="150"/>
      <c r="AH24" s="150"/>
      <c r="AI24" s="150"/>
      <c r="AJ24" s="150"/>
      <c r="AK24" s="150"/>
      <c r="AL24" s="150"/>
      <c r="AM24" s="154"/>
      <c r="AN24" s="144"/>
      <c r="AO24" s="144"/>
      <c r="AP24" s="144"/>
      <c r="AQ24" s="144"/>
    </row>
    <row r="25" spans="1:256" s="107" customFormat="1" ht="15" customHeight="1">
      <c r="A25" s="113"/>
      <c r="B25" s="114"/>
      <c r="C25" s="114"/>
      <c r="D25" s="115"/>
      <c r="E25" s="114"/>
      <c r="F25" s="114"/>
      <c r="G25" s="114"/>
      <c r="H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14"/>
      <c r="AI25" s="114"/>
      <c r="AJ25" s="114"/>
      <c r="AK25" s="114"/>
      <c r="AL25" s="114"/>
      <c r="AM25" s="143"/>
      <c r="AN25" s="155"/>
      <c r="AO25" s="144"/>
      <c r="AP25" s="144"/>
      <c r="AQ25" s="144"/>
    </row>
    <row r="26" spans="1:256" s="107" customFormat="1" ht="15" customHeight="1">
      <c r="A26" s="113"/>
      <c r="B26" s="114"/>
      <c r="C26" s="114"/>
      <c r="D26" s="115"/>
      <c r="E26" s="114"/>
      <c r="F26" s="114"/>
      <c r="G26" s="114"/>
      <c r="H26" s="114"/>
      <c r="I26" s="151"/>
      <c r="J26" s="151"/>
      <c r="K26" s="151"/>
      <c r="L26" s="151"/>
      <c r="M26" s="151"/>
      <c r="N26" s="115"/>
      <c r="O26" s="139"/>
      <c r="P26" s="139"/>
      <c r="Q26" s="139"/>
      <c r="R26" s="115"/>
      <c r="S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43"/>
      <c r="AN26" s="155"/>
      <c r="AO26" s="144"/>
      <c r="AP26" s="144"/>
      <c r="AQ26" s="144"/>
    </row>
    <row r="27" spans="1:256" s="107" customFormat="1" ht="15" customHeight="1">
      <c r="A27" s="113"/>
      <c r="B27" s="114"/>
      <c r="C27" s="114"/>
      <c r="D27" s="115"/>
      <c r="E27" s="114"/>
      <c r="F27" s="114"/>
      <c r="G27" s="114"/>
      <c r="H27" s="114"/>
      <c r="I27" s="151"/>
      <c r="J27" s="151"/>
      <c r="K27" s="151"/>
      <c r="L27" s="151"/>
      <c r="M27" s="151"/>
      <c r="N27" s="115"/>
      <c r="O27" s="139"/>
      <c r="P27" s="139"/>
      <c r="Q27" s="139"/>
      <c r="R27" s="115"/>
      <c r="S27" s="114"/>
      <c r="Y27" s="114"/>
      <c r="Z27" s="114"/>
      <c r="AA27" s="114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43"/>
      <c r="AN27" s="155"/>
      <c r="AO27" s="144"/>
      <c r="AP27" s="144"/>
      <c r="AQ27" s="144"/>
    </row>
    <row r="28" spans="1:256" s="107" customFormat="1" ht="15" customHeight="1">
      <c r="A28" s="113"/>
      <c r="B28" s="114"/>
      <c r="C28" s="114"/>
      <c r="D28" s="115"/>
      <c r="E28" s="114"/>
      <c r="F28" s="114"/>
      <c r="G28" s="114"/>
      <c r="H28" s="114"/>
      <c r="I28" s="151"/>
      <c r="J28" s="151"/>
      <c r="K28" s="151"/>
      <c r="L28" s="151"/>
      <c r="M28" s="151"/>
      <c r="N28" s="115"/>
      <c r="O28" s="139"/>
      <c r="P28" s="139"/>
      <c r="Q28" s="139"/>
      <c r="R28" s="115"/>
      <c r="S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43"/>
      <c r="AN28" s="155"/>
      <c r="AO28" s="144"/>
      <c r="AP28" s="144"/>
      <c r="AQ28" s="144"/>
    </row>
    <row r="29" spans="1:256" s="107" customFormat="1" ht="15" customHeight="1">
      <c r="A29" s="113"/>
      <c r="B29" s="114"/>
      <c r="C29" s="114"/>
      <c r="D29" s="115"/>
      <c r="E29" s="114"/>
      <c r="F29" s="114"/>
      <c r="G29" s="114"/>
      <c r="H29" s="114"/>
      <c r="I29" s="151"/>
      <c r="J29" s="151"/>
      <c r="K29" s="151"/>
      <c r="L29" s="151"/>
      <c r="M29" s="151"/>
      <c r="N29" s="115"/>
      <c r="O29" s="139"/>
      <c r="P29" s="139"/>
      <c r="Q29" s="139"/>
      <c r="R29" s="115"/>
      <c r="S29" s="114"/>
      <c r="Y29" s="114"/>
      <c r="Z29" s="114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43"/>
      <c r="AN29" s="155"/>
      <c r="AO29" s="144"/>
      <c r="AP29" s="144"/>
      <c r="AQ29" s="144"/>
    </row>
    <row r="30" spans="1:256" s="107" customFormat="1" ht="15" customHeight="1">
      <c r="A30" s="113"/>
      <c r="B30" s="114"/>
      <c r="C30" s="114"/>
      <c r="D30" s="115"/>
      <c r="E30" s="114"/>
      <c r="F30" s="114"/>
      <c r="G30" s="114"/>
      <c r="H30" s="114"/>
      <c r="I30" s="151"/>
      <c r="J30" s="151"/>
      <c r="K30" s="151"/>
      <c r="L30" s="151"/>
      <c r="M30" s="151"/>
      <c r="N30" s="115"/>
      <c r="O30" s="139"/>
      <c r="P30" s="139"/>
      <c r="Q30" s="139"/>
      <c r="R30" s="115"/>
      <c r="S30" s="114"/>
      <c r="Y30" s="114"/>
      <c r="Z30" s="114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43"/>
      <c r="AN30" s="155"/>
      <c r="AO30" s="144"/>
      <c r="AP30" s="144"/>
      <c r="AQ30" s="144"/>
    </row>
    <row r="31" spans="1:256" s="107" customFormat="1" ht="15" customHeight="1">
      <c r="A31" s="113"/>
      <c r="B31" s="114"/>
      <c r="C31" s="114"/>
      <c r="D31" s="115"/>
      <c r="E31" s="114"/>
      <c r="F31" s="114"/>
      <c r="G31" s="114"/>
      <c r="H31" s="114"/>
      <c r="I31" s="151"/>
      <c r="J31" s="151"/>
      <c r="K31" s="151"/>
      <c r="L31" s="151"/>
      <c r="M31" s="151"/>
      <c r="N31" s="115"/>
      <c r="O31" s="139"/>
      <c r="P31" s="139"/>
      <c r="Q31" s="139"/>
      <c r="R31" s="115"/>
      <c r="S31" s="114"/>
      <c r="Y31" s="114"/>
      <c r="Z31" s="114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43"/>
      <c r="AN31" s="155"/>
      <c r="AO31" s="144"/>
      <c r="AP31" s="144"/>
      <c r="AQ31" s="144"/>
    </row>
    <row r="32" spans="1:256" s="157" customFormat="1" ht="15" customHeight="1">
      <c r="A32" s="290" t="s">
        <v>206</v>
      </c>
      <c r="B32" s="291"/>
      <c r="C32" s="291"/>
      <c r="D32" s="291"/>
      <c r="E32" s="291"/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S32" s="291"/>
      <c r="T32" s="291"/>
      <c r="U32" s="291"/>
      <c r="V32" s="291"/>
      <c r="W32" s="291"/>
      <c r="X32" s="291"/>
      <c r="Y32" s="291"/>
      <c r="Z32" s="291"/>
      <c r="AA32" s="291"/>
      <c r="AB32" s="291"/>
      <c r="AC32" s="291"/>
      <c r="AD32" s="291"/>
      <c r="AE32" s="291"/>
      <c r="AF32" s="291"/>
      <c r="AG32" s="291"/>
      <c r="AH32" s="291"/>
      <c r="AI32" s="291"/>
      <c r="AJ32" s="291"/>
      <c r="AK32" s="291"/>
      <c r="AL32" s="291"/>
      <c r="AM32" s="291"/>
      <c r="AN32" s="156">
        <f>AO32+AP32+AQ32</f>
        <v>13600</v>
      </c>
      <c r="AO32" s="156">
        <f>SUM(AO11:AO31)</f>
        <v>6968</v>
      </c>
      <c r="AP32" s="156">
        <f>SUM(AP11:AP31)</f>
        <v>4142</v>
      </c>
      <c r="AQ32" s="156">
        <f>SUM(AQ11:AQ31)</f>
        <v>2490</v>
      </c>
      <c r="AR32" s="125"/>
      <c r="AS32" s="125"/>
      <c r="AT32" s="125"/>
      <c r="AU32" s="125"/>
      <c r="AV32" s="125"/>
      <c r="AW32" s="125"/>
      <c r="AX32" s="125"/>
      <c r="AY32" s="125"/>
      <c r="AZ32" s="125"/>
      <c r="BA32" s="125"/>
      <c r="BB32" s="125"/>
      <c r="BC32" s="125"/>
      <c r="BD32" s="125"/>
      <c r="BE32" s="125"/>
      <c r="BF32" s="125"/>
      <c r="BG32" s="125"/>
      <c r="BH32" s="125"/>
      <c r="BI32" s="125"/>
      <c r="BJ32" s="125"/>
      <c r="BK32" s="125"/>
      <c r="BL32" s="125"/>
      <c r="BM32" s="125"/>
      <c r="BN32" s="125"/>
      <c r="BO32" s="125"/>
      <c r="BP32" s="125"/>
      <c r="BQ32" s="125"/>
      <c r="BR32" s="125"/>
      <c r="BS32" s="125"/>
      <c r="BT32" s="125"/>
      <c r="BU32" s="125"/>
      <c r="BV32" s="125"/>
      <c r="BW32" s="125"/>
      <c r="BX32" s="125"/>
      <c r="BY32" s="125"/>
      <c r="BZ32" s="125"/>
      <c r="CA32" s="125"/>
      <c r="CB32" s="125"/>
      <c r="CC32" s="125"/>
      <c r="CD32" s="125"/>
      <c r="CE32" s="125"/>
      <c r="CF32" s="125"/>
      <c r="CG32" s="125"/>
      <c r="CH32" s="125"/>
      <c r="CI32" s="125"/>
      <c r="CJ32" s="125"/>
      <c r="CK32" s="125"/>
      <c r="CL32" s="125"/>
      <c r="CM32" s="125"/>
      <c r="CN32" s="125"/>
      <c r="CO32" s="125"/>
      <c r="CP32" s="125"/>
      <c r="CQ32" s="125"/>
      <c r="CR32" s="125"/>
      <c r="CS32" s="125"/>
      <c r="CT32" s="125"/>
      <c r="CU32" s="125"/>
      <c r="CV32" s="125"/>
      <c r="CW32" s="125"/>
      <c r="CX32" s="125"/>
      <c r="CY32" s="125"/>
      <c r="CZ32" s="125"/>
      <c r="DA32" s="125"/>
      <c r="DB32" s="125"/>
      <c r="DC32" s="125"/>
      <c r="DD32" s="125"/>
      <c r="DE32" s="125"/>
      <c r="DF32" s="125"/>
      <c r="DG32" s="125"/>
      <c r="DH32" s="125"/>
      <c r="DI32" s="125"/>
      <c r="DJ32" s="125"/>
      <c r="DK32" s="125"/>
      <c r="DL32" s="125"/>
      <c r="DM32" s="125"/>
      <c r="DN32" s="125"/>
      <c r="DO32" s="125"/>
      <c r="DP32" s="125"/>
      <c r="DQ32" s="125"/>
      <c r="DR32" s="125"/>
      <c r="DS32" s="125"/>
      <c r="DT32" s="125"/>
      <c r="DU32" s="125"/>
      <c r="DV32" s="125"/>
      <c r="DW32" s="125"/>
      <c r="DX32" s="125"/>
      <c r="DY32" s="125"/>
      <c r="DZ32" s="125"/>
      <c r="EA32" s="125"/>
      <c r="EB32" s="125"/>
      <c r="EC32" s="125"/>
      <c r="ED32" s="125"/>
      <c r="EE32" s="125"/>
      <c r="EF32" s="125"/>
      <c r="EG32" s="125"/>
      <c r="EH32" s="125"/>
      <c r="EI32" s="125"/>
      <c r="EJ32" s="125"/>
      <c r="EK32" s="125"/>
      <c r="EL32" s="125"/>
      <c r="EM32" s="125"/>
      <c r="EN32" s="125"/>
      <c r="EO32" s="125"/>
      <c r="EP32" s="125"/>
      <c r="EQ32" s="125"/>
      <c r="ER32" s="125"/>
      <c r="ES32" s="125"/>
      <c r="ET32" s="125"/>
      <c r="EU32" s="125"/>
      <c r="EV32" s="125"/>
      <c r="EW32" s="125"/>
      <c r="EX32" s="125"/>
      <c r="EY32" s="125"/>
      <c r="EZ32" s="125"/>
      <c r="FA32" s="125"/>
      <c r="FB32" s="125"/>
      <c r="FC32" s="125"/>
      <c r="FD32" s="125"/>
      <c r="FE32" s="125"/>
      <c r="FF32" s="125"/>
      <c r="FG32" s="125"/>
      <c r="FH32" s="125"/>
      <c r="FI32" s="125"/>
      <c r="FJ32" s="125"/>
      <c r="FK32" s="125"/>
      <c r="FL32" s="125"/>
      <c r="FM32" s="125"/>
      <c r="FN32" s="125"/>
      <c r="FO32" s="125"/>
      <c r="FP32" s="125"/>
      <c r="FQ32" s="125"/>
      <c r="FR32" s="125"/>
      <c r="FS32" s="125"/>
      <c r="FT32" s="125"/>
      <c r="FU32" s="125"/>
      <c r="FV32" s="125"/>
      <c r="FW32" s="125"/>
      <c r="FX32" s="125"/>
      <c r="FY32" s="125"/>
      <c r="FZ32" s="125"/>
      <c r="GA32" s="125"/>
      <c r="GB32" s="125"/>
      <c r="GC32" s="125"/>
      <c r="GD32" s="125"/>
      <c r="GE32" s="125"/>
      <c r="GF32" s="125"/>
      <c r="GG32" s="125"/>
      <c r="GH32" s="125"/>
      <c r="GI32" s="125"/>
      <c r="GJ32" s="125"/>
      <c r="GK32" s="125"/>
      <c r="GL32" s="125"/>
      <c r="GM32" s="125"/>
      <c r="GN32" s="125"/>
      <c r="GO32" s="125"/>
      <c r="GP32" s="125"/>
      <c r="GQ32" s="125"/>
      <c r="GR32" s="125"/>
      <c r="GS32" s="125"/>
      <c r="GT32" s="125"/>
      <c r="GU32" s="125"/>
      <c r="GV32" s="125"/>
      <c r="GW32" s="125"/>
      <c r="GX32" s="125"/>
      <c r="GY32" s="125"/>
      <c r="GZ32" s="125"/>
      <c r="HA32" s="125"/>
      <c r="HB32" s="125"/>
      <c r="HC32" s="125"/>
      <c r="HD32" s="125"/>
      <c r="HE32" s="125"/>
      <c r="HF32" s="125"/>
      <c r="HG32" s="125"/>
      <c r="HH32" s="125"/>
      <c r="HI32" s="125"/>
      <c r="HJ32" s="125"/>
      <c r="HK32" s="125"/>
      <c r="HL32" s="125"/>
      <c r="HM32" s="125"/>
      <c r="HN32" s="125"/>
      <c r="HO32" s="125"/>
      <c r="HP32" s="125"/>
      <c r="HQ32" s="125"/>
      <c r="HR32" s="125"/>
      <c r="HS32" s="125"/>
      <c r="HT32" s="125"/>
      <c r="HU32" s="125"/>
      <c r="HV32" s="125"/>
      <c r="HW32" s="125"/>
      <c r="HX32" s="125"/>
      <c r="HY32" s="125"/>
      <c r="HZ32" s="125"/>
      <c r="IA32" s="125"/>
      <c r="IB32" s="125"/>
      <c r="IC32" s="125"/>
      <c r="ID32" s="125"/>
      <c r="IE32" s="125"/>
      <c r="IF32" s="125"/>
      <c r="IG32" s="125"/>
      <c r="IH32" s="125"/>
      <c r="II32" s="125"/>
      <c r="IJ32" s="125"/>
      <c r="IK32" s="125"/>
      <c r="IL32" s="125"/>
      <c r="IM32" s="125"/>
      <c r="IN32" s="125"/>
      <c r="IO32" s="125"/>
      <c r="IP32" s="125"/>
      <c r="IQ32" s="125"/>
      <c r="IR32" s="125"/>
      <c r="IS32" s="125"/>
      <c r="IT32" s="125"/>
      <c r="IU32" s="125"/>
      <c r="IV32" s="125"/>
    </row>
  </sheetData>
  <mergeCells count="91">
    <mergeCell ref="E14:G14"/>
    <mergeCell ref="D24:G24"/>
    <mergeCell ref="H24:K24"/>
    <mergeCell ref="Q24:S24"/>
    <mergeCell ref="A32:AM32"/>
    <mergeCell ref="H19:K19"/>
    <mergeCell ref="M19:O19"/>
    <mergeCell ref="H20:K20"/>
    <mergeCell ref="M20:O20"/>
    <mergeCell ref="H21:K21"/>
    <mergeCell ref="M21:O21"/>
    <mergeCell ref="W17:Y17"/>
    <mergeCell ref="C18:D18"/>
    <mergeCell ref="E18:F18"/>
    <mergeCell ref="H18:J18"/>
    <mergeCell ref="L18:M18"/>
    <mergeCell ref="O18:P18"/>
    <mergeCell ref="R18:T18"/>
    <mergeCell ref="V18:X18"/>
    <mergeCell ref="Z16:AA16"/>
    <mergeCell ref="AB16:AC16"/>
    <mergeCell ref="AG16:AH16"/>
    <mergeCell ref="C17:D17"/>
    <mergeCell ref="E17:G17"/>
    <mergeCell ref="I17:J17"/>
    <mergeCell ref="L17:M17"/>
    <mergeCell ref="O17:Q17"/>
    <mergeCell ref="S17:U17"/>
    <mergeCell ref="T15:V15"/>
    <mergeCell ref="AC15:AD15"/>
    <mergeCell ref="AE15:AF15"/>
    <mergeCell ref="C16:D16"/>
    <mergeCell ref="F16:G16"/>
    <mergeCell ref="I16:J16"/>
    <mergeCell ref="L16:M16"/>
    <mergeCell ref="O16:P16"/>
    <mergeCell ref="S16:T16"/>
    <mergeCell ref="V16:X16"/>
    <mergeCell ref="C15:D15"/>
    <mergeCell ref="E15:F15"/>
    <mergeCell ref="H15:J15"/>
    <mergeCell ref="L15:N15"/>
    <mergeCell ref="P15:R15"/>
    <mergeCell ref="AE16:AF16"/>
    <mergeCell ref="Y9:Z9"/>
    <mergeCell ref="C13:D13"/>
    <mergeCell ref="E13:F13"/>
    <mergeCell ref="H13:I13"/>
    <mergeCell ref="K13:L13"/>
    <mergeCell ref="N13:P13"/>
    <mergeCell ref="S7:T7"/>
    <mergeCell ref="U7:W7"/>
    <mergeCell ref="AB9:AD9"/>
    <mergeCell ref="C12:D12"/>
    <mergeCell ref="E12:F12"/>
    <mergeCell ref="K12:L12"/>
    <mergeCell ref="M12:N12"/>
    <mergeCell ref="Q12:R12"/>
    <mergeCell ref="S12:T12"/>
    <mergeCell ref="Y12:Z12"/>
    <mergeCell ref="AB12:AD12"/>
    <mergeCell ref="C9:D9"/>
    <mergeCell ref="E9:F9"/>
    <mergeCell ref="P9:Q9"/>
    <mergeCell ref="S9:T9"/>
    <mergeCell ref="U9:V9"/>
    <mergeCell ref="AB1:AE1"/>
    <mergeCell ref="AG1:AK2"/>
    <mergeCell ref="F2:I2"/>
    <mergeCell ref="AB2:AE2"/>
    <mergeCell ref="A4:AM4"/>
    <mergeCell ref="A1:B2"/>
    <mergeCell ref="C1:E2"/>
    <mergeCell ref="F1:I1"/>
    <mergeCell ref="J1:AA2"/>
    <mergeCell ref="A5:AM5"/>
    <mergeCell ref="C14:D14"/>
    <mergeCell ref="I14:J14"/>
    <mergeCell ref="L14:M14"/>
    <mergeCell ref="O14:Q14"/>
    <mergeCell ref="D7:E7"/>
    <mergeCell ref="AA7:AB7"/>
    <mergeCell ref="AC7:AE7"/>
    <mergeCell ref="D8:E8"/>
    <mergeCell ref="F8:G8"/>
    <mergeCell ref="O8:P8"/>
    <mergeCell ref="R8:T8"/>
    <mergeCell ref="V8:X8"/>
    <mergeCell ref="F7:G7"/>
    <mergeCell ref="K7:L7"/>
    <mergeCell ref="M7:N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workbookViewId="0">
      <selection activeCell="O18" sqref="O18"/>
    </sheetView>
  </sheetViews>
  <sheetFormatPr defaultRowHeight="12"/>
  <cols>
    <col min="1" max="1" width="33.6640625" style="158" customWidth="1"/>
    <col min="2" max="2" width="19.6640625" style="158" customWidth="1"/>
    <col min="3" max="24" width="2.1640625" style="158" customWidth="1"/>
    <col min="25" max="25" width="12.33203125" style="158" customWidth="1"/>
    <col min="26" max="28" width="11.5" style="158" customWidth="1"/>
    <col min="29" max="29" width="13.5" style="158" customWidth="1"/>
    <col min="30" max="31" width="9.33203125" style="39"/>
    <col min="32" max="32" width="21.83203125" style="39" customWidth="1"/>
    <col min="33" max="16384" width="9.33203125" style="39"/>
  </cols>
  <sheetData>
    <row r="1" spans="1:29" s="158" customFormat="1" ht="18.75" customHeight="1">
      <c r="A1" s="293" t="s">
        <v>207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</row>
    <row r="2" spans="1:29" s="158" customFormat="1" ht="18.7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</row>
    <row r="3" spans="1:29" s="158" customFormat="1" ht="18.75" customHeight="1">
      <c r="A3" s="294"/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294"/>
      <c r="R3" s="294"/>
      <c r="S3" s="294"/>
      <c r="T3" s="294"/>
      <c r="U3" s="294"/>
      <c r="V3" s="294"/>
      <c r="W3" s="294"/>
      <c r="X3" s="294"/>
      <c r="Y3" s="294"/>
      <c r="Z3" s="294"/>
      <c r="AA3" s="294"/>
      <c r="AB3" s="294"/>
      <c r="AC3" s="294"/>
    </row>
    <row r="4" spans="1:29" s="158" customFormat="1" ht="22.5" customHeight="1">
      <c r="A4" s="159" t="s">
        <v>208</v>
      </c>
      <c r="B4" s="160" t="s">
        <v>209</v>
      </c>
      <c r="C4" s="295" t="s">
        <v>210</v>
      </c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5"/>
      <c r="R4" s="295"/>
      <c r="S4" s="295"/>
      <c r="T4" s="295"/>
      <c r="U4" s="295"/>
      <c r="V4" s="295"/>
      <c r="W4" s="295"/>
      <c r="X4" s="295"/>
      <c r="Y4" s="161" t="s">
        <v>211</v>
      </c>
      <c r="Z4" s="160" t="s">
        <v>212</v>
      </c>
      <c r="AA4" s="160" t="s">
        <v>213</v>
      </c>
      <c r="AB4" s="160" t="s">
        <v>214</v>
      </c>
      <c r="AC4" s="162" t="s">
        <v>215</v>
      </c>
    </row>
    <row r="5" spans="1:29" s="158" customFormat="1" ht="18.75" customHeight="1">
      <c r="A5" s="163" t="s">
        <v>226</v>
      </c>
      <c r="B5" s="164" t="s">
        <v>175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6" t="str">
        <f>TEXT(AA5+Z5+AB5,"#,##0")</f>
        <v>115,203</v>
      </c>
      <c r="Z5" s="167">
        <f>TRUNC(Z6+Z7+Z8+Z9+Z10)</f>
        <v>35085</v>
      </c>
      <c r="AA5" s="167">
        <f>TRUNC(AA6+AA7+AA8+AA9+AA10)</f>
        <v>59020</v>
      </c>
      <c r="AB5" s="167">
        <f>TRUNC(AB6+AB7+AB8+AB9+AB10)</f>
        <v>21098</v>
      </c>
      <c r="AC5" s="168"/>
    </row>
    <row r="6" spans="1:29" s="158" customFormat="1" ht="18.75" customHeight="1">
      <c r="A6" s="169" t="s">
        <v>216</v>
      </c>
      <c r="B6" s="170" t="s">
        <v>176</v>
      </c>
      <c r="C6" s="296">
        <v>90653000</v>
      </c>
      <c r="D6" s="297"/>
      <c r="E6" s="297"/>
      <c r="F6" s="297"/>
      <c r="G6" s="297"/>
      <c r="H6" s="298" t="s">
        <v>217</v>
      </c>
      <c r="I6" s="298"/>
      <c r="J6" s="298">
        <v>2279</v>
      </c>
      <c r="K6" s="298"/>
      <c r="L6" s="298"/>
      <c r="M6" s="165" t="s">
        <v>177</v>
      </c>
      <c r="N6" s="299" t="s">
        <v>178</v>
      </c>
      <c r="O6" s="299"/>
      <c r="P6" s="299"/>
      <c r="Q6" s="165"/>
      <c r="R6" s="165"/>
      <c r="S6" s="165"/>
      <c r="T6" s="165"/>
      <c r="U6" s="165"/>
      <c r="V6" s="165"/>
      <c r="W6" s="165"/>
      <c r="X6" s="165"/>
      <c r="Y6" s="171"/>
      <c r="Z6" s="172"/>
      <c r="AA6" s="172"/>
      <c r="AB6" s="173">
        <f>TRUNC(C6*J6*0.0000001,1)</f>
        <v>20659.8</v>
      </c>
      <c r="AC6" s="174" t="s">
        <v>176</v>
      </c>
    </row>
    <row r="7" spans="1:29" s="158" customFormat="1" ht="18.75" customHeight="1">
      <c r="A7" s="169" t="s">
        <v>218</v>
      </c>
      <c r="B7" s="170" t="s">
        <v>176</v>
      </c>
      <c r="C7" s="296">
        <v>1634000</v>
      </c>
      <c r="D7" s="297"/>
      <c r="E7" s="297"/>
      <c r="F7" s="297"/>
      <c r="G7" s="297"/>
      <c r="H7" s="298" t="s">
        <v>217</v>
      </c>
      <c r="I7" s="298"/>
      <c r="J7" s="298">
        <v>2684</v>
      </c>
      <c r="K7" s="298"/>
      <c r="L7" s="298"/>
      <c r="M7" s="165" t="s">
        <v>177</v>
      </c>
      <c r="N7" s="299" t="s">
        <v>178</v>
      </c>
      <c r="O7" s="299"/>
      <c r="P7" s="299"/>
      <c r="Q7" s="165"/>
      <c r="R7" s="165"/>
      <c r="S7" s="165"/>
      <c r="T7" s="165"/>
      <c r="U7" s="165"/>
      <c r="V7" s="165"/>
      <c r="W7" s="165"/>
      <c r="X7" s="165"/>
      <c r="Y7" s="171"/>
      <c r="Z7" s="172"/>
      <c r="AA7" s="172"/>
      <c r="AB7" s="173">
        <f>TRUNC(C7*J7*0.0000001,1)</f>
        <v>438.5</v>
      </c>
      <c r="AC7" s="174" t="s">
        <v>176</v>
      </c>
    </row>
    <row r="8" spans="1:29" s="158" customFormat="1" ht="18.75" customHeight="1">
      <c r="A8" s="169" t="s">
        <v>219</v>
      </c>
      <c r="B8" s="170" t="s">
        <v>220</v>
      </c>
      <c r="C8" s="300">
        <v>15.9</v>
      </c>
      <c r="D8" s="299"/>
      <c r="E8" s="299"/>
      <c r="F8" s="299"/>
      <c r="G8" s="165" t="s">
        <v>221</v>
      </c>
      <c r="H8" s="165" t="s">
        <v>177</v>
      </c>
      <c r="I8" s="301">
        <v>1599</v>
      </c>
      <c r="J8" s="301"/>
      <c r="K8" s="301"/>
      <c r="L8" s="301"/>
      <c r="M8" s="165"/>
      <c r="N8" s="165"/>
      <c r="O8" s="165"/>
      <c r="P8" s="165"/>
      <c r="Q8" s="165"/>
      <c r="R8" s="165"/>
      <c r="S8" s="165"/>
      <c r="T8" s="165"/>
      <c r="U8" s="165"/>
      <c r="V8" s="165"/>
      <c r="W8" s="165"/>
      <c r="X8" s="165"/>
      <c r="Y8" s="171"/>
      <c r="Z8" s="173">
        <f>TRUNC(C8*I8,1)</f>
        <v>25424.1</v>
      </c>
      <c r="AA8" s="173"/>
      <c r="AB8" s="173"/>
      <c r="AC8" s="174" t="s">
        <v>176</v>
      </c>
    </row>
    <row r="9" spans="1:29" s="158" customFormat="1" ht="18.75" customHeight="1">
      <c r="A9" s="169" t="s">
        <v>222</v>
      </c>
      <c r="B9" s="170" t="s">
        <v>223</v>
      </c>
      <c r="C9" s="300">
        <v>38</v>
      </c>
      <c r="D9" s="299"/>
      <c r="E9" s="299"/>
      <c r="F9" s="299"/>
      <c r="G9" s="165" t="s">
        <v>179</v>
      </c>
      <c r="H9" s="165" t="s">
        <v>177</v>
      </c>
      <c r="I9" s="299">
        <f>Z8</f>
        <v>25424.1</v>
      </c>
      <c r="J9" s="299"/>
      <c r="K9" s="299"/>
      <c r="L9" s="299"/>
      <c r="M9" s="165"/>
      <c r="N9" s="165"/>
      <c r="O9" s="165"/>
      <c r="P9" s="165"/>
      <c r="Q9" s="165"/>
      <c r="R9" s="165"/>
      <c r="S9" s="165"/>
      <c r="T9" s="165"/>
      <c r="U9" s="165"/>
      <c r="V9" s="165"/>
      <c r="W9" s="165"/>
      <c r="X9" s="165"/>
      <c r="Y9" s="171"/>
      <c r="Z9" s="173">
        <f>TRUNC(C9/100*I9,1)</f>
        <v>9661.1</v>
      </c>
      <c r="AA9" s="173"/>
      <c r="AB9" s="173"/>
      <c r="AC9" s="174" t="s">
        <v>176</v>
      </c>
    </row>
    <row r="10" spans="1:29" s="158" customFormat="1" ht="18.75" customHeight="1">
      <c r="A10" s="169" t="s">
        <v>224</v>
      </c>
      <c r="B10" s="170" t="s">
        <v>176</v>
      </c>
      <c r="C10" s="302">
        <v>1</v>
      </c>
      <c r="D10" s="299"/>
      <c r="E10" s="299"/>
      <c r="F10" s="165" t="s">
        <v>225</v>
      </c>
      <c r="G10" s="165" t="s">
        <v>177</v>
      </c>
      <c r="H10" s="301">
        <v>283297</v>
      </c>
      <c r="I10" s="301"/>
      <c r="J10" s="301"/>
      <c r="K10" s="301"/>
      <c r="L10" s="165" t="s">
        <v>177</v>
      </c>
      <c r="M10" s="299" t="s">
        <v>180</v>
      </c>
      <c r="N10" s="299"/>
      <c r="O10" s="299"/>
      <c r="P10" s="299"/>
      <c r="Q10" s="299"/>
      <c r="R10" s="299"/>
      <c r="S10" s="299"/>
      <c r="T10" s="299"/>
      <c r="U10" s="299"/>
      <c r="V10" s="165"/>
      <c r="W10" s="165"/>
      <c r="X10" s="165"/>
      <c r="Y10" s="171"/>
      <c r="Z10" s="172"/>
      <c r="AA10" s="173">
        <f>TRUNC(C10*H10/8*16/12*25/20)</f>
        <v>59020</v>
      </c>
      <c r="AB10" s="173"/>
      <c r="AC10" s="174" t="s">
        <v>176</v>
      </c>
    </row>
  </sheetData>
  <mergeCells count="17">
    <mergeCell ref="C9:F9"/>
    <mergeCell ref="I9:L9"/>
    <mergeCell ref="C10:E10"/>
    <mergeCell ref="H10:K10"/>
    <mergeCell ref="M10:U10"/>
    <mergeCell ref="C7:G7"/>
    <mergeCell ref="H7:I7"/>
    <mergeCell ref="J7:L7"/>
    <mergeCell ref="N7:P7"/>
    <mergeCell ref="C8:F8"/>
    <mergeCell ref="I8:L8"/>
    <mergeCell ref="A1:AC3"/>
    <mergeCell ref="C4:X4"/>
    <mergeCell ref="C6:G6"/>
    <mergeCell ref="H6:I6"/>
    <mergeCell ref="J6:L6"/>
    <mergeCell ref="N6:P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view="pageBreakPreview" zoomScaleNormal="100" zoomScaleSheetLayoutView="100" workbookViewId="0">
      <selection activeCell="C18" sqref="C18"/>
    </sheetView>
  </sheetViews>
  <sheetFormatPr defaultRowHeight="11.25"/>
  <sheetData>
    <row r="2" spans="1:11">
      <c r="A2" s="303" t="s">
        <v>228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</row>
    <row r="3" spans="1:11">
      <c r="A3" s="303"/>
      <c r="B3" s="303"/>
      <c r="C3" s="303"/>
      <c r="D3" s="303"/>
      <c r="E3" s="303"/>
      <c r="F3" s="303"/>
      <c r="G3" s="303"/>
      <c r="H3" s="303"/>
      <c r="I3" s="303"/>
      <c r="J3" s="303"/>
      <c r="K3" s="303"/>
    </row>
  </sheetData>
  <mergeCells count="1">
    <mergeCell ref="A2:K3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3</vt:i4>
      </vt:variant>
    </vt:vector>
  </HeadingPairs>
  <TitlesOfParts>
    <vt:vector size="11" baseType="lpstr">
      <vt:lpstr>표지</vt:lpstr>
      <vt:lpstr>설계설명서</vt:lpstr>
      <vt:lpstr>폐기물시방서</vt:lpstr>
      <vt:lpstr>갑지</vt:lpstr>
      <vt:lpstr>폐기물내역</vt:lpstr>
      <vt:lpstr>단가산출</vt:lpstr>
      <vt:lpstr>기계경비</vt:lpstr>
      <vt:lpstr>폐기물처리단가</vt:lpstr>
      <vt:lpstr>설계설명서!Print_Area</vt:lpstr>
      <vt:lpstr>폐기물시방서!Print_Area</vt:lpstr>
      <vt:lpstr>표지!Print_Area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황수응</dc:creator>
  <cp:lastModifiedBy>이태호</cp:lastModifiedBy>
  <cp:lastPrinted>2025-12-05T04:36:23Z</cp:lastPrinted>
  <dcterms:created xsi:type="dcterms:W3CDTF">2006-10-16T02:59:47Z</dcterms:created>
  <dcterms:modified xsi:type="dcterms:W3CDTF">2026-06-19T00:20:31Z</dcterms:modified>
</cp:coreProperties>
</file>