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E1ADE30-D171-4563-AC54-0A3B5AB0D0D4}" xr6:coauthVersionLast="36" xr6:coauthVersionMax="36" xr10:uidLastSave="{00000000-0000-0000-0000-000000000000}"/>
  <bookViews>
    <workbookView xWindow="-120" yWindow="-120" windowWidth="29040" windowHeight="15840" xr2:uid="{C876B50A-1D59-4300-A691-D4803191C4D7}"/>
  </bookViews>
  <sheets>
    <sheet name="원가계산서" sheetId="12" r:id="rId1"/>
    <sheet name="공종별집계표" sheetId="11" r:id="rId2"/>
    <sheet name="공종별내역서" sheetId="10" r:id="rId3"/>
    <sheet name="공량설정" sheetId="5" state="hidden" r:id="rId4"/>
    <sheet name="공량설정_일위대가" sheetId="3" state="hidden" r:id="rId5"/>
  </sheets>
  <definedNames>
    <definedName name="_xlnm.Print_Area" localSheetId="2">공종별내역서!$A$1:$M$280</definedName>
    <definedName name="_xlnm.Print_Area" localSheetId="1">공종별집계표!$A$1:$M$27</definedName>
    <definedName name="_xlnm.Print_Area" localSheetId="0">원가계산서!$C$3:$M$40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원가계산서!$3:$5</definedName>
  </definedNames>
  <calcPr calcId="191029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2" i="3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" i="5"/>
  <c r="V33" i="12"/>
  <c r="U33" i="12"/>
  <c r="T33" i="12"/>
  <c r="S33" i="12"/>
  <c r="R33" i="12"/>
  <c r="V30" i="12"/>
  <c r="U30" i="12"/>
  <c r="T30" i="12"/>
  <c r="S30" i="12"/>
  <c r="R30" i="12"/>
  <c r="G15" i="11" l="1"/>
  <c r="H15" i="11" s="1"/>
  <c r="I14" i="11" l="1"/>
  <c r="J14" i="11" s="1"/>
  <c r="I8" i="11"/>
  <c r="J8" i="11" s="1"/>
  <c r="I15" i="11"/>
  <c r="J15" i="11" s="1"/>
  <c r="I10" i="11"/>
  <c r="J10" i="11" s="1"/>
  <c r="G10" i="11"/>
  <c r="H10" i="11" s="1"/>
  <c r="G9" i="11"/>
  <c r="H9" i="11" s="1"/>
  <c r="I9" i="11"/>
  <c r="J9" i="11" s="1"/>
  <c r="I19" i="11"/>
  <c r="J19" i="11" s="1"/>
  <c r="G14" i="11"/>
  <c r="H14" i="11" s="1"/>
  <c r="G8" i="11"/>
  <c r="H8" i="11" s="1"/>
  <c r="I18" i="11" l="1"/>
  <c r="J18" i="11" s="1"/>
  <c r="I17" i="11" s="1"/>
  <c r="J17" i="11" s="1"/>
  <c r="I11" i="11"/>
  <c r="J11" i="11" s="1"/>
  <c r="I7" i="11" s="1"/>
  <c r="J7" i="11" s="1"/>
  <c r="I16" i="11"/>
  <c r="J16" i="11" s="1"/>
  <c r="G19" i="11"/>
  <c r="H19" i="11" s="1"/>
  <c r="I13" i="11"/>
  <c r="J13" i="11" s="1"/>
  <c r="G13" i="11"/>
  <c r="H13" i="11" s="1"/>
  <c r="G18" i="11" l="1"/>
  <c r="H18" i="11" s="1"/>
  <c r="G17" i="11" s="1"/>
  <c r="H17" i="11" s="1"/>
  <c r="I12" i="11"/>
  <c r="J12" i="11" s="1"/>
  <c r="I6" i="11" s="1"/>
  <c r="J6" i="11" s="1"/>
  <c r="I5" i="11" s="1"/>
  <c r="J5" i="11" s="1"/>
  <c r="J27" i="11" s="1"/>
  <c r="G11" i="11"/>
  <c r="H11" i="11" s="1"/>
  <c r="G7" i="11" s="1"/>
  <c r="H7" i="11" s="1"/>
  <c r="G16" i="11"/>
  <c r="H16" i="11" s="1"/>
  <c r="G12" i="11" s="1"/>
  <c r="H12" i="11" s="1"/>
  <c r="E9" i="11"/>
  <c r="E15" i="11" l="1"/>
  <c r="E14" i="11"/>
  <c r="E8" i="11"/>
  <c r="G6" i="11"/>
  <c r="H6" i="11" s="1"/>
  <c r="G5" i="11" s="1"/>
  <c r="H5" i="11" s="1"/>
  <c r="H27" i="11" s="1"/>
  <c r="F9" i="11"/>
  <c r="L9" i="11" s="1"/>
  <c r="K9" i="11"/>
  <c r="E13" i="11"/>
  <c r="K15" i="11" l="1"/>
  <c r="F15" i="11"/>
  <c r="L15" i="11" s="1"/>
  <c r="F14" i="11"/>
  <c r="L14" i="11" s="1"/>
  <c r="K14" i="11"/>
  <c r="F8" i="11"/>
  <c r="L8" i="11" s="1"/>
  <c r="K8" i="11"/>
  <c r="E10" i="11"/>
  <c r="F13" i="11"/>
  <c r="K13" i="11"/>
  <c r="F10" i="11" l="1"/>
  <c r="K10" i="11"/>
  <c r="L13" i="11"/>
  <c r="E19" i="11" l="1"/>
  <c r="L10" i="11"/>
  <c r="E18" i="11"/>
  <c r="K19" i="11" l="1"/>
  <c r="F19" i="11"/>
  <c r="L19" i="11" s="1"/>
  <c r="E11" i="11"/>
  <c r="E16" i="11"/>
  <c r="F18" i="11"/>
  <c r="K18" i="11"/>
  <c r="F16" i="11" l="1"/>
  <c r="K16" i="11"/>
  <c r="K11" i="11"/>
  <c r="F11" i="11"/>
  <c r="L18" i="11"/>
  <c r="E17" i="11"/>
  <c r="L11" i="11" l="1"/>
  <c r="E7" i="11"/>
  <c r="L16" i="11"/>
  <c r="E12" i="11"/>
  <c r="F17" i="11"/>
  <c r="K17" i="11"/>
  <c r="K12" i="11" l="1"/>
  <c r="F12" i="11"/>
  <c r="L12" i="11" s="1"/>
  <c r="F7" i="11"/>
  <c r="L7" i="11" s="1"/>
  <c r="K7" i="11"/>
  <c r="L17" i="11"/>
  <c r="E6" i="11" l="1"/>
  <c r="F6" i="11" l="1"/>
  <c r="K6" i="11"/>
  <c r="E5" i="11" l="1"/>
  <c r="L6" i="11"/>
  <c r="K5" i="11" l="1"/>
  <c r="F5" i="11"/>
  <c r="F27" i="11" s="1"/>
  <c r="L5" i="11" l="1"/>
  <c r="L27" i="11" s="1"/>
  <c r="Q33" i="12"/>
  <c r="K21" i="12" s="1"/>
  <c r="Q30" i="12"/>
  <c r="K10" i="12" s="1"/>
  <c r="Q38" i="12" l="1"/>
  <c r="N28" i="12"/>
  <c r="N27" i="12"/>
  <c r="Q36" i="12"/>
  <c r="I4" i="12" l="1"/>
  <c r="L4" i="12" s="1"/>
  <c r="K19" i="12"/>
  <c r="N20" i="12"/>
  <c r="G19" i="12"/>
  <c r="G20" i="12"/>
  <c r="N19" i="12"/>
</calcChain>
</file>

<file path=xl/sharedStrings.xml><?xml version="1.0" encoding="utf-8"?>
<sst xmlns="http://schemas.openxmlformats.org/spreadsheetml/2006/main" count="2683" uniqueCount="705">
  <si>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</si>
  <si>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</si>
  <si>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</si>
  <si>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</si>
  <si>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</si>
  <si>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</si>
  <si>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</si>
  <si>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</si>
  <si>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</si>
  <si>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</si>
  <si>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</si>
  <si>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</si>
  <si>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</si>
  <si>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</si>
  <si>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</si>
  <si>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</si>
  <si>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</si>
  <si>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</si>
  <si>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</si>
  <si>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</si>
  <si>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</si>
  <si>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</si>
  <si>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</si>
  <si>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</si>
  <si>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</si>
  <si>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</si>
  <si>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</si>
  <si>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</si>
  <si>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</si>
  <si>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</si>
  <si>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</si>
  <si>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</si>
  <si>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</si>
  <si>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</si>
  <si>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</si>
  <si>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</si>
  <si>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</si>
  <si>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</si>
  <si>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</si>
  <si>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</si>
  <si>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</si>
  <si>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</si>
  <si>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</si>
  <si>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</si>
  <si>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</si>
  <si>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</si>
  <si>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</si>
  <si>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</si>
  <si>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</si>
  <si>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</si>
  <si>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</si>
  <si>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매헌초 시청각실 및 드라이비트 개선 공사-전기</t>
  </si>
  <si>
    <t/>
  </si>
  <si>
    <t>01</t>
  </si>
  <si>
    <t>0101  전기공사</t>
  </si>
  <si>
    <t>0101</t>
  </si>
  <si>
    <t>010101  전기공사</t>
  </si>
  <si>
    <t>010101</t>
  </si>
  <si>
    <t>01010101  냉난방 설비공사</t>
  </si>
  <si>
    <t>01010101</t>
  </si>
  <si>
    <t>전기공사 전기공사</t>
    <phoneticPr fontId="1" type="noConversion"/>
  </si>
  <si>
    <t>1종금속제가요전선관</t>
  </si>
  <si>
    <t>FL, 비방수, 16㎜</t>
  </si>
  <si>
    <t>M</t>
  </si>
  <si>
    <t>56457222E461B82785E1054B091899FDC4909C</t>
  </si>
  <si>
    <t>F</t>
  </si>
  <si>
    <t>T</t>
  </si>
  <si>
    <t>0101010156457222E461B82785E1054B091899FDC4909C</t>
  </si>
  <si>
    <t>1종금속제가요전선관부품</t>
  </si>
  <si>
    <t>박스커넥터, 비방수, 16㎜</t>
  </si>
  <si>
    <t>개</t>
  </si>
  <si>
    <t>56457222E461B82785E1054B091899FDC4940B</t>
  </si>
  <si>
    <t>0101010156457222E461B82785E1054B091899FDC4940B</t>
  </si>
  <si>
    <t>비닐캡타이어원형코드</t>
  </si>
  <si>
    <t>VCTF, 0.6/1kV, 2C 0.75㎟</t>
  </si>
  <si>
    <t>565622F2D474E8CF807DF5B801919143750D4F</t>
  </si>
  <si>
    <t>01010101565622F2D474E8CF807DF5B801919143750D4F</t>
  </si>
  <si>
    <t>잡재료비</t>
  </si>
  <si>
    <t>배관배선의 2%</t>
  </si>
  <si>
    <t>식</t>
  </si>
  <si>
    <t>507CA242D428387145F965509D61001</t>
  </si>
  <si>
    <t>01010101507CA242D428387145F965509D61001</t>
  </si>
  <si>
    <t>스위치박스</t>
  </si>
  <si>
    <t>ST, 2개용 54㎜</t>
  </si>
  <si>
    <t>56457222E460A8D38DD125CBB8E620F68D1EBA</t>
  </si>
  <si>
    <t>0101010156457222E460A8D38DD125CBB8E620F68D1EBA</t>
  </si>
  <si>
    <t>스위치박스커버</t>
  </si>
  <si>
    <t>ST, 4각, 2개용, 오목형</t>
  </si>
  <si>
    <t>56457222E460A8D38DD1C5CC385215E9E86902</t>
  </si>
  <si>
    <t>0101010156457222E460A8D38DD1C5CC385215E9E86902</t>
  </si>
  <si>
    <t>내선전공</t>
  </si>
  <si>
    <t>일반공사 직종</t>
  </si>
  <si>
    <t>인</t>
  </si>
  <si>
    <t>51B912D2F486181B17FB1531DFD9CE00A94EFC</t>
  </si>
  <si>
    <t>0101010151B912D2F486181B17FB1531DFD9CE00A94EFC</t>
  </si>
  <si>
    <t>저압케이블전공</t>
  </si>
  <si>
    <t>51B912D2F486181B17FB1531DFD9CE00A94EF1</t>
  </si>
  <si>
    <t>0101010151B912D2F486181B17FB1531DFD9CE00A94EF1</t>
  </si>
  <si>
    <t>공구손료</t>
  </si>
  <si>
    <t>인력품의 3%</t>
  </si>
  <si>
    <t>507CA242D428387145F965509D62002</t>
  </si>
  <si>
    <t>01010101507CA242D428387145F965509D62002</t>
  </si>
  <si>
    <t>[ 합           계 ]</t>
  </si>
  <si>
    <t>TOTAL</t>
  </si>
  <si>
    <t>01010102  전열 설비공사</t>
  </si>
  <si>
    <t>01010102</t>
  </si>
  <si>
    <t>알루미늄 인터록 금속외장 전력케이블</t>
  </si>
  <si>
    <t>3C 4㎟</t>
  </si>
  <si>
    <t>565622F2D474E8CF807DF5B8019508CEBE4C12</t>
  </si>
  <si>
    <t>01010102565622F2D474E8CF807DF5B8019508CEBE4C12</t>
  </si>
  <si>
    <t>전선관부속품비</t>
  </si>
  <si>
    <t>전선관의 15%</t>
  </si>
  <si>
    <t>01010102507CA242D428387145F965509D63003</t>
  </si>
  <si>
    <t>01010102507CA242D428387145F965509D61001</t>
  </si>
  <si>
    <t>전선덕트</t>
  </si>
  <si>
    <t>알루미늄, W70*H40</t>
  </si>
  <si>
    <t>56457222E461B82785F3F5AB4A0DFC2B05177D</t>
  </si>
  <si>
    <t>0101010256457222E461B82785F3F5AB4A0DFC2B05177D</t>
  </si>
  <si>
    <t>아웃렛박스</t>
  </si>
  <si>
    <t>ST, 4각 54㎜</t>
  </si>
  <si>
    <t>56457222E460A8D38DD1C5CF8C5128DBC21F2B</t>
  </si>
  <si>
    <t>0101010256457222E460A8D38DD1C5CF8C5128DBC21F2B</t>
  </si>
  <si>
    <t>아웃렛박스커버</t>
  </si>
  <si>
    <t>ST, 4각, 평형</t>
  </si>
  <si>
    <t>56457222E460A8D38DD1C5CC385215E9E86909</t>
  </si>
  <si>
    <t>0101010256457222E460A8D38DD1C5CC385215E9E86909</t>
  </si>
  <si>
    <t>ST, 1개용 54㎜</t>
  </si>
  <si>
    <t>56457222E460A8D38DD125CBB8E620F68D11EB</t>
  </si>
  <si>
    <t>0101010256457222E460A8D38DD125CBB8E620F68D11EB</t>
  </si>
  <si>
    <t>콘센트</t>
  </si>
  <si>
    <t>2구, 16A, 250V, 매입형, 접지</t>
  </si>
  <si>
    <t>56457222E460A8D3F0C2258BDC73DAE81D62C9</t>
  </si>
  <si>
    <t>0101010256457222E460A8D3F0C2258BDC73DAE81D62C9</t>
  </si>
  <si>
    <t>0101010251B912D2F486181B17FB1531DFD9CE00A94EFC</t>
  </si>
  <si>
    <t>0101010251B912D2F486181B17FB1531DFD9CE00A94EF1</t>
  </si>
  <si>
    <t>507CA242D428387145F965509D63003</t>
  </si>
  <si>
    <t>01010102507CA242D428387145F965509D62002</t>
  </si>
  <si>
    <t>01010103  전등 설비공사</t>
  </si>
  <si>
    <t>01010103</t>
  </si>
  <si>
    <t>2C 2.5㎟</t>
  </si>
  <si>
    <t>565622F2D474E8CF807DF5B8019508CEBE4C16</t>
  </si>
  <si>
    <t>01010103565622F2D474E8CF807DF5B8019508CEBE4C16</t>
  </si>
  <si>
    <t>3C 2.5㎟</t>
  </si>
  <si>
    <t>565622F2D474E8CF807DF5B8019508CEBE4C11</t>
  </si>
  <si>
    <t>01010103565622F2D474E8CF807DF5B8019508CEBE4C11</t>
  </si>
  <si>
    <t>4C 2.5㎟</t>
  </si>
  <si>
    <t>565622F2D474E8CF807DF5B8019508CEBE4C1C</t>
  </si>
  <si>
    <t>01010103565622F2D474E8CF807DF5B8019508CEBE4C1C</t>
  </si>
  <si>
    <t>5C 2.5㎟</t>
  </si>
  <si>
    <t>565622F2D474E8CF807DF5B8019508CEBE4D3A</t>
  </si>
  <si>
    <t>01010103565622F2D474E8CF807DF5B8019508CEBE4D3A</t>
  </si>
  <si>
    <t>6C 1.5㎟</t>
  </si>
  <si>
    <t>565622F2D474E8CF807DF5B8019508CEBE4D38</t>
  </si>
  <si>
    <t>01010103565622F2D474E8CF807DF5B8019508CEBE4D38</t>
  </si>
  <si>
    <t>6C 2.5㎟</t>
  </si>
  <si>
    <t>565622F2D474E8CF807DF5B8019508CEBE4D3F</t>
  </si>
  <si>
    <t>01010103565622F2D474E8CF807DF5B8019508CEBE4D3F</t>
  </si>
  <si>
    <t>7C 2.5㎟</t>
  </si>
  <si>
    <t>565622F2D474E8CF807DF5B8019508CEBE4D3C</t>
  </si>
  <si>
    <t>01010103565622F2D474E8CF807DF5B8019508CEBE4D3C</t>
  </si>
  <si>
    <t>01010103507CA242D428387145F965509D63003</t>
  </si>
  <si>
    <t>01010103507CA242D428387145F965509D61001</t>
  </si>
  <si>
    <t>ST, 8각 54㎜</t>
  </si>
  <si>
    <t>56457222E460A8D38DD1C5CF8C5128DBC21F2E</t>
  </si>
  <si>
    <t>0101010356457222E460A8D38DD1C5CF8C5128DBC21F2E</t>
  </si>
  <si>
    <t>0101010356457222E460A8D38DD1C5CF8C5128DBC21F2B</t>
  </si>
  <si>
    <t>ST, 8각, 평형</t>
  </si>
  <si>
    <t>56457222E460A8D38DD1C5CC385215E9E8690A</t>
  </si>
  <si>
    <t>0101010356457222E460A8D38DD1C5CC385215E9E8690A</t>
  </si>
  <si>
    <t>0101010356457222E460A8D38DD1C5CC385215E9E86909</t>
  </si>
  <si>
    <t>0101010356457222E460A8D38DD125CBB8E620F68D11EB</t>
  </si>
  <si>
    <t>0101010356457222E460A8D38DD125CBB8E620F68D1EBA</t>
  </si>
  <si>
    <t>와이드스위치</t>
  </si>
  <si>
    <t>단로, 1구</t>
  </si>
  <si>
    <t>56457222E460A85EC2FD8521611048AD683CC3</t>
  </si>
  <si>
    <t>0101010356457222E460A85EC2FD8521611048AD683CC3</t>
  </si>
  <si>
    <t>단로, 2구</t>
  </si>
  <si>
    <t>56457222E460A85EC2FD8521611048AD683CCC</t>
  </si>
  <si>
    <t>0101010356457222E460A85EC2FD8521611048AD683CCC</t>
  </si>
  <si>
    <t>3로, 1구</t>
  </si>
  <si>
    <t>56457222E460A85EC2FD8521611886A67DEA5C</t>
  </si>
  <si>
    <t>0101010356457222E460A85EC2FD8521611886A67DEA5C</t>
  </si>
  <si>
    <t>3로, 3구</t>
  </si>
  <si>
    <t>56457222E460A85EC2FD8521611886A67DED28</t>
  </si>
  <si>
    <t>0101010356457222E460A85EC2FD8521611886A67DED28</t>
  </si>
  <si>
    <t>레일</t>
  </si>
  <si>
    <t>레일등용</t>
  </si>
  <si>
    <t>56457222E460A8D3A8BF752F27229719A05248</t>
  </si>
  <si>
    <t>0101010356457222E460A8D3A8BF752F27229719A05248</t>
  </si>
  <si>
    <t>조명기구 TYPE "LED 1N" 매입</t>
  </si>
  <si>
    <t>LED 40W</t>
  </si>
  <si>
    <t>5058C2F28458E83338737547E5C0301B98BC98</t>
  </si>
  <si>
    <t>010101035058C2F28458E83338737547E5C0301B98BC98</t>
  </si>
  <si>
    <t>조명기구 TYPE "LED 2N" 다운</t>
  </si>
  <si>
    <t>LED 12W</t>
  </si>
  <si>
    <t>5058C2F28458E83338737547E5C0301B98BF6C</t>
  </si>
  <si>
    <t>010101035058C2F28458E83338737547E5C0301B98BF6C</t>
  </si>
  <si>
    <t>조명기구 TYPE "LED 3N" 스폿</t>
  </si>
  <si>
    <t>LED 20W</t>
  </si>
  <si>
    <t>5058C2F28458E83338737547E5C0301B98BE45</t>
  </si>
  <si>
    <t>010101035058C2F28458E83338737547E5C0301B98BE45</t>
  </si>
  <si>
    <t>구멍따기</t>
  </si>
  <si>
    <t>각종 두께</t>
  </si>
  <si>
    <t>512D6212A45808147E41A59D86F444</t>
  </si>
  <si>
    <t>01010103512D6212A45808147E41A59D86F444</t>
  </si>
  <si>
    <t>0101010351B912D2F486181B17FB1531DFD9CE00A94EFC</t>
  </si>
  <si>
    <t>0101010351B912D2F486181B17FB1531DFD9CE00A94EF1</t>
  </si>
  <si>
    <t>01010103507CA242D428387145F965509D62002</t>
  </si>
  <si>
    <t>01010104  철거 공사</t>
  </si>
  <si>
    <t>01010104</t>
  </si>
  <si>
    <t>비닐캡타이어원형코드 철거</t>
  </si>
  <si>
    <t>512C82E2B41DA8584DCB25C5799C6A</t>
  </si>
  <si>
    <t>01010104512C82E2B41DA8584DCB25C5799C6A</t>
  </si>
  <si>
    <t>몰드 철거</t>
  </si>
  <si>
    <t>PVC고강도, W31*H11, 소</t>
  </si>
  <si>
    <t>512CF2B2F4E64849730535F1FC53D2</t>
  </si>
  <si>
    <t>01010104512CF2B2F4E64849730535F1FC53D2</t>
  </si>
  <si>
    <t>전선관 철거</t>
  </si>
  <si>
    <t>HI-PVC, 16C</t>
  </si>
  <si>
    <t>512CF2B284B5C87533A375518FBDDB</t>
  </si>
  <si>
    <t>01010104512CF2B284B5C87533A375518FBDDB</t>
  </si>
  <si>
    <t>CD, 16C</t>
  </si>
  <si>
    <t>512CF2B284B5C87533A375518D8FDF</t>
  </si>
  <si>
    <t>01010104512CF2B284B5C87533A375518D8FDF</t>
  </si>
  <si>
    <t>CD, 22C</t>
  </si>
  <si>
    <t>512CF2B284B5C87533A375518D8C0B</t>
  </si>
  <si>
    <t>01010104512CF2B284B5C87533A375518D8C0B</t>
  </si>
  <si>
    <t>FL, 16C</t>
  </si>
  <si>
    <t>512CF2B284B5C87533A37556717F63</t>
  </si>
  <si>
    <t>01010104512CF2B284B5C87533A37556717F63</t>
  </si>
  <si>
    <t>전력용전선 철거</t>
  </si>
  <si>
    <t>HIV, 6㎟ 이하</t>
  </si>
  <si>
    <t>512CF2B284B5C87533A3654A9DE4E2</t>
  </si>
  <si>
    <t>01010104512CF2B284B5C87533A3654A9DE4E2</t>
  </si>
  <si>
    <t>스위치 철거</t>
  </si>
  <si>
    <t>단로, 3로</t>
  </si>
  <si>
    <t>512CF2B284B5C87533A355A43AC700</t>
  </si>
  <si>
    <t>01010104512CF2B284B5C87533A355A43AC700</t>
  </si>
  <si>
    <t>콘센트 철거</t>
  </si>
  <si>
    <t>접지형</t>
  </si>
  <si>
    <t>512CF2B284B5C87533A355A43AC44C</t>
  </si>
  <si>
    <t>01010104512CF2B284B5C87533A355A43AC44C</t>
  </si>
  <si>
    <t>다운라이트 등기구 철거</t>
  </si>
  <si>
    <t>60W 이하</t>
  </si>
  <si>
    <t>512CF2B284B5C87533A3459C2166EC</t>
  </si>
  <si>
    <t>01010104512CF2B284B5C87533A3459C2166EC</t>
  </si>
  <si>
    <t>다운라이트 LED등기구 재사용철거</t>
  </si>
  <si>
    <t>LED 15W 이하</t>
  </si>
  <si>
    <t>512CF2B284B5C87533A3459EEFBE8F</t>
  </si>
  <si>
    <t>01010104512CF2B284B5C87533A3459EEFBE8F</t>
  </si>
  <si>
    <t>매입형 LED등기구 재사용철거</t>
  </si>
  <si>
    <t>LED 35W 이하</t>
  </si>
  <si>
    <t>512CF2B284B5C87533A3459EEE99AB</t>
  </si>
  <si>
    <t>01010104512CF2B284B5C87533A3459EEE99AB</t>
  </si>
  <si>
    <t>제어용 리모콘 철거후재사용</t>
  </si>
  <si>
    <t>512CF2B284B5C87533A355A43AC705</t>
  </si>
  <si>
    <t>01010104512CF2B284B5C87533A355A43AC705</t>
  </si>
  <si>
    <t>아웃렛박스 철거</t>
  </si>
  <si>
    <t>512CF2B284B5C87533A335F7658E61</t>
  </si>
  <si>
    <t>01010104512CF2B284B5C87533A335F7658E61</t>
  </si>
  <si>
    <t>010102  기타공사</t>
  </si>
  <si>
    <t>010102</t>
  </si>
  <si>
    <t>01010201  자동화재탐지 설비공사</t>
  </si>
  <si>
    <t>01010201</t>
  </si>
  <si>
    <t>전기공사 기타공사</t>
    <phoneticPr fontId="1" type="noConversion"/>
  </si>
  <si>
    <t>4C 1.5㎟</t>
  </si>
  <si>
    <t>565622F2D474E8CF807DF5B8019508CEBE4C13</t>
  </si>
  <si>
    <t>01010201565622F2D474E8CF807DF5B8019508CEBE4C13</t>
  </si>
  <si>
    <t>01010201507CA242D428387145F965509D63003</t>
  </si>
  <si>
    <t>01010201507CA242D428387145F965509D61001</t>
  </si>
  <si>
    <t>0101020156457222E460A8D38DD1C5CF8C5128DBC21F2E</t>
  </si>
  <si>
    <t>0101020156457222E460A8D38DD1C5CF8C5128DBC21F2B</t>
  </si>
  <si>
    <t>0101020156457222E460A8D38DD1C5CC385215E9E8690A</t>
  </si>
  <si>
    <t>0101020156457222E460A8D38DD1C5CC385215E9E86909</t>
  </si>
  <si>
    <t>차동식감지기</t>
  </si>
  <si>
    <t>열식, 스포트형</t>
  </si>
  <si>
    <t>563B1242D499785F17448505210D5F026BFCA0</t>
  </si>
  <si>
    <t>01010201563B1242D499785F17448505210D5F026BFCA0</t>
  </si>
  <si>
    <t>0101020151B912D2F486181B17FB1531DFD9CE00A94EFC</t>
  </si>
  <si>
    <t>0101020151B912D2F486181B17FB1531DFD9CE00A94EF1</t>
  </si>
  <si>
    <t>01010201507CA242D428387145F965509D62002</t>
  </si>
  <si>
    <t>01010202  유도등 설비공사</t>
  </si>
  <si>
    <t>01010202</t>
  </si>
  <si>
    <t>01010202565622F2D474E8CF807DF5B8019508CEBE4C16</t>
  </si>
  <si>
    <t>01010202507CA242D428387145F965509D63003</t>
  </si>
  <si>
    <t>01010202507CA242D428387145F965509D61001</t>
  </si>
  <si>
    <t>피난구유도등(LED)</t>
  </si>
  <si>
    <t>중형, 천정, 양면</t>
  </si>
  <si>
    <t>56457222E463680DC7B4A529E59BFB6B036D1A</t>
  </si>
  <si>
    <t>0101020256457222E463680DC7B4A529E59BFB6B036D1A</t>
  </si>
  <si>
    <t>0101020251B912D2F486181B17FB1531DFD9CE00A94EFC</t>
  </si>
  <si>
    <t>0101020251B912D2F486181B17FB1531DFD9CE00A94EF1</t>
  </si>
  <si>
    <t>01010202507CA242D428387145F965509D62002</t>
  </si>
  <si>
    <t>01010203  시각경보 설비공사</t>
  </si>
  <si>
    <t>01010203</t>
  </si>
  <si>
    <t>01010203565622F2D474E8CF807DF5B8019508CEBE4C16</t>
  </si>
  <si>
    <t>01010203507CA242D428387145F965509D63003</t>
  </si>
  <si>
    <t>01010203507CA242D428387145F965509D61001</t>
  </si>
  <si>
    <t>0101020356457222E460A8D38DD125CBB8E620F68D1EBA</t>
  </si>
  <si>
    <t>0101020356457222E460A8D38DD1C5CC385215E9E86902</t>
  </si>
  <si>
    <t>시각경보기</t>
  </si>
  <si>
    <t>LED, 15cd</t>
  </si>
  <si>
    <t>563B1242D499785F1744C5E0B14AB80DC144F6</t>
  </si>
  <si>
    <t>01010203563B1242D499785F1744C5E0B14AB80DC144F6</t>
  </si>
  <si>
    <t>0101020351B912D2F486181B17FB1531DFD9CE00A94EFC</t>
  </si>
  <si>
    <t>0101020351B912D2F486181B17FB1531DFD9CE00A94EF1</t>
  </si>
  <si>
    <t>01010203507CA242D428387145F965509D62002</t>
  </si>
  <si>
    <t>01010204  철거 공사</t>
  </si>
  <si>
    <t>01010204</t>
  </si>
  <si>
    <t>01010204512CF2B284B5C87533A37556717F63</t>
  </si>
  <si>
    <t>01010204512CF2B284B5C87533A3654A9DE4E2</t>
  </si>
  <si>
    <t>화재감지기 철거</t>
  </si>
  <si>
    <t>512CF2B284B5C87533A335F764EB52</t>
  </si>
  <si>
    <t>01010204512CF2B284B5C87533A335F764EB52</t>
  </si>
  <si>
    <t>피난구유도등 철거</t>
  </si>
  <si>
    <t>512CF2B284B5C87533A335F764EC79</t>
  </si>
  <si>
    <t>01010204512CF2B284B5C87533A335F764EC79</t>
  </si>
  <si>
    <t>시각경보기 철거</t>
  </si>
  <si>
    <t>512CF2B284B5C87533A335F764EE26</t>
  </si>
  <si>
    <t>01010204512CF2B284B5C87533A335F764EE26</t>
  </si>
  <si>
    <t>010103  드라이비트해소</t>
  </si>
  <si>
    <t>010103</t>
  </si>
  <si>
    <t>01010301  전기 및 기타공사</t>
  </si>
  <si>
    <t>01010301</t>
  </si>
  <si>
    <t>전기공사 드라이비트해소</t>
    <phoneticPr fontId="1" type="noConversion"/>
  </si>
  <si>
    <t>0101030156457222E461B82785F3F5AB4A0DFC2B05177D</t>
  </si>
  <si>
    <t>몰드</t>
  </si>
  <si>
    <t>56457222E461B82785F3F5AB4B15F176540A47</t>
  </si>
  <si>
    <t>0101030156457222E461B82785F3F5AB4B15F176540A47</t>
  </si>
  <si>
    <t>알루미늄, 엘보ㄱ/ㄴ/T형, W70</t>
  </si>
  <si>
    <t>56457222E461B82785F3F5AB4B15F176540B6B</t>
  </si>
  <si>
    <t>0101030156457222E461B82785F3F5AB4B15F176540B6B</t>
  </si>
  <si>
    <t>0101030156457222E460A8D38DD125CBB8E620F68D11EB</t>
  </si>
  <si>
    <t>풀박스</t>
  </si>
  <si>
    <t>ST, 100 * 100 * 100㎜</t>
  </si>
  <si>
    <t>56457222E460A8D38DD1754DF247A50BC8A8F2</t>
  </si>
  <si>
    <t>0101030156457222E460A8D38DD1754DF247A50BC8A8F2</t>
  </si>
  <si>
    <t>ST, 150 * 150 * 100㎜</t>
  </si>
  <si>
    <t>56457222E460A8D38DD1754DF247A50BC8A8F3</t>
  </si>
  <si>
    <t>0101030156457222E460A8D38DD1754DF247A50BC8A8F3</t>
  </si>
  <si>
    <t>ST, 200 * 200 * 100㎜</t>
  </si>
  <si>
    <t>56457222E460A8D38DD1754DF247A50BC8A8FD</t>
  </si>
  <si>
    <t>0101030156457222E460A8D38DD1754DF247A50BC8A8FD</t>
  </si>
  <si>
    <t>ST, 200 * 200 * 150㎜</t>
  </si>
  <si>
    <t>56457222E460A8D38DD1754DF247A50BC79A53</t>
  </si>
  <si>
    <t>0101030156457222E460A8D38DD1754DF247A50BC79A53</t>
  </si>
  <si>
    <t>0101030156457222E460A85EC2FD8521611048AD683CC3</t>
  </si>
  <si>
    <t>스카이차 장비대여비</t>
  </si>
  <si>
    <t>SET</t>
  </si>
  <si>
    <t>5058C2F28458E83338737546DEEF377CDC917D</t>
  </si>
  <si>
    <t>010103015058C2F28458E83338737546DEEF377CDC917D</t>
  </si>
  <si>
    <t>01010301512CF2B2F4E64849730535F1FC53D2</t>
  </si>
  <si>
    <t>풀박스 철거</t>
  </si>
  <si>
    <t>512CF2B274AFF8D4E81AE58DB48B88</t>
  </si>
  <si>
    <t>01010301512CF2B274AFF8D4E81AE58DB48B88</t>
  </si>
  <si>
    <t>하이박스(HI-BOX) 철거후재사용</t>
  </si>
  <si>
    <t>512CF2B274AFF8D4E81AE58F626A8F</t>
  </si>
  <si>
    <t>01010301512CF2B274AFF8D4E81AE58F626A8F</t>
  </si>
  <si>
    <t>CD, 28C</t>
  </si>
  <si>
    <t>512CF2B284B5C87533A375518D8D12</t>
  </si>
  <si>
    <t>01010301512CF2B284B5C87533A375518D8D12</t>
  </si>
  <si>
    <t>01010301512CF2B284B5C87533A355A43AC700</t>
  </si>
  <si>
    <t>스위치 철거후재사용</t>
  </si>
  <si>
    <t>512CF2B284B5C87533A355A43AC702</t>
  </si>
  <si>
    <t>01010301512CF2B284B5C87533A355A43AC702</t>
  </si>
  <si>
    <t>외부상태표시장치 철거</t>
  </si>
  <si>
    <t>512CF2B284B5C87533A355A43AC703</t>
  </si>
  <si>
    <t>01010301512CF2B284B5C87533A355A43AC703</t>
  </si>
  <si>
    <t>스위치박스 철거</t>
  </si>
  <si>
    <t>512CF2B284B5C87533A335F7658D5B</t>
  </si>
  <si>
    <t>01010301512CF2B284B5C87533A335F7658D5B</t>
  </si>
  <si>
    <t>스위치박스 철거후재사용</t>
  </si>
  <si>
    <t>512CF2B284B5C87533A335F7658D5E</t>
  </si>
  <si>
    <t>01010301512CF2B284B5C87533A335F7658D5E</t>
  </si>
  <si>
    <t>분전반 철거후재사용</t>
  </si>
  <si>
    <t>512CF2B284B5C87533A335F7658CB1</t>
  </si>
  <si>
    <t>01010301512CF2B284B5C87533A335F7658CB1</t>
  </si>
  <si>
    <t>"A" 전기 및 기타설비 지장물 정리비</t>
  </si>
  <si>
    <t>5058C2F28458E8B060C2A580893040</t>
  </si>
  <si>
    <t>010103015058C2F28458E8B060C2A580893040</t>
  </si>
  <si>
    <t>"D" 전기 및 기타설비 지장물 정리비</t>
  </si>
  <si>
    <t>5058C2F28458E8B060C2A580893314</t>
  </si>
  <si>
    <t>010103015058C2F28458E8B060C2A580893314</t>
  </si>
  <si>
    <t>"E" 전기 및 기타설비 지장물 정리비</t>
  </si>
  <si>
    <t>5058C2F28458E8B060C2A58089320E</t>
  </si>
  <si>
    <t>010103015058C2F28458E8B060C2A58089320E</t>
  </si>
  <si>
    <t>"F" 전기 및 기타설비 지장물 정리비</t>
  </si>
  <si>
    <t>5058C2F28458E8B060C2A5808935C2</t>
  </si>
  <si>
    <t>010103015058C2F28458E8B060C2A5808935C2</t>
  </si>
  <si>
    <t>"G" 전기 및 기타설비 지장물 정리비</t>
  </si>
  <si>
    <t>5058C2F28458E8B060C2A58089343B</t>
  </si>
  <si>
    <t>010103015058C2F28458E8B060C2A58089343B</t>
  </si>
  <si>
    <t>"H" 전기 및 기타설비 지장물 정리비</t>
  </si>
  <si>
    <t>5058C2F28458E8B060C2A58089378F</t>
  </si>
  <si>
    <t>010103015058C2F28458E8B060C2A58089378F</t>
  </si>
  <si>
    <t>"K" 전기 및 기타설비 지장물 정리비</t>
  </si>
  <si>
    <t>5058C2F28458E8B060C2A5808936E9</t>
  </si>
  <si>
    <t>010103015058C2F28458E8B060C2A5808936E9</t>
  </si>
  <si>
    <t>"L" 전기 및 기타설비 지장물 정리비</t>
  </si>
  <si>
    <t>5058C2F28458E8B060C2A5808939BD</t>
  </si>
  <si>
    <t>010103015058C2F28458E8B060C2A5808939BD</t>
  </si>
  <si>
    <t>"M" 전기 및 기타설비 지장물 정리비</t>
  </si>
  <si>
    <t>5058C2F28458E8B060C2A580893896</t>
  </si>
  <si>
    <t>010103015058C2F28458E8B060C2A580893896</t>
  </si>
  <si>
    <t>"N" 전기 및 기타설비 지장물 정리비</t>
  </si>
  <si>
    <t>5058C2F28458E8B060C2A5808AD890</t>
  </si>
  <si>
    <t>010103015058C2F28458E8B060C2A5808AD890</t>
  </si>
  <si>
    <t>"S" 전기 및 기타설비 지장물 정리비</t>
  </si>
  <si>
    <t>5058C2F28458E8B060C2A5808AD9B7</t>
  </si>
  <si>
    <t>010103015058C2F28458E8B060C2A5808AD9B7</t>
  </si>
  <si>
    <t>"T" 전기 및 기타설비 지장물 정리비</t>
  </si>
  <si>
    <t>5058C2F28458E8B060C2A5808ADA5E</t>
  </si>
  <si>
    <t>010103015058C2F28458E8B060C2A5808ADA5E</t>
  </si>
  <si>
    <t>스피커(천정) 철거후재사용</t>
  </si>
  <si>
    <t>30W 이하</t>
  </si>
  <si>
    <t>512CF2A2F43C280F739D95D23148F3</t>
  </si>
  <si>
    <t>01010301512CF2A2F43C280F739D95D23148F3</t>
  </si>
  <si>
    <t>고정형 돔 카메라 철거후재사용</t>
  </si>
  <si>
    <t>512CF2A2F43C280F739D95D3DF228B</t>
  </si>
  <si>
    <t>01010301512CF2A2F43C280F739D95D3DF228B</t>
  </si>
  <si>
    <t>고정형 카메라 철거후재사용</t>
  </si>
  <si>
    <t>512CF2A2F43C280F739D95D3DF2391</t>
  </si>
  <si>
    <t>01010301512CF2A2F43C280F739D95D3DF2391</t>
  </si>
  <si>
    <t>0101030151B912D2F486181B17FB1531DFD9CE00A94EFC</t>
  </si>
  <si>
    <t>01010301507CA242D428387145F965509D61001</t>
  </si>
  <si>
    <t>01010302  덕트 설비공사</t>
  </si>
  <si>
    <t>01010302</t>
  </si>
  <si>
    <t>덕트형케이블트레이</t>
  </si>
  <si>
    <t>덕트, 스트레이트, W150*H100</t>
  </si>
  <si>
    <t>56457222E461B82785E12575A96322755B8E33</t>
  </si>
  <si>
    <t>0101030256457222E461B82785E12575A96322755B8E33</t>
  </si>
  <si>
    <t>덕트형케이블트레이부품</t>
  </si>
  <si>
    <t>수평엘보(H), W150*H100</t>
  </si>
  <si>
    <t>56457222E461B82785E1351FE7D0FFCBB82E6C</t>
  </si>
  <si>
    <t>0101030256457222E461B82785E1351FE7D0FFCBB82E6C</t>
  </si>
  <si>
    <t>수직엘보(V), W150*H100</t>
  </si>
  <si>
    <t>56457222E461B82785E1351FE7D0FFCBB82E65</t>
  </si>
  <si>
    <t>0101030256457222E461B82785E1351FE7D0FFCBB82E65</t>
  </si>
  <si>
    <t>티(T), W150*H100</t>
  </si>
  <si>
    <t>56457222E461B82785E1351FE7D0FFCBB82F71</t>
  </si>
  <si>
    <t>0101030256457222E461B82785E1351FE7D0FFCBB82F71</t>
  </si>
  <si>
    <t>커넥터, W150</t>
  </si>
  <si>
    <t>56457222E461B82785E1351FE7D0FFCBB82CA9</t>
  </si>
  <si>
    <t>0101030256457222E461B82785E1351FE7D0FFCBB82CA9</t>
  </si>
  <si>
    <t>커버커넥터, W300 BAND TYPE</t>
  </si>
  <si>
    <t>56457222E461B82785E1351FE7D0FFCBB82D41</t>
  </si>
  <si>
    <t>0101030256457222E461B82785E1351FE7D0FFCBB82D41</t>
  </si>
  <si>
    <t>케이블트레이부속</t>
  </si>
  <si>
    <t>SHANK BOLT/NUT, 아연도</t>
  </si>
  <si>
    <t>56457222E461B82785E1351FE7D0FFCBBDAEB9</t>
  </si>
  <si>
    <t>0101030256457222E461B82785E1351FE7D0FFCBBDAEB9</t>
  </si>
  <si>
    <t>B/JUMPER, 38㎟</t>
  </si>
  <si>
    <t>56457222E461B82785E1351FE7D0FFCBBDAEBD</t>
  </si>
  <si>
    <t>0101030256457222E461B82785E1351FE7D0FFCBBDAEBD</t>
  </si>
  <si>
    <t>케이블트레이지지대</t>
  </si>
  <si>
    <t>W150</t>
  </si>
  <si>
    <t>개소</t>
  </si>
  <si>
    <t>512CF2B244DED80A44DEE522088BA5</t>
  </si>
  <si>
    <t>01010302512CF2B244DED80A44DEE522088BA5</t>
  </si>
  <si>
    <t>케이블트레이지지대-벽체,바닥</t>
  </si>
  <si>
    <t>512CF2B244DED80A44DEE5220D0A2B</t>
  </si>
  <si>
    <t>01010302512CF2B244DED80A44DEE5220D0A2B</t>
  </si>
  <si>
    <t>0101030251B912D2F486181B17FB1531DFD9CE00A94EFC</t>
  </si>
  <si>
    <t>01010302507CA242D428387145F965509D61001</t>
  </si>
  <si>
    <t>비      고</t>
  </si>
  <si>
    <t>일위대가</t>
  </si>
  <si>
    <t>512CF2B284B5C87533A375518FBDDB51B912D2F486181B17FB1531DFD9CE00A94EFC</t>
  </si>
  <si>
    <t>512CF2B284B5C87533A375518D8FDF51B912D2F486181B17FB1531DFD9CE00A94EFC</t>
  </si>
  <si>
    <t>512CF2B284B5C87533A375518D8C0B51B912D2F486181B17FB1531DFD9CE00A94EFC</t>
  </si>
  <si>
    <t>512CF2B284B5C87533A375518D8D1251B912D2F486181B17FB1531DFD9CE00A94EFC</t>
  </si>
  <si>
    <t>512CF2B284B5C87533A37556717F6351B912D2F486181B17FB1531DFD9CE00A94EFC</t>
  </si>
  <si>
    <t>512CF2B284B5C87533A3654A9DE4E251B912D2F486181B17FB1531DFD9CE00A94EFC</t>
  </si>
  <si>
    <t>512CF2B284B5C87533A355A43AC70051B912D2F486181B17FB1531DFD9CE00A94EFC</t>
  </si>
  <si>
    <t>512CF2B284B5C87533A355A43AC70251B912D2F486181B17FB1531DFD9CE00A94EFC</t>
  </si>
  <si>
    <t>512CF2B284B5C87533A355A43AC70351B912D2F486181B17FB1531DFD9CE00A94EFC</t>
  </si>
  <si>
    <t>512CF2B284B5C87533A355A43AC70551B912D2F486181B17FB1531DFD9CE00A94EFC</t>
  </si>
  <si>
    <t>512CF2B284B5C87533A355A43AC44C51B912D2F486181B17FB1531DFD9CE00A94EFC</t>
  </si>
  <si>
    <t>512CF2B284B5C87533A3459C2166EC51B912D2F486181B17FB1531DFD9CE00A94EFC</t>
  </si>
  <si>
    <t>512CF2B284B5C87533A3459EEFBE8F51B912D2F486181B17FB1531DFD9CE00A94EFC</t>
  </si>
  <si>
    <t>512CF2B284B5C87533A3459EEE99AB51B912D2F486181B17FB1531DFD9CE00A94EFC</t>
  </si>
  <si>
    <t>512CF2B284B5C87533A335F7658E6151B912D2F486181B17FB1531DFD9CE00A94EFC</t>
  </si>
  <si>
    <t>512CF2B284B5C87533A335F7658D5B51B912D2F486181B17FB1531DFD9CE00A94EFC</t>
  </si>
  <si>
    <t>512CF2B284B5C87533A335F7658D5E51B912D2F486181B17FB1531DFD9CE00A94EFC</t>
  </si>
  <si>
    <t>512CF2B284B5C87533A335F7658CB151B912D2F486181B17FB1531DFD9CE00A94EFC</t>
  </si>
  <si>
    <t>512CF2B284B5C87533A335F764EB5251B912D2F486181B17FB1531DFD9CE00A94EFC</t>
  </si>
  <si>
    <t>512CF2B284B5C87533A335F764EC7951B912D2F486181B17FB1531DFD9CE00A94EFC</t>
  </si>
  <si>
    <t>512CF2B284B5C87533A335F764EE2651B912D2F486181B17FB1531DFD9CE00A94EFC</t>
  </si>
  <si>
    <t>512CF2B2F4E64849730535F1FC53D251B912D2F486181B17FB1531DFD9CE00A94EFC</t>
  </si>
  <si>
    <t>512CF2B274AFF8D4E81AE58DB48B8851B912D2F486181B17FB1531DFD9CE00A94EFC</t>
  </si>
  <si>
    <t>512CF2B274AFF8D4E81AE58F626A8F51B912D2F486181B17FB1531DFD9CE00A94EFC</t>
  </si>
  <si>
    <t>512CF2B244DED80A44DEE522088BA551B912D2F486181B17FB1531DFD9CE00A94EFC</t>
  </si>
  <si>
    <t>512CF2B244DED80A44DEE5220D0A2B51B912D2F486181B17FB1531DFD9CE00A94EFC</t>
  </si>
  <si>
    <t>512CF2A2F43C280F739D95D23148F351B912D2F486181B17FB1531DFD9CE00A94EFC</t>
  </si>
  <si>
    <t>512CF2A2F43C280F739D95D3DF228B51B912D2F486181B17FB1531DFD9CE00A94974</t>
  </si>
  <si>
    <t>512CF2A2F43C280F739D95D3DF228B51B912D2F486181B17FB1531DFD9CE00A94EFC</t>
  </si>
  <si>
    <t>512CF2A2F43C280F739D95D3DF239151B912D2F486181B17FB1531DFD9CE00A94974</t>
  </si>
  <si>
    <t>512CF2A2F43C280F739D95D3DF239151B912D2F486181B17FB1531DFD9CE00A94126</t>
  </si>
  <si>
    <t>512C82E2B41DA8584DCB25C5799C6A51B912D2F486181B17FB1531DFD9CE00A94EF1</t>
  </si>
  <si>
    <t>512D6212A45808147E41A59D86F44451B912D2F486181B17FB1531DFD9CE00A94EFC</t>
  </si>
  <si>
    <t>5058C2F28458E8B060C2A58089304051B912D2F486181B17FB1531DFD9CE00A94EFC</t>
  </si>
  <si>
    <t>5058C2F28458E8B060C2A58089304051B912D2F486181B17FB1531DFD9CE00A94975</t>
  </si>
  <si>
    <t>5058C2F28458E8B060C2A58089331451B912D2F486181B17FB1531DFD9CE00A94EFC</t>
  </si>
  <si>
    <t>5058C2F28458E8B060C2A58089331451B912D2F486181B17FB1531DFD9CE00A94975</t>
  </si>
  <si>
    <t>5058C2F28458E8B060C2A58089320E51B912D2F486181B17FB1531DFD9CE00A94EFC</t>
  </si>
  <si>
    <t>5058C2F28458E8B060C2A58089320E51B912D2F486181B17FB1531DFD9CE00A94975</t>
  </si>
  <si>
    <t>5058C2F28458E8B060C2A5808935C251B912D2F486181B17FB1531DFD9CE00A94EFC</t>
  </si>
  <si>
    <t>5058C2F28458E8B060C2A5808935C251B912D2F486181B17FB1531DFD9CE00A94975</t>
  </si>
  <si>
    <t>5058C2F28458E8B060C2A58089343B51B912D2F486181B17FB1531DFD9CE00A94EFC</t>
  </si>
  <si>
    <t>5058C2F28458E8B060C2A58089343B51B912D2F486181B17FB1531DFD9CE00A94975</t>
  </si>
  <si>
    <t>5058C2F28458E8B060C2A58089378F51B912D2F486181B17FB1531DFD9CE00A94EFC</t>
  </si>
  <si>
    <t>5058C2F28458E8B060C2A58089378F51B912D2F486181B17FB1531DFD9CE00A94975</t>
  </si>
  <si>
    <t>5058C2F28458E8B060C2A5808936E951B912D2F486181B17FB1531DFD9CE00A94EFC</t>
  </si>
  <si>
    <t>5058C2F28458E8B060C2A5808936E951B912D2F486181B17FB1531DFD9CE00A94975</t>
  </si>
  <si>
    <t>5058C2F28458E8B060C2A5808939BD51B912D2F486181B17FB1531DFD9CE00A94EFC</t>
  </si>
  <si>
    <t>5058C2F28458E8B060C2A5808939BD51B912D2F486181B17FB1531DFD9CE00A94975</t>
  </si>
  <si>
    <t>5058C2F28458E8B060C2A58089389651B912D2F486181B17FB1531DFD9CE00A94EFC</t>
  </si>
  <si>
    <t>5058C2F28458E8B060C2A58089389651B912D2F486181B17FB1531DFD9CE00A94975</t>
  </si>
  <si>
    <t>5058C2F28458E8B060C2A5808AD89051B912D2F486181B17FB1531DFD9CE00A94EFC</t>
  </si>
  <si>
    <t>5058C2F28458E8B060C2A5808AD89051B912D2F486181B17FB1531DFD9CE00A94975</t>
  </si>
  <si>
    <t>5058C2F28458E8B060C2A5808AD9B751B912D2F486181B17FB1531DFD9CE00A94EFC</t>
  </si>
  <si>
    <t>5058C2F28458E8B060C2A5808AD9B751B912D2F486181B17FB1531DFD9CE00A94975</t>
  </si>
  <si>
    <t>5058C2F28458E8B060C2A5808ADA5E51B912D2F486181B17FB1531DFD9CE00A94EFC</t>
  </si>
  <si>
    <t>5058C2F28458E8B060C2A5808ADA5E51B912D2F486181B17FB1531DFD9CE00A94975</t>
  </si>
  <si>
    <t>공종명</t>
  </si>
  <si>
    <t>적용율(%)</t>
  </si>
  <si>
    <t>소수점이하자릿수</t>
  </si>
  <si>
    <t xml:space="preserve">      내선전공</t>
  </si>
  <si>
    <t xml:space="preserve">      저압케이블전공</t>
  </si>
  <si>
    <t>일위대가 코드</t>
  </si>
  <si>
    <t>풀박스 철거  ST, 150 * 150 * 100㎜  (호표 23)</t>
  </si>
  <si>
    <t>하이박스(HI-BOX) 철거후재사용    (호표 24)</t>
  </si>
  <si>
    <t>케이블트레이지지대  W150  (호표 25)</t>
  </si>
  <si>
    <t>케이블트레이지지대-벽체,바닥  W150  (호표 26)</t>
  </si>
  <si>
    <t>몰드 철거  PVC고강도, W31*H11, 소  (호표 22)</t>
  </si>
  <si>
    <t>비닐캡타이어원형코드 철거  VCTF, 0.6/1kV, 2C 0.75㎟  (호표 30)</t>
  </si>
  <si>
    <t>구멍따기  각종 두께  (호표 31)</t>
  </si>
  <si>
    <t>전선관 철거  HI-PVC, 16C  (호표 1)</t>
  </si>
  <si>
    <t>전선관 철거  CD, 16C  (호표 2)</t>
  </si>
  <si>
    <t>전선관 철거  CD, 22C  (호표 3)</t>
  </si>
  <si>
    <t>전선관 철거  CD, 28C  (호표 4)</t>
  </si>
  <si>
    <t>전선관 철거  FL, 16C  (호표 5)</t>
  </si>
  <si>
    <t>전력용전선 철거  HIV, 6㎟ 이하  (호표 6)</t>
  </si>
  <si>
    <t>스위치 철거  단로, 3로  (호표 7)</t>
  </si>
  <si>
    <t>스위치 철거후재사용  단로, 3로  (호표 8)</t>
  </si>
  <si>
    <t>외부상태표시장치 철거    (호표 9)</t>
  </si>
  <si>
    <t>제어용 리모콘 철거후재사용    (호표 10)</t>
  </si>
  <si>
    <t>콘센트 철거  접지형  (호표 11)</t>
  </si>
  <si>
    <t>다운라이트 등기구 철거  60W 이하  (호표 12)</t>
  </si>
  <si>
    <t>다운라이트 LED등기구 재사용철거  LED 15W 이하  (호표 13)</t>
  </si>
  <si>
    <t>매입형 LED등기구 재사용철거  LED 35W 이하  (호표 14)</t>
  </si>
  <si>
    <t>아웃렛박스 철거    (호표 15)</t>
  </si>
  <si>
    <t>스위치박스 철거    (호표 16)</t>
  </si>
  <si>
    <t>스위치박스 철거후재사용    (호표 17)</t>
  </si>
  <si>
    <t>분전반 철거후재사용    (호표 18)</t>
  </si>
  <si>
    <t>화재감지기 철거    (호표 19)</t>
  </si>
  <si>
    <t>피난구유도등 철거    (호표 20)</t>
  </si>
  <si>
    <t>시각경보기 철거    (호표 21)</t>
  </si>
  <si>
    <t>"A" 전기 및 기타설비 지장물 정리비    (호표 32)</t>
  </si>
  <si>
    <t xml:space="preserve">      보통인부</t>
  </si>
  <si>
    <t>"D" 전기 및 기타설비 지장물 정리비    (호표 33)</t>
  </si>
  <si>
    <t>"E" 전기 및 기타설비 지장물 정리비    (호표 34)</t>
  </si>
  <si>
    <t>"F" 전기 및 기타설비 지장물 정리비    (호표 35)</t>
  </si>
  <si>
    <t>"G" 전기 및 기타설비 지장물 정리비    (호표 36)</t>
  </si>
  <si>
    <t>"H" 전기 및 기타설비 지장물 정리비    (호표 37)</t>
  </si>
  <si>
    <t>"K" 전기 및 기타설비 지장물 정리비    (호표 38)</t>
  </si>
  <si>
    <t>"L" 전기 및 기타설비 지장물 정리비    (호표 39)</t>
  </si>
  <si>
    <t>"M" 전기 및 기타설비 지장물 정리비    (호표 40)</t>
  </si>
  <si>
    <t>"N" 전기 및 기타설비 지장물 정리비    (호표 41)</t>
  </si>
  <si>
    <t>"S" 전기 및 기타설비 지장물 정리비    (호표 42)</t>
  </si>
  <si>
    <t>"T" 전기 및 기타설비 지장물 정리비    (호표 43)</t>
  </si>
  <si>
    <t>스피커(천정) 철거후재사용  30W 이하  (호표 27)</t>
  </si>
  <si>
    <t>고정형 돔 카메라 철거후재사용    (호표 28)</t>
  </si>
  <si>
    <t xml:space="preserve">      특별인부</t>
  </si>
  <si>
    <t>고정형 카메라 철거후재사용    (호표 29)</t>
  </si>
  <si>
    <t xml:space="preserve">      통신설비공</t>
  </si>
  <si>
    <t>DJ</t>
  </si>
  <si>
    <t>시트명</t>
    <phoneticPr fontId="1" type="noConversion"/>
  </si>
  <si>
    <t>공종별집계표</t>
    <phoneticPr fontId="1" type="noConversion"/>
  </si>
  <si>
    <t>행</t>
    <phoneticPr fontId="1" type="noConversion"/>
  </si>
  <si>
    <t>열</t>
    <phoneticPr fontId="1" type="noConversion"/>
  </si>
  <si>
    <t>공 사 원 가 계 산 서</t>
    <phoneticPr fontId="1" type="noConversion"/>
  </si>
  <si>
    <t>A</t>
    <phoneticPr fontId="1" type="noConversion"/>
  </si>
  <si>
    <t xml:space="preserve">공사명: </t>
    <phoneticPr fontId="1" type="noConversion"/>
  </si>
  <si>
    <t>금액</t>
    <phoneticPr fontId="1" type="noConversion"/>
  </si>
  <si>
    <t>원정</t>
    <phoneticPr fontId="1" type="noConversion"/>
  </si>
  <si>
    <t>공사규모(재+직노+경)</t>
    <phoneticPr fontId="7" type="noConversion"/>
  </si>
  <si>
    <t>공사기간</t>
    <phoneticPr fontId="7" type="noConversion"/>
  </si>
  <si>
    <t>간접노무비</t>
    <phoneticPr fontId="7" type="noConversion"/>
  </si>
  <si>
    <t>기타경비</t>
    <phoneticPr fontId="7" type="noConversion"/>
  </si>
  <si>
    <t>비        목</t>
  </si>
  <si>
    <t>금      액</t>
  </si>
  <si>
    <t>구        성        비</t>
  </si>
  <si>
    <t>10억미만</t>
    <phoneticPr fontId="7" type="noConversion"/>
  </si>
  <si>
    <t>6개월 이하</t>
    <phoneticPr fontId="7" type="noConversion"/>
  </si>
  <si>
    <t>A1</t>
  </si>
  <si>
    <t>재</t>
    <phoneticPr fontId="1" type="noConversion"/>
  </si>
  <si>
    <t>직  접  재  료  비</t>
  </si>
  <si>
    <t>7~12 이하</t>
    <phoneticPr fontId="7" type="noConversion"/>
  </si>
  <si>
    <t>A2</t>
  </si>
  <si>
    <t>료</t>
    <phoneticPr fontId="1" type="noConversion"/>
  </si>
  <si>
    <t>간  접  재  료  비</t>
  </si>
  <si>
    <t>13~36 이하</t>
    <phoneticPr fontId="7" type="noConversion"/>
  </si>
  <si>
    <t>AS</t>
  </si>
  <si>
    <t>비</t>
    <phoneticPr fontId="1" type="noConversion"/>
  </si>
  <si>
    <t>[ 소          계 ]</t>
  </si>
  <si>
    <t>36개월 초과</t>
    <phoneticPr fontId="7" type="noConversion"/>
  </si>
  <si>
    <t>B1</t>
  </si>
  <si>
    <t>H</t>
  </si>
  <si>
    <t>노</t>
    <phoneticPr fontId="1" type="noConversion"/>
  </si>
  <si>
    <t>직  접  노  무  비</t>
  </si>
  <si>
    <t>10~50억미만</t>
    <phoneticPr fontId="7" type="noConversion"/>
  </si>
  <si>
    <t>B2</t>
  </si>
  <si>
    <t>무</t>
    <phoneticPr fontId="1" type="noConversion"/>
  </si>
  <si>
    <t>간  접  노  무  비</t>
  </si>
  <si>
    <t>직접노무비의</t>
    <phoneticPr fontId="1" type="noConversion"/>
  </si>
  <si>
    <t>BS</t>
  </si>
  <si>
    <t>C2</t>
  </si>
  <si>
    <t>J</t>
  </si>
  <si>
    <t>순</t>
    <phoneticPr fontId="1" type="noConversion"/>
  </si>
  <si>
    <t>기   계    경   비</t>
  </si>
  <si>
    <t>C4</t>
  </si>
  <si>
    <t>운반비</t>
    <phoneticPr fontId="1" type="noConversion"/>
  </si>
  <si>
    <t>50~300억미만</t>
    <phoneticPr fontId="7" type="noConversion"/>
  </si>
  <si>
    <t>L</t>
    <phoneticPr fontId="1" type="noConversion"/>
  </si>
  <si>
    <t>공</t>
    <phoneticPr fontId="1" type="noConversion"/>
  </si>
  <si>
    <t>산  재  보  험  료</t>
  </si>
  <si>
    <t>노무비의</t>
    <phoneticPr fontId="1" type="noConversion"/>
  </si>
  <si>
    <t>모든 건설공사에 적용</t>
    <phoneticPr fontId="1" type="noConversion"/>
  </si>
  <si>
    <t>C5</t>
  </si>
  <si>
    <t>고  용  보  험  료</t>
  </si>
  <si>
    <t>총공사비(도급액+도급자관급) 2천만원 미만의 건설공사를 건설업자가 아닌자가 시공시 제외</t>
    <phoneticPr fontId="1" type="noConversion"/>
  </si>
  <si>
    <t>C6</t>
  </si>
  <si>
    <t>사</t>
    <phoneticPr fontId="1" type="noConversion"/>
  </si>
  <si>
    <t>국민  건강  보험료</t>
  </si>
  <si>
    <t>공사기간 1개월(30일)이상 모든 공사에 적용</t>
    <phoneticPr fontId="1" type="noConversion"/>
  </si>
  <si>
    <t>C7</t>
  </si>
  <si>
    <t>경</t>
    <phoneticPr fontId="1" type="noConversion"/>
  </si>
  <si>
    <t>국민  연금  보험료</t>
  </si>
  <si>
    <t>300억~1000억미만</t>
    <phoneticPr fontId="7" type="noConversion"/>
  </si>
  <si>
    <t>원</t>
    <phoneticPr fontId="1" type="noConversion"/>
  </si>
  <si>
    <t>노인장기요양 보험료</t>
    <phoneticPr fontId="1" type="noConversion"/>
  </si>
  <si>
    <t>건강보혐료의</t>
    <phoneticPr fontId="1" type="noConversion"/>
  </si>
  <si>
    <t>C8</t>
  </si>
  <si>
    <t>퇴직  공제  부금비</t>
  </si>
  <si>
    <t>총공사비(도급액+도급자관급) 1억원 이상 적용</t>
    <phoneticPr fontId="1" type="noConversion"/>
  </si>
  <si>
    <t>CA</t>
  </si>
  <si>
    <t>가</t>
    <phoneticPr fontId="1" type="noConversion"/>
  </si>
  <si>
    <t>산업안전보건관리비</t>
  </si>
  <si>
    <t>총공사비(도급액+도급자관급) 2천만원 이상 적용</t>
    <phoneticPr fontId="1" type="noConversion"/>
  </si>
  <si>
    <t>CG</t>
  </si>
  <si>
    <t>기   타    경   비</t>
  </si>
  <si>
    <t>(재료비+노무비)의</t>
    <phoneticPr fontId="1" type="noConversion"/>
  </si>
  <si>
    <t>1000억이상</t>
    <phoneticPr fontId="7" type="noConversion"/>
  </si>
  <si>
    <t>CH</t>
  </si>
  <si>
    <t>석면분담금</t>
    <phoneticPr fontId="1" type="noConversion"/>
  </si>
  <si>
    <t>모든 건설공사에 적용(26년3월13일 신설)</t>
    <phoneticPr fontId="1" type="noConversion"/>
  </si>
  <si>
    <t>CK</t>
  </si>
  <si>
    <t>임금채권부담금</t>
    <phoneticPr fontId="1" type="noConversion"/>
  </si>
  <si>
    <t>CL</t>
  </si>
  <si>
    <t>환경보전비</t>
    <phoneticPr fontId="1" type="noConversion"/>
  </si>
  <si>
    <t>CS</t>
  </si>
  <si>
    <t>S1</t>
  </si>
  <si>
    <t xml:space="preserve">        계</t>
  </si>
  <si>
    <t>D1</t>
  </si>
  <si>
    <t>일  반  관  리  비</t>
  </si>
  <si>
    <t>계 의</t>
    <phoneticPr fontId="1" type="noConversion"/>
  </si>
  <si>
    <t>5억미만 8%, 5~30억 6.5%, 30~100억 5% (공급가액 기준)</t>
    <phoneticPr fontId="1" type="noConversion"/>
  </si>
  <si>
    <t>D2</t>
  </si>
  <si>
    <t>이              윤</t>
  </si>
  <si>
    <t>(노무비+경비+일반관리비)의</t>
    <phoneticPr fontId="1" type="noConversion"/>
  </si>
  <si>
    <t>50억미만 15%, 50~300억 12% (공급가액 기준)</t>
    <phoneticPr fontId="1" type="noConversion"/>
  </si>
  <si>
    <t>300~1000억미만</t>
    <phoneticPr fontId="7" type="noConversion"/>
  </si>
  <si>
    <t>전기공사 손해배상공제료</t>
    <phoneticPr fontId="1" type="noConversion"/>
  </si>
  <si>
    <t xml:space="preserve">순계약금액 * </t>
    <phoneticPr fontId="1" type="noConversion"/>
  </si>
  <si>
    <t>순계약금액: 도급액-(부가세+공제료)+도급자관급</t>
    <phoneticPr fontId="1" type="noConversion"/>
  </si>
  <si>
    <t>소방공사 배상책임공제료</t>
    <phoneticPr fontId="1" type="noConversion"/>
  </si>
  <si>
    <t>폐기물처리비</t>
    <phoneticPr fontId="1" type="noConversion"/>
  </si>
  <si>
    <t>고재처리비</t>
    <phoneticPr fontId="1" type="noConversion"/>
  </si>
  <si>
    <t>10억미만</t>
    <phoneticPr fontId="1" type="noConversion"/>
  </si>
  <si>
    <t>10~50억미만</t>
    <phoneticPr fontId="1" type="noConversion"/>
  </si>
  <si>
    <t>50억~300억미만</t>
    <phoneticPr fontId="1" type="noConversion"/>
  </si>
  <si>
    <t>300억~1000억미만</t>
    <phoneticPr fontId="1" type="noConversion"/>
  </si>
  <si>
    <t>1000억이상</t>
    <phoneticPr fontId="1" type="noConversion"/>
  </si>
  <si>
    <t>D9</t>
  </si>
  <si>
    <t>공   급    가   액</t>
    <phoneticPr fontId="1" type="noConversion"/>
  </si>
  <si>
    <t>DB</t>
  </si>
  <si>
    <t>부  가  가  치  세</t>
  </si>
  <si>
    <t>공급가액의</t>
    <phoneticPr fontId="1" type="noConversion"/>
  </si>
  <si>
    <t>DH</t>
  </si>
  <si>
    <t>도      급      액</t>
  </si>
  <si>
    <t>일반관리비</t>
    <phoneticPr fontId="1" type="noConversion"/>
  </si>
  <si>
    <t>5억미만</t>
    <phoneticPr fontId="1" type="noConversion"/>
  </si>
  <si>
    <t>5억~30억미만</t>
    <phoneticPr fontId="1" type="noConversion"/>
  </si>
  <si>
    <t>30억~100억미만</t>
    <phoneticPr fontId="1" type="noConversion"/>
  </si>
  <si>
    <t>100억이상</t>
    <phoneticPr fontId="1" type="noConversion"/>
  </si>
  <si>
    <t>재해예방 기술지도</t>
    <phoneticPr fontId="1" type="noConversion"/>
  </si>
  <si>
    <t>한전신청비/사용전검사비</t>
    <phoneticPr fontId="1" type="noConversion"/>
  </si>
  <si>
    <t>이윤</t>
    <phoneticPr fontId="1" type="noConversion"/>
  </si>
  <si>
    <t>50억미만</t>
    <phoneticPr fontId="1" type="noConversion"/>
  </si>
  <si>
    <t>관급자재(관급자설치)</t>
    <phoneticPr fontId="1" type="noConversion"/>
  </si>
  <si>
    <t>관급자재(도급자설치)</t>
    <phoneticPr fontId="1" type="noConversion"/>
  </si>
  <si>
    <t>S2</t>
  </si>
  <si>
    <t>총   공   사   비</t>
    <phoneticPr fontId="1" type="noConversion"/>
  </si>
  <si>
    <t>[ 매헌초 시청각실개선 및 드라이비트해소공사 - 전기 ]</t>
    <phoneticPr fontId="1" type="noConversion"/>
  </si>
  <si>
    <t>[매헌초 교사동 시청각실 개선 및 드라이비트 해소 전기공사]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</si>
</sst>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0.0%"/>
    <numFmt numFmtId="178" formatCode="0.000%"/>
    <numFmt numFmtId="180" formatCode="0.00000%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바탕체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FFCC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25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8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</cellStyleXfs>
  <cellXfs count="23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vertical="top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8" fillId="0" borderId="15" xfId="0" quotePrefix="1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2" xfId="0" quotePrefix="1" applyFont="1" applyBorder="1" applyAlignment="1">
      <alignment horizontal="distributed" vertical="distributed" wrapText="1" indent="2"/>
    </xf>
    <xf numFmtId="176" fontId="8" fillId="0" borderId="22" xfId="0" applyNumberFormat="1" applyFont="1" applyBorder="1" applyAlignment="1">
      <alignment vertical="center" wrapText="1"/>
    </xf>
    <xf numFmtId="0" fontId="8" fillId="0" borderId="23" xfId="0" quotePrefix="1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distributed" vertical="distributed" wrapText="1" indent="2"/>
    </xf>
    <xf numFmtId="176" fontId="8" fillId="0" borderId="5" xfId="0" applyNumberFormat="1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quotePrefix="1" applyFont="1" applyBorder="1" applyAlignment="1">
      <alignment horizontal="distributed" vertical="distributed" wrapText="1" indent="2"/>
    </xf>
    <xf numFmtId="176" fontId="8" fillId="4" borderId="18" xfId="0" applyNumberFormat="1" applyFont="1" applyFill="1" applyBorder="1" applyAlignment="1">
      <alignment vertical="center" wrapText="1"/>
    </xf>
    <xf numFmtId="0" fontId="8" fillId="0" borderId="15" xfId="0" quotePrefix="1" applyFont="1" applyBorder="1" applyAlignment="1">
      <alignment horizontal="center" vertical="center" wrapText="1"/>
    </xf>
    <xf numFmtId="177" fontId="8" fillId="3" borderId="35" xfId="0" quotePrefix="1" applyNumberFormat="1" applyFont="1" applyFill="1" applyBorder="1" applyAlignment="1">
      <alignment horizontal="left" vertical="center" shrinkToFit="1"/>
    </xf>
    <xf numFmtId="0" fontId="8" fillId="0" borderId="13" xfId="0" quotePrefix="1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8" fillId="0" borderId="36" xfId="0" applyFont="1" applyBorder="1" applyAlignment="1">
      <alignment horizontal="distributed" vertical="distributed" wrapText="1" indent="2"/>
    </xf>
    <xf numFmtId="176" fontId="8" fillId="4" borderId="36" xfId="0" applyNumberFormat="1" applyFont="1" applyFill="1" applyBorder="1" applyAlignment="1">
      <alignment vertical="center" wrapText="1"/>
    </xf>
    <xf numFmtId="0" fontId="8" fillId="0" borderId="36" xfId="0" quotePrefix="1" applyFont="1" applyBorder="1" applyAlignment="1">
      <alignment horizontal="distributed" vertical="distributed" wrapText="1" indent="2"/>
    </xf>
    <xf numFmtId="176" fontId="8" fillId="0" borderId="36" xfId="0" applyNumberFormat="1" applyFont="1" applyBorder="1" applyAlignment="1">
      <alignment vertical="center" wrapText="1"/>
    </xf>
    <xf numFmtId="10" fontId="8" fillId="0" borderId="19" xfId="0" quotePrefix="1" applyNumberFormat="1" applyFont="1" applyBorder="1" applyAlignment="1">
      <alignment horizontal="left" vertical="center" shrinkToFit="1"/>
    </xf>
    <xf numFmtId="0" fontId="8" fillId="0" borderId="13" xfId="0" quotePrefix="1" applyFont="1" applyBorder="1" applyAlignment="1">
      <alignment horizontal="center" vertical="center" wrapText="1"/>
    </xf>
    <xf numFmtId="10" fontId="8" fillId="0" borderId="37" xfId="0" quotePrefix="1" applyNumberFormat="1" applyFont="1" applyBorder="1" applyAlignment="1">
      <alignment horizontal="left" vertical="center" shrinkToFit="1"/>
    </xf>
    <xf numFmtId="178" fontId="8" fillId="3" borderId="37" xfId="0" quotePrefix="1" applyNumberFormat="1" applyFont="1" applyFill="1" applyBorder="1" applyAlignment="1">
      <alignment horizontal="left" vertical="center" shrinkToFit="1"/>
    </xf>
    <xf numFmtId="10" fontId="8" fillId="3" borderId="37" xfId="0" quotePrefix="1" applyNumberFormat="1" applyFont="1" applyFill="1" applyBorder="1" applyAlignment="1">
      <alignment horizontal="left" vertical="center" shrinkToFit="1"/>
    </xf>
    <xf numFmtId="177" fontId="8" fillId="0" borderId="19" xfId="0" quotePrefix="1" applyNumberFormat="1" applyFont="1" applyBorder="1" applyAlignment="1">
      <alignment horizontal="left" vertical="center" shrinkToFit="1"/>
    </xf>
    <xf numFmtId="177" fontId="8" fillId="3" borderId="54" xfId="0" quotePrefix="1" applyNumberFormat="1" applyFont="1" applyFill="1" applyBorder="1" applyAlignment="1">
      <alignment horizontal="left" vertical="center" shrinkToFit="1"/>
    </xf>
    <xf numFmtId="178" fontId="8" fillId="3" borderId="37" xfId="0" applyNumberFormat="1" applyFont="1" applyFill="1" applyBorder="1" applyAlignment="1">
      <alignment horizontal="left" vertical="center" shrinkToFit="1"/>
    </xf>
    <xf numFmtId="10" fontId="8" fillId="3" borderId="37" xfId="0" applyNumberFormat="1" applyFont="1" applyFill="1" applyBorder="1" applyAlignment="1">
      <alignment horizontal="left" vertical="center" shrinkToFit="1"/>
    </xf>
    <xf numFmtId="0" fontId="8" fillId="0" borderId="55" xfId="0" quotePrefix="1" applyFont="1" applyBorder="1" applyAlignment="1">
      <alignment horizontal="distributed" vertical="distributed" wrapText="1" indent="2"/>
    </xf>
    <xf numFmtId="0" fontId="8" fillId="0" borderId="26" xfId="0" quotePrefix="1" applyFont="1" applyBorder="1" applyAlignment="1">
      <alignment vertical="center" wrapText="1"/>
    </xf>
    <xf numFmtId="0" fontId="8" fillId="0" borderId="58" xfId="0" quotePrefix="1" applyFont="1" applyBorder="1" applyAlignment="1">
      <alignment horizontal="distributed" vertical="distributed" wrapText="1" indent="2"/>
    </xf>
    <xf numFmtId="176" fontId="8" fillId="0" borderId="16" xfId="0" applyNumberFormat="1" applyFont="1" applyBorder="1" applyAlignment="1">
      <alignment vertical="center" wrapText="1"/>
    </xf>
    <xf numFmtId="0" fontId="8" fillId="0" borderId="10" xfId="0" quotePrefix="1" applyFont="1" applyBorder="1" applyAlignment="1">
      <alignment horizontal="left" vertical="center" shrinkToFit="1"/>
    </xf>
    <xf numFmtId="176" fontId="8" fillId="0" borderId="18" xfId="0" applyNumberFormat="1" applyFont="1" applyBorder="1" applyAlignment="1">
      <alignment vertical="center" wrapText="1"/>
    </xf>
    <xf numFmtId="177" fontId="8" fillId="0" borderId="37" xfId="0" quotePrefix="1" applyNumberFormat="1" applyFont="1" applyBorder="1" applyAlignment="1">
      <alignment horizontal="left" vertical="center" shrinkToFit="1"/>
    </xf>
    <xf numFmtId="180" fontId="8" fillId="0" borderId="37" xfId="0" quotePrefix="1" applyNumberFormat="1" applyFont="1" applyBorder="1" applyAlignment="1">
      <alignment horizontal="left" vertical="center" shrinkToFit="1"/>
    </xf>
    <xf numFmtId="176" fontId="8" fillId="4" borderId="22" xfId="0" applyNumberFormat="1" applyFont="1" applyFill="1" applyBorder="1" applyAlignment="1">
      <alignment vertical="center" wrapText="1"/>
    </xf>
    <xf numFmtId="176" fontId="8" fillId="0" borderId="13" xfId="0" applyNumberFormat="1" applyFont="1" applyBorder="1" applyAlignment="1">
      <alignment vertical="center" wrapText="1"/>
    </xf>
    <xf numFmtId="177" fontId="8" fillId="0" borderId="0" xfId="0" quotePrefix="1" applyNumberFormat="1" applyFont="1" applyAlignment="1">
      <alignment horizontal="left" vertical="center" shrinkToFit="1"/>
    </xf>
    <xf numFmtId="0" fontId="8" fillId="0" borderId="37" xfId="0" quotePrefix="1" applyFont="1" applyBorder="1" applyAlignment="1">
      <alignment vertical="center" shrinkToFit="1"/>
    </xf>
    <xf numFmtId="176" fontId="8" fillId="4" borderId="55" xfId="0" applyNumberFormat="1" applyFont="1" applyFill="1" applyBorder="1" applyAlignment="1">
      <alignment vertical="center" wrapText="1"/>
    </xf>
    <xf numFmtId="176" fontId="12" fillId="0" borderId="26" xfId="0" applyNumberFormat="1" applyFont="1" applyBorder="1" applyAlignment="1">
      <alignment vertical="center" wrapText="1"/>
    </xf>
    <xf numFmtId="0" fontId="12" fillId="0" borderId="30" xfId="0" quotePrefix="1" applyFont="1" applyBorder="1" applyAlignment="1">
      <alignment horizontal="left"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7" fillId="0" borderId="0" xfId="0" applyNumberFormat="1" applyFont="1" applyAlignment="1">
      <alignment vertical="center" shrinkToFit="1"/>
    </xf>
    <xf numFmtId="176" fontId="17" fillId="0" borderId="0" xfId="0" applyNumberFormat="1" applyFont="1" applyAlignment="1">
      <alignment horizontal="right" vertical="center" shrinkToFit="1"/>
    </xf>
    <xf numFmtId="176" fontId="17" fillId="0" borderId="0" xfId="0" applyNumberFormat="1" applyFont="1" applyAlignment="1">
      <alignment horizontal="center" vertical="center"/>
    </xf>
    <xf numFmtId="41" fontId="3" fillId="0" borderId="0" xfId="1" applyFont="1" applyProtection="1">
      <alignment vertical="center"/>
    </xf>
    <xf numFmtId="0" fontId="18" fillId="0" borderId="6" xfId="2" applyFont="1" applyBorder="1" applyAlignment="1">
      <alignment horizontal="center" vertical="center"/>
    </xf>
    <xf numFmtId="0" fontId="18" fillId="0" borderId="7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20" fillId="0" borderId="0" xfId="2" applyFont="1" applyAlignment="1">
      <alignment horizontal="center"/>
    </xf>
    <xf numFmtId="0" fontId="8" fillId="0" borderId="5" xfId="0" quotePrefix="1" applyFont="1" applyBorder="1" applyAlignment="1">
      <alignment horizontal="center" vertical="center" wrapText="1"/>
    </xf>
    <xf numFmtId="0" fontId="19" fillId="0" borderId="12" xfId="2" applyFont="1" applyBorder="1" applyAlignment="1">
      <alignment vertical="center"/>
    </xf>
    <xf numFmtId="0" fontId="19" fillId="0" borderId="13" xfId="2" applyFont="1" applyBorder="1" applyAlignment="1">
      <alignment horizontal="center" vertical="center"/>
    </xf>
    <xf numFmtId="10" fontId="19" fillId="0" borderId="0" xfId="2" applyNumberFormat="1" applyFont="1" applyAlignment="1">
      <alignment horizontal="center" vertical="center"/>
    </xf>
    <xf numFmtId="10" fontId="19" fillId="0" borderId="14" xfId="2" applyNumberFormat="1" applyFont="1" applyBorder="1" applyAlignment="1">
      <alignment horizontal="center" vertical="center"/>
    </xf>
    <xf numFmtId="0" fontId="3" fillId="0" borderId="0" xfId="0" quotePrefix="1" applyFont="1">
      <alignment vertical="center"/>
    </xf>
    <xf numFmtId="0" fontId="9" fillId="0" borderId="0" xfId="2" applyFont="1" applyAlignment="1">
      <alignment horizontal="center"/>
    </xf>
    <xf numFmtId="0" fontId="3" fillId="0" borderId="15" xfId="0" quotePrefix="1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quotePrefix="1" applyFont="1" applyBorder="1" applyAlignment="1">
      <alignment horizontal="distributed" vertical="distributed" wrapText="1" indent="2"/>
    </xf>
    <xf numFmtId="0" fontId="20" fillId="0" borderId="0" xfId="2" applyFont="1"/>
    <xf numFmtId="176" fontId="3" fillId="0" borderId="0" xfId="0" applyNumberFormat="1" applyFont="1">
      <alignment vertical="center"/>
    </xf>
    <xf numFmtId="0" fontId="19" fillId="0" borderId="29" xfId="2" applyFont="1" applyBorder="1" applyAlignment="1">
      <alignment vertical="center"/>
    </xf>
    <xf numFmtId="0" fontId="19" fillId="0" borderId="26" xfId="2" applyFont="1" applyBorder="1" applyAlignment="1">
      <alignment horizontal="center" vertical="center"/>
    </xf>
    <xf numFmtId="10" fontId="19" fillId="0" borderId="30" xfId="2" applyNumberFormat="1" applyFont="1" applyBorder="1" applyAlignment="1">
      <alignment horizontal="center" vertical="center"/>
    </xf>
    <xf numFmtId="10" fontId="19" fillId="0" borderId="31" xfId="2" applyNumberFormat="1" applyFont="1" applyBorder="1" applyAlignment="1">
      <alignment horizontal="center" vertical="center"/>
    </xf>
    <xf numFmtId="0" fontId="19" fillId="0" borderId="40" xfId="2" applyFont="1" applyBorder="1" applyAlignment="1">
      <alignment vertical="center"/>
    </xf>
    <xf numFmtId="10" fontId="19" fillId="0" borderId="41" xfId="2" applyNumberFormat="1" applyFont="1" applyBorder="1" applyAlignment="1">
      <alignment horizontal="center" vertical="center"/>
    </xf>
    <xf numFmtId="10" fontId="19" fillId="0" borderId="42" xfId="2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11" fillId="2" borderId="0" xfId="0" applyFont="1" applyFill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19" fillId="0" borderId="46" xfId="2" applyFont="1" applyBorder="1" applyAlignment="1">
      <alignment vertical="center"/>
    </xf>
    <xf numFmtId="0" fontId="19" fillId="0" borderId="56" xfId="2" applyFont="1" applyBorder="1" applyAlignment="1">
      <alignment horizontal="center" vertical="center"/>
    </xf>
    <xf numFmtId="10" fontId="19" fillId="0" borderId="47" xfId="2" applyNumberFormat="1" applyFont="1" applyBorder="1" applyAlignment="1">
      <alignment horizontal="center" vertical="center"/>
    </xf>
    <xf numFmtId="10" fontId="19" fillId="0" borderId="57" xfId="2" applyNumberFormat="1" applyFont="1" applyBorder="1" applyAlignment="1">
      <alignment horizontal="center" vertical="center"/>
    </xf>
    <xf numFmtId="10" fontId="11" fillId="0" borderId="0" xfId="0" applyNumberFormat="1" applyFont="1" applyAlignment="1">
      <alignment horizontal="left" vertical="center"/>
    </xf>
    <xf numFmtId="0" fontId="18" fillId="0" borderId="65" xfId="2" applyFont="1" applyBorder="1" applyAlignment="1">
      <alignment horizontal="center" vertical="center"/>
    </xf>
    <xf numFmtId="0" fontId="19" fillId="0" borderId="66" xfId="2" applyFont="1" applyBorder="1" applyAlignment="1">
      <alignment horizontal="center" vertical="center" shrinkToFit="1"/>
    </xf>
    <xf numFmtId="0" fontId="19" fillId="0" borderId="67" xfId="2" applyFont="1" applyBorder="1" applyAlignment="1">
      <alignment horizontal="center" vertical="center" shrinkToFit="1"/>
    </xf>
    <xf numFmtId="0" fontId="18" fillId="0" borderId="68" xfId="2" applyFont="1" applyBorder="1" applyAlignment="1">
      <alignment horizontal="center" vertical="center"/>
    </xf>
    <xf numFmtId="0" fontId="19" fillId="0" borderId="13" xfId="2" applyFont="1" applyBorder="1" applyAlignment="1">
      <alignment horizontal="center" vertical="center" shrinkToFit="1"/>
    </xf>
    <xf numFmtId="0" fontId="19" fillId="0" borderId="14" xfId="2" applyFont="1" applyBorder="1" applyAlignment="1">
      <alignment horizontal="center" vertical="center" shrinkToFit="1"/>
    </xf>
    <xf numFmtId="10" fontId="18" fillId="0" borderId="51" xfId="2" applyNumberFormat="1" applyFont="1" applyBorder="1" applyAlignment="1">
      <alignment horizontal="center" vertical="center"/>
    </xf>
    <xf numFmtId="10" fontId="19" fillId="0" borderId="52" xfId="2" applyNumberFormat="1" applyFont="1" applyBorder="1" applyAlignment="1">
      <alignment horizontal="center" vertical="center" shrinkToFit="1"/>
    </xf>
    <xf numFmtId="10" fontId="19" fillId="0" borderId="53" xfId="2" applyNumberFormat="1" applyFont="1" applyBorder="1" applyAlignment="1">
      <alignment horizontal="center" vertical="center" shrinkToFit="1"/>
    </xf>
    <xf numFmtId="10" fontId="18" fillId="0" borderId="68" xfId="2" applyNumberFormat="1" applyFont="1" applyBorder="1" applyAlignment="1">
      <alignment horizontal="center" vertical="center"/>
    </xf>
    <xf numFmtId="10" fontId="19" fillId="0" borderId="13" xfId="2" applyNumberFormat="1" applyFont="1" applyBorder="1" applyAlignment="1">
      <alignment horizontal="center" vertical="center" shrinkToFit="1"/>
    </xf>
    <xf numFmtId="10" fontId="19" fillId="0" borderId="14" xfId="2" applyNumberFormat="1" applyFont="1" applyBorder="1" applyAlignment="1">
      <alignment horizontal="center" vertical="center" shrinkToFit="1"/>
    </xf>
    <xf numFmtId="0" fontId="8" fillId="0" borderId="66" xfId="0" applyFont="1" applyBorder="1" applyAlignment="1">
      <alignment horizontal="center" vertical="center" shrinkToFit="1"/>
    </xf>
    <xf numFmtId="0" fontId="8" fillId="0" borderId="67" xfId="0" applyFont="1" applyBorder="1" applyAlignment="1">
      <alignment horizontal="center" vertical="center" shrinkToFit="1"/>
    </xf>
    <xf numFmtId="0" fontId="10" fillId="0" borderId="65" xfId="0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10" fontId="8" fillId="0" borderId="16" xfId="0" applyNumberFormat="1" applyFont="1" applyBorder="1" applyAlignment="1">
      <alignment horizontal="center" vertical="center"/>
    </xf>
    <xf numFmtId="10" fontId="8" fillId="0" borderId="42" xfId="0" applyNumberFormat="1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9" fontId="8" fillId="0" borderId="52" xfId="0" applyNumberFormat="1" applyFont="1" applyBorder="1" applyAlignment="1">
      <alignment horizontal="center" vertical="center"/>
    </xf>
    <xf numFmtId="9" fontId="8" fillId="0" borderId="53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quotePrefix="1" applyFont="1" applyBorder="1">
      <alignment vertical="center"/>
    </xf>
    <xf numFmtId="0" fontId="3" fillId="0" borderId="0" xfId="0" applyFont="1" applyAlignment="1">
      <alignment vertical="top"/>
    </xf>
    <xf numFmtId="0" fontId="3" fillId="0" borderId="0" xfId="0" quotePrefix="1" applyFont="1" applyAlignment="1">
      <alignment vertical="top"/>
    </xf>
    <xf numFmtId="176" fontId="10" fillId="0" borderId="5" xfId="3" applyNumberFormat="1" applyFont="1" applyBorder="1" applyAlignment="1">
      <alignment vertical="center" wrapText="1"/>
    </xf>
    <xf numFmtId="0" fontId="8" fillId="0" borderId="19" xfId="0" quotePrefix="1" applyFont="1" applyBorder="1" applyAlignment="1">
      <alignment horizontal="center" vertical="center" wrapText="1"/>
    </xf>
    <xf numFmtId="0" fontId="3" fillId="0" borderId="20" xfId="0" quotePrefix="1" applyFont="1" applyBorder="1" applyAlignment="1">
      <alignment horizontal="left" vertical="center" wrapText="1"/>
    </xf>
    <xf numFmtId="0" fontId="3" fillId="0" borderId="21" xfId="0" quotePrefix="1" applyFont="1" applyBorder="1" applyAlignment="1">
      <alignment horizontal="left" vertical="center" wrapText="1"/>
    </xf>
    <xf numFmtId="0" fontId="8" fillId="0" borderId="23" xfId="0" quotePrefix="1" applyFont="1" applyBorder="1" applyAlignment="1">
      <alignment horizontal="center" vertical="center" shrinkToFit="1"/>
    </xf>
    <xf numFmtId="0" fontId="8" fillId="0" borderId="24" xfId="0" quotePrefix="1" applyFont="1" applyBorder="1" applyAlignment="1">
      <alignment horizontal="left" vertical="center" shrinkToFit="1"/>
    </xf>
    <xf numFmtId="0" fontId="8" fillId="0" borderId="25" xfId="0" quotePrefix="1" applyFont="1" applyBorder="1" applyAlignment="1">
      <alignment horizontal="left" vertical="center" shrinkToFit="1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176" fontId="17" fillId="0" borderId="0" xfId="0" applyNumberFormat="1" applyFont="1" applyAlignment="1">
      <alignment horizontal="center" vertical="center" shrinkToFit="1"/>
    </xf>
    <xf numFmtId="0" fontId="8" fillId="0" borderId="5" xfId="0" quotePrefix="1" applyFont="1" applyBorder="1" applyAlignment="1">
      <alignment horizontal="center" vertical="center" wrapText="1"/>
    </xf>
    <xf numFmtId="0" fontId="8" fillId="0" borderId="9" xfId="0" quotePrefix="1" applyFont="1" applyBorder="1" applyAlignment="1">
      <alignment horizontal="center" vertical="center" wrapText="1"/>
    </xf>
    <xf numFmtId="0" fontId="8" fillId="0" borderId="10" xfId="0" quotePrefix="1" applyFont="1" applyBorder="1" applyAlignment="1">
      <alignment horizontal="center" vertical="center" wrapText="1"/>
    </xf>
    <xf numFmtId="0" fontId="8" fillId="0" borderId="11" xfId="0" quotePrefix="1" applyFont="1" applyBorder="1" applyAlignment="1">
      <alignment horizontal="center" vertical="center" wrapText="1"/>
    </xf>
    <xf numFmtId="0" fontId="8" fillId="3" borderId="32" xfId="0" quotePrefix="1" applyFont="1" applyFill="1" applyBorder="1" applyAlignment="1">
      <alignment horizontal="right" vertical="center" shrinkToFit="1"/>
    </xf>
    <xf numFmtId="0" fontId="8" fillId="3" borderId="33" xfId="0" quotePrefix="1" applyFont="1" applyFill="1" applyBorder="1" applyAlignment="1">
      <alignment horizontal="right" vertical="center" shrinkToFit="1"/>
    </xf>
    <xf numFmtId="0" fontId="8" fillId="3" borderId="34" xfId="0" quotePrefix="1" applyFont="1" applyFill="1" applyBorder="1" applyAlignment="1">
      <alignment horizontal="right" vertical="center" shrinkToFit="1"/>
    </xf>
    <xf numFmtId="0" fontId="8" fillId="0" borderId="10" xfId="0" quotePrefix="1" applyFont="1" applyBorder="1" applyAlignment="1">
      <alignment horizontal="center" vertical="center" shrinkToFit="1"/>
    </xf>
    <xf numFmtId="0" fontId="8" fillId="0" borderId="27" xfId="0" quotePrefix="1" applyFont="1" applyBorder="1" applyAlignment="1">
      <alignment horizontal="left" vertical="center" shrinkToFit="1"/>
    </xf>
    <xf numFmtId="0" fontId="8" fillId="0" borderId="28" xfId="0" quotePrefix="1" applyFont="1" applyBorder="1" applyAlignment="1">
      <alignment horizontal="left" vertical="center" shrinkToFit="1"/>
    </xf>
    <xf numFmtId="0" fontId="8" fillId="0" borderId="19" xfId="0" quotePrefix="1" applyFont="1" applyBorder="1" applyAlignment="1">
      <alignment horizontal="center" vertical="center" shrinkToFit="1"/>
    </xf>
    <xf numFmtId="0" fontId="8" fillId="0" borderId="20" xfId="0" quotePrefix="1" applyFont="1" applyBorder="1" applyAlignment="1">
      <alignment horizontal="left" vertical="center" shrinkToFit="1"/>
    </xf>
    <xf numFmtId="0" fontId="8" fillId="0" borderId="21" xfId="0" quotePrefix="1" applyFont="1" applyBorder="1" applyAlignment="1">
      <alignment horizontal="left" vertical="center" shrinkToFit="1"/>
    </xf>
    <xf numFmtId="0" fontId="8" fillId="0" borderId="43" xfId="0" quotePrefix="1" applyFont="1" applyBorder="1" applyAlignment="1">
      <alignment horizontal="right" vertical="center" shrinkToFit="1"/>
    </xf>
    <xf numFmtId="0" fontId="8" fillId="0" borderId="44" xfId="0" quotePrefix="1" applyFont="1" applyBorder="1" applyAlignment="1">
      <alignment horizontal="right" vertical="center" shrinkToFit="1"/>
    </xf>
    <xf numFmtId="0" fontId="8" fillId="0" borderId="45" xfId="0" quotePrefix="1" applyFont="1" applyBorder="1" applyAlignment="1">
      <alignment horizontal="right" vertical="center" shrinkToFit="1"/>
    </xf>
    <xf numFmtId="0" fontId="8" fillId="0" borderId="38" xfId="0" quotePrefix="1" applyFont="1" applyBorder="1" applyAlignment="1">
      <alignment horizontal="left" vertical="center" shrinkToFit="1"/>
    </xf>
    <xf numFmtId="0" fontId="8" fillId="0" borderId="39" xfId="0" quotePrefix="1" applyFont="1" applyBorder="1" applyAlignment="1">
      <alignment horizontal="left" vertical="center" shrinkToFit="1"/>
    </xf>
    <xf numFmtId="0" fontId="8" fillId="0" borderId="48" xfId="0" quotePrefix="1" applyFont="1" applyBorder="1" applyAlignment="1">
      <alignment horizontal="right" vertical="center" shrinkToFit="1"/>
    </xf>
    <xf numFmtId="0" fontId="8" fillId="0" borderId="49" xfId="0" quotePrefix="1" applyFont="1" applyBorder="1" applyAlignment="1">
      <alignment horizontal="right" vertical="center" shrinkToFit="1"/>
    </xf>
    <xf numFmtId="0" fontId="8" fillId="0" borderId="50" xfId="0" quotePrefix="1" applyFont="1" applyBorder="1" applyAlignment="1">
      <alignment horizontal="right" vertical="center" shrinkToFit="1"/>
    </xf>
    <xf numFmtId="0" fontId="8" fillId="0" borderId="38" xfId="0" applyFont="1" applyBorder="1" applyAlignment="1">
      <alignment horizontal="left" vertical="center" shrinkToFit="1"/>
    </xf>
    <xf numFmtId="0" fontId="8" fillId="0" borderId="39" xfId="0" applyFont="1" applyBorder="1" applyAlignment="1">
      <alignment horizontal="left" vertical="center" shrinkToFit="1"/>
    </xf>
    <xf numFmtId="0" fontId="8" fillId="0" borderId="37" xfId="0" quotePrefix="1" applyFont="1" applyBorder="1" applyAlignment="1">
      <alignment horizontal="center" vertical="center" shrinkToFit="1"/>
    </xf>
    <xf numFmtId="0" fontId="8" fillId="3" borderId="48" xfId="0" applyFont="1" applyFill="1" applyBorder="1" applyAlignment="1">
      <alignment horizontal="right" vertical="center" shrinkToFit="1"/>
    </xf>
    <xf numFmtId="0" fontId="8" fillId="3" borderId="49" xfId="0" applyFont="1" applyFill="1" applyBorder="1" applyAlignment="1">
      <alignment horizontal="right" vertical="center" shrinkToFit="1"/>
    </xf>
    <xf numFmtId="0" fontId="8" fillId="3" borderId="50" xfId="0" applyFont="1" applyFill="1" applyBorder="1" applyAlignment="1">
      <alignment horizontal="right" vertical="center" shrinkToFit="1"/>
    </xf>
    <xf numFmtId="0" fontId="8" fillId="3" borderId="48" xfId="0" quotePrefix="1" applyFont="1" applyFill="1" applyBorder="1" applyAlignment="1">
      <alignment horizontal="right" vertical="center" shrinkToFit="1"/>
    </xf>
    <xf numFmtId="0" fontId="8" fillId="3" borderId="49" xfId="0" quotePrefix="1" applyFont="1" applyFill="1" applyBorder="1" applyAlignment="1">
      <alignment horizontal="right" vertical="center" shrinkToFit="1"/>
    </xf>
    <xf numFmtId="0" fontId="8" fillId="3" borderId="50" xfId="0" quotePrefix="1" applyFont="1" applyFill="1" applyBorder="1" applyAlignment="1">
      <alignment horizontal="right" vertical="center" shrinkToFit="1"/>
    </xf>
    <xf numFmtId="0" fontId="8" fillId="3" borderId="43" xfId="0" quotePrefix="1" applyFont="1" applyFill="1" applyBorder="1" applyAlignment="1">
      <alignment horizontal="right" vertical="center" shrinkToFit="1"/>
    </xf>
    <xf numFmtId="0" fontId="8" fillId="3" borderId="44" xfId="0" quotePrefix="1" applyFont="1" applyFill="1" applyBorder="1" applyAlignment="1">
      <alignment horizontal="right" vertical="center" shrinkToFit="1"/>
    </xf>
    <xf numFmtId="0" fontId="8" fillId="3" borderId="45" xfId="0" quotePrefix="1" applyFont="1" applyFill="1" applyBorder="1" applyAlignment="1">
      <alignment horizontal="right" vertical="center" shrinkToFit="1"/>
    </xf>
    <xf numFmtId="176" fontId="8" fillId="0" borderId="23" xfId="0" applyNumberFormat="1" applyFont="1" applyBorder="1" applyAlignment="1">
      <alignment horizontal="center" vertical="center" shrinkToFit="1"/>
    </xf>
    <xf numFmtId="0" fontId="8" fillId="0" borderId="61" xfId="0" quotePrefix="1" applyFont="1" applyBorder="1" applyAlignment="1">
      <alignment horizontal="distributed" vertical="distributed" wrapText="1" indent="3"/>
    </xf>
    <xf numFmtId="0" fontId="8" fillId="0" borderId="62" xfId="0" quotePrefix="1" applyFont="1" applyBorder="1" applyAlignment="1">
      <alignment horizontal="distributed" vertical="distributed" wrapText="1" indent="3"/>
    </xf>
    <xf numFmtId="0" fontId="8" fillId="0" borderId="63" xfId="0" quotePrefix="1" applyFont="1" applyBorder="1" applyAlignment="1">
      <alignment horizontal="distributed" vertical="distributed" wrapText="1" indent="3"/>
    </xf>
    <xf numFmtId="0" fontId="8" fillId="0" borderId="20" xfId="0" applyFont="1" applyBorder="1" applyAlignment="1">
      <alignment horizontal="left" vertical="center" shrinkToFit="1"/>
    </xf>
    <xf numFmtId="0" fontId="8" fillId="0" borderId="64" xfId="0" quotePrefix="1" applyFont="1" applyBorder="1" applyAlignment="1">
      <alignment horizontal="distributed" vertical="distributed" wrapText="1" indent="3"/>
    </xf>
    <xf numFmtId="0" fontId="8" fillId="0" borderId="37" xfId="0" quotePrefix="1" applyFont="1" applyBorder="1" applyAlignment="1">
      <alignment horizontal="distributed" vertical="distributed" wrapText="1" indent="3"/>
    </xf>
    <xf numFmtId="0" fontId="8" fillId="0" borderId="54" xfId="0" quotePrefix="1" applyFont="1" applyBorder="1" applyAlignment="1">
      <alignment horizontal="distributed" vertical="distributed" wrapText="1" indent="3"/>
    </xf>
    <xf numFmtId="0" fontId="8" fillId="0" borderId="41" xfId="0" quotePrefix="1" applyFont="1" applyBorder="1" applyAlignment="1">
      <alignment horizontal="center" vertical="center" shrinkToFit="1"/>
    </xf>
    <xf numFmtId="0" fontId="8" fillId="0" borderId="59" xfId="0" quotePrefix="1" applyFont="1" applyBorder="1" applyAlignment="1">
      <alignment horizontal="left" vertical="center" shrinkToFit="1"/>
    </xf>
    <xf numFmtId="0" fontId="8" fillId="0" borderId="60" xfId="0" quotePrefix="1" applyFont="1" applyBorder="1" applyAlignment="1">
      <alignment horizontal="left" vertical="center" shrinkToFi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0" fontId="8" fillId="0" borderId="10" xfId="0" quotePrefix="1" applyFont="1" applyBorder="1" applyAlignment="1">
      <alignment horizontal="right" vertical="center" shrinkToFit="1"/>
    </xf>
    <xf numFmtId="0" fontId="8" fillId="0" borderId="5" xfId="0" quotePrefix="1" applyFont="1" applyBorder="1" applyAlignment="1">
      <alignment horizontal="left" vertical="center" shrinkToFit="1"/>
    </xf>
    <xf numFmtId="0" fontId="8" fillId="0" borderId="64" xfId="0" applyFont="1" applyBorder="1" applyAlignment="1">
      <alignment horizontal="distributed" vertical="distributed" wrapText="1" indent="3"/>
    </xf>
    <xf numFmtId="0" fontId="8" fillId="0" borderId="37" xfId="0" applyFont="1" applyBorder="1" applyAlignment="1">
      <alignment horizontal="distributed" vertical="distributed" wrapText="1" indent="3"/>
    </xf>
    <xf numFmtId="0" fontId="8" fillId="0" borderId="54" xfId="0" applyFont="1" applyBorder="1" applyAlignment="1">
      <alignment horizontal="distributed" vertical="distributed" wrapText="1" indent="3"/>
    </xf>
    <xf numFmtId="0" fontId="8" fillId="0" borderId="69" xfId="0" applyFont="1" applyBorder="1" applyAlignment="1">
      <alignment horizontal="distributed" vertical="distributed" wrapText="1" indent="3"/>
    </xf>
    <xf numFmtId="0" fontId="8" fillId="0" borderId="70" xfId="0" applyFont="1" applyBorder="1" applyAlignment="1">
      <alignment horizontal="distributed" vertical="distributed" wrapText="1" indent="3"/>
    </xf>
    <xf numFmtId="0" fontId="8" fillId="0" borderId="71" xfId="0" applyFont="1" applyBorder="1" applyAlignment="1">
      <alignment horizontal="distributed" vertical="distributed" wrapText="1" indent="3"/>
    </xf>
    <xf numFmtId="0" fontId="10" fillId="0" borderId="9" xfId="0" quotePrefix="1" applyFont="1" applyBorder="1" applyAlignment="1">
      <alignment horizontal="distributed" vertical="distributed" wrapText="1" indent="3"/>
    </xf>
    <xf numFmtId="0" fontId="10" fillId="0" borderId="10" xfId="0" quotePrefix="1" applyFont="1" applyBorder="1" applyAlignment="1">
      <alignment horizontal="distributed" vertical="distributed" wrapText="1" indent="3"/>
    </xf>
    <xf numFmtId="0" fontId="10" fillId="0" borderId="11" xfId="0" quotePrefix="1" applyFont="1" applyBorder="1" applyAlignment="1">
      <alignment horizontal="distributed" vertical="distributed" wrapText="1" indent="3"/>
    </xf>
    <xf numFmtId="0" fontId="8" fillId="0" borderId="64" xfId="0" quotePrefix="1" applyFont="1" applyBorder="1" applyAlignment="1">
      <alignment horizontal="right" vertical="center" shrinkToFit="1"/>
    </xf>
    <xf numFmtId="0" fontId="8" fillId="0" borderId="37" xfId="0" quotePrefix="1" applyFont="1" applyBorder="1" applyAlignment="1">
      <alignment horizontal="right" vertical="center" shrinkToFit="1"/>
    </xf>
    <xf numFmtId="0" fontId="8" fillId="0" borderId="48" xfId="0" quotePrefix="1" applyFont="1" applyBorder="1" applyAlignment="1">
      <alignment horizontal="center" vertical="center" shrinkToFit="1"/>
    </xf>
    <xf numFmtId="0" fontId="8" fillId="0" borderId="49" xfId="0" quotePrefix="1" applyFont="1" applyBorder="1" applyAlignment="1">
      <alignment horizontal="center" vertical="center" shrinkToFit="1"/>
    </xf>
    <xf numFmtId="0" fontId="8" fillId="0" borderId="50" xfId="0" quotePrefix="1" applyFont="1" applyBorder="1" applyAlignment="1">
      <alignment horizontal="center" vertical="center" shrinkToFit="1"/>
    </xf>
    <xf numFmtId="0" fontId="8" fillId="0" borderId="61" xfId="0" applyFont="1" applyBorder="1" applyAlignment="1">
      <alignment horizontal="distributed" vertical="distributed" wrapText="1" indent="3"/>
    </xf>
    <xf numFmtId="0" fontId="8" fillId="0" borderId="62" xfId="0" applyFont="1" applyBorder="1" applyAlignment="1">
      <alignment horizontal="distributed" vertical="distributed" wrapText="1" indent="3"/>
    </xf>
    <xf numFmtId="0" fontId="8" fillId="0" borderId="63" xfId="0" applyFont="1" applyBorder="1" applyAlignment="1">
      <alignment horizontal="distributed" vertical="distributed" wrapText="1" indent="3"/>
    </xf>
    <xf numFmtId="0" fontId="8" fillId="0" borderId="78" xfId="0" applyFont="1" applyBorder="1" applyAlignment="1">
      <alignment horizontal="distributed" vertical="distributed" wrapText="1" indent="3"/>
    </xf>
    <xf numFmtId="0" fontId="8" fillId="0" borderId="19" xfId="0" applyFont="1" applyBorder="1" applyAlignment="1">
      <alignment horizontal="distributed" vertical="distributed" wrapText="1" indent="3"/>
    </xf>
    <xf numFmtId="0" fontId="8" fillId="0" borderId="79" xfId="0" applyFont="1" applyBorder="1" applyAlignment="1">
      <alignment horizontal="distributed" vertical="distributed" wrapText="1" indent="3"/>
    </xf>
    <xf numFmtId="0" fontId="8" fillId="0" borderId="9" xfId="0" quotePrefix="1" applyFont="1" applyBorder="1" applyAlignment="1">
      <alignment horizontal="distributed" vertical="distributed" wrapText="1" indent="3"/>
    </xf>
    <xf numFmtId="0" fontId="8" fillId="0" borderId="10" xfId="0" quotePrefix="1" applyFont="1" applyBorder="1" applyAlignment="1">
      <alignment horizontal="distributed" vertical="distributed" wrapText="1" indent="3"/>
    </xf>
    <xf numFmtId="0" fontId="8" fillId="0" borderId="11" xfId="0" quotePrefix="1" applyFont="1" applyBorder="1" applyAlignment="1">
      <alignment horizontal="distributed" vertical="distributed" wrapText="1" indent="3"/>
    </xf>
    <xf numFmtId="0" fontId="8" fillId="0" borderId="72" xfId="0" quotePrefix="1" applyFont="1" applyBorder="1" applyAlignment="1">
      <alignment horizontal="right" vertical="center" shrinkToFit="1"/>
    </xf>
    <xf numFmtId="0" fontId="8" fillId="0" borderId="73" xfId="0" quotePrefix="1" applyFont="1" applyBorder="1" applyAlignment="1">
      <alignment horizontal="right" vertical="center" shrinkToFit="1"/>
    </xf>
    <xf numFmtId="0" fontId="8" fillId="0" borderId="74" xfId="0" quotePrefix="1" applyFont="1" applyBorder="1" applyAlignment="1">
      <alignment horizontal="right" vertical="center" shrinkToFit="1"/>
    </xf>
    <xf numFmtId="0" fontId="8" fillId="0" borderId="75" xfId="0" quotePrefix="1" applyFont="1" applyBorder="1" applyAlignment="1">
      <alignment horizontal="left" vertical="center" shrinkToFit="1"/>
    </xf>
    <xf numFmtId="0" fontId="8" fillId="0" borderId="76" xfId="0" quotePrefix="1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12" fillId="0" borderId="9" xfId="0" quotePrefix="1" applyFont="1" applyBorder="1" applyAlignment="1">
      <alignment horizontal="distributed" vertical="distributed" wrapText="1" indent="3"/>
    </xf>
    <xf numFmtId="0" fontId="12" fillId="0" borderId="10" xfId="0" quotePrefix="1" applyFont="1" applyBorder="1" applyAlignment="1">
      <alignment horizontal="distributed" vertical="distributed" wrapText="1" indent="3"/>
    </xf>
    <xf numFmtId="0" fontId="12" fillId="0" borderId="11" xfId="0" quotePrefix="1" applyFont="1" applyBorder="1" applyAlignment="1">
      <alignment horizontal="distributed" vertical="distributed" wrapText="1" indent="3"/>
    </xf>
    <xf numFmtId="0" fontId="12" fillId="0" borderId="30" xfId="0" quotePrefix="1" applyFont="1" applyBorder="1" applyAlignment="1">
      <alignment horizontal="right" vertical="center" shrinkToFit="1"/>
    </xf>
    <xf numFmtId="0" fontId="13" fillId="0" borderId="26" xfId="0" quotePrefix="1" applyFont="1" applyBorder="1" applyAlignment="1">
      <alignment horizontal="left" vertical="center" shrinkToFit="1"/>
    </xf>
    <xf numFmtId="0" fontId="3" fillId="0" borderId="0" xfId="0" applyFont="1" applyAlignment="1">
      <alignment horizontal="right" vertical="center"/>
    </xf>
    <xf numFmtId="0" fontId="8" fillId="0" borderId="70" xfId="0" quotePrefix="1" applyFont="1" applyBorder="1" applyAlignment="1">
      <alignment horizontal="center" vertical="center" shrinkToFit="1"/>
    </xf>
    <xf numFmtId="0" fontId="8" fillId="0" borderId="80" xfId="0" applyFont="1" applyBorder="1" applyAlignment="1">
      <alignment horizontal="left" vertical="center" shrinkToFit="1"/>
    </xf>
    <xf numFmtId="0" fontId="8" fillId="0" borderId="81" xfId="0" quotePrefix="1" applyFont="1" applyBorder="1" applyAlignment="1">
      <alignment horizontal="left" vertical="center" shrinkToFit="1"/>
    </xf>
    <xf numFmtId="0" fontId="3" fillId="0" borderId="0" xfId="0" quotePrefix="1" applyFo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39AD32D7-6F89-4A88-AB85-41B347BDDEC0}"/>
    <cellStyle name="표준 5" xfId="3" xr:uid="{749A70F2-4F0C-4283-9620-DE1EA54D70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106</xdr:row>
      <xdr:rowOff>38100</xdr:rowOff>
    </xdr:from>
    <xdr:to>
      <xdr:col>11</xdr:col>
      <xdr:colOff>34365</xdr:colOff>
      <xdr:row>159</xdr:row>
      <xdr:rowOff>91426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102B1AE-B84F-4FC7-AFA4-2E2D49022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" y="24183975"/>
          <a:ext cx="8813240" cy="11159476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</xdr:colOff>
      <xdr:row>44</xdr:row>
      <xdr:rowOff>12699</xdr:rowOff>
    </xdr:from>
    <xdr:to>
      <xdr:col>28</xdr:col>
      <xdr:colOff>171904</xdr:colOff>
      <xdr:row>105</xdr:row>
      <xdr:rowOff>189416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A542EF3-739D-4500-BA00-2AB445B1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" y="11166474"/>
          <a:ext cx="19964400" cy="12959267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211666</xdr:colOff>
      <xdr:row>106</xdr:row>
      <xdr:rowOff>39687</xdr:rowOff>
    </xdr:from>
    <xdr:to>
      <xdr:col>26</xdr:col>
      <xdr:colOff>463776</xdr:colOff>
      <xdr:row>159</xdr:row>
      <xdr:rowOff>97141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5DA5BBC-5423-4A66-A6D6-46C7A4D11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5166" y="24185562"/>
          <a:ext cx="9911821" cy="11163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B6BD5-6281-4740-8040-6A1DFA5AE428}">
  <dimension ref="A1:AE43"/>
  <sheetViews>
    <sheetView showGridLines="0" tabSelected="1" view="pageBreakPreview" topLeftCell="B2" zoomScale="70" zoomScaleSheetLayoutView="70" workbookViewId="0">
      <selection activeCell="C3" sqref="C3:L3"/>
    </sheetView>
  </sheetViews>
  <sheetFormatPr defaultRowHeight="16.5"/>
  <cols>
    <col min="1" max="1" width="3.625" style="64" hidden="1" customWidth="1"/>
    <col min="2" max="2" width="2.125" style="64" customWidth="1"/>
    <col min="3" max="4" width="5.125" style="64" customWidth="1"/>
    <col min="5" max="5" width="35.625" style="64" customWidth="1"/>
    <col min="6" max="6" width="30.625" style="64" customWidth="1"/>
    <col min="7" max="7" width="9.375" style="64" customWidth="1"/>
    <col min="8" max="9" width="6.625" style="64" customWidth="1"/>
    <col min="10" max="10" width="8.625" style="64" customWidth="1"/>
    <col min="11" max="11" width="7.625" style="66" customWidth="1"/>
    <col min="12" max="12" width="55.625" style="64" customWidth="1"/>
    <col min="13" max="13" width="4.875" style="64" customWidth="1"/>
    <col min="14" max="14" width="9" style="64"/>
    <col min="15" max="15" width="8.25" style="64" customWidth="1"/>
    <col min="16" max="16" width="13.5" style="64" customWidth="1"/>
    <col min="17" max="17" width="22.125" style="64" hidden="1" customWidth="1"/>
    <col min="18" max="21" width="15.625" style="64" hidden="1" customWidth="1"/>
    <col min="22" max="22" width="13.875" style="64" hidden="1" customWidth="1"/>
    <col min="23" max="16384" width="9" style="64"/>
  </cols>
  <sheetData>
    <row r="1" spans="1:21" ht="12" hidden="1" customHeight="1">
      <c r="C1" s="64" t="s">
        <v>576</v>
      </c>
      <c r="F1" s="65" t="s">
        <v>577</v>
      </c>
    </row>
    <row r="2" spans="1:21" ht="15" customHeight="1">
      <c r="C2" s="64" t="s">
        <v>578</v>
      </c>
      <c r="E2" s="67">
        <v>2</v>
      </c>
      <c r="F2" s="67">
        <v>6</v>
      </c>
    </row>
    <row r="3" spans="1:21" ht="39.950000000000003" customHeight="1" thickBot="1">
      <c r="B3" s="64" t="s">
        <v>579</v>
      </c>
      <c r="C3" s="138" t="s">
        <v>580</v>
      </c>
      <c r="D3" s="138"/>
      <c r="E3" s="138"/>
      <c r="F3" s="138"/>
      <c r="G3" s="138"/>
      <c r="H3" s="138"/>
      <c r="I3" s="138"/>
      <c r="J3" s="138"/>
      <c r="K3" s="138"/>
      <c r="L3" s="138"/>
      <c r="M3" s="68"/>
    </row>
    <row r="4" spans="1:21" ht="28.5" customHeight="1" thickBot="1">
      <c r="B4" s="67" t="s">
        <v>581</v>
      </c>
      <c r="C4" s="139" t="s">
        <v>582</v>
      </c>
      <c r="D4" s="139"/>
      <c r="E4" s="140" t="s">
        <v>704</v>
      </c>
      <c r="F4" s="140"/>
      <c r="G4" s="140"/>
      <c r="H4" s="69" t="s">
        <v>583</v>
      </c>
      <c r="I4" s="141">
        <f>F40</f>
        <v>0</v>
      </c>
      <c r="J4" s="141"/>
      <c r="K4" s="141"/>
      <c r="L4" s="70" t="str">
        <f>NUMBERSTRING(I4,1)</f>
        <v>영</v>
      </c>
      <c r="M4" s="71" t="s">
        <v>584</v>
      </c>
      <c r="Q4" s="73" t="s">
        <v>585</v>
      </c>
      <c r="R4" s="74" t="s">
        <v>586</v>
      </c>
      <c r="S4" s="75" t="s">
        <v>587</v>
      </c>
      <c r="T4" s="76" t="s">
        <v>588</v>
      </c>
      <c r="U4" s="77"/>
    </row>
    <row r="5" spans="1:21" ht="20.45" customHeight="1" thickTop="1">
      <c r="B5" s="78"/>
      <c r="C5" s="142" t="s">
        <v>589</v>
      </c>
      <c r="D5" s="142"/>
      <c r="E5" s="143"/>
      <c r="F5" s="79" t="s">
        <v>590</v>
      </c>
      <c r="G5" s="144" t="s">
        <v>591</v>
      </c>
      <c r="H5" s="144"/>
      <c r="I5" s="144"/>
      <c r="J5" s="144"/>
      <c r="K5" s="144"/>
      <c r="L5" s="143" t="s">
        <v>464</v>
      </c>
      <c r="M5" s="145"/>
      <c r="Q5" s="80" t="s">
        <v>592</v>
      </c>
      <c r="R5" s="81" t="s">
        <v>593</v>
      </c>
      <c r="S5" s="82">
        <v>0.17499999999999999</v>
      </c>
      <c r="T5" s="83">
        <v>0.05</v>
      </c>
      <c r="U5" s="77"/>
    </row>
    <row r="6" spans="1:21" ht="20.45" customHeight="1">
      <c r="A6" s="84" t="s">
        <v>594</v>
      </c>
      <c r="B6" s="85" t="s">
        <v>65</v>
      </c>
      <c r="C6" s="86"/>
      <c r="D6" s="87" t="s">
        <v>595</v>
      </c>
      <c r="E6" s="88" t="s">
        <v>596</v>
      </c>
      <c r="F6" s="31"/>
      <c r="G6" s="132" t="s">
        <v>52</v>
      </c>
      <c r="H6" s="132"/>
      <c r="I6" s="132"/>
      <c r="J6" s="132"/>
      <c r="K6" s="132"/>
      <c r="L6" s="133" t="s">
        <v>52</v>
      </c>
      <c r="M6" s="134"/>
      <c r="Q6" s="80"/>
      <c r="R6" s="81" t="s">
        <v>597</v>
      </c>
      <c r="S6" s="82">
        <v>0.17899999999999999</v>
      </c>
      <c r="T6" s="83">
        <v>5.1999999999999998E-2</v>
      </c>
      <c r="U6" s="77"/>
    </row>
    <row r="7" spans="1:21" ht="20.45" customHeight="1">
      <c r="A7" s="84" t="s">
        <v>598</v>
      </c>
      <c r="B7" s="85"/>
      <c r="C7" s="20"/>
      <c r="D7" s="21" t="s">
        <v>599</v>
      </c>
      <c r="E7" s="22" t="s">
        <v>600</v>
      </c>
      <c r="F7" s="23"/>
      <c r="G7" s="135" t="s">
        <v>52</v>
      </c>
      <c r="H7" s="135"/>
      <c r="I7" s="135"/>
      <c r="J7" s="135"/>
      <c r="K7" s="135"/>
      <c r="L7" s="136" t="s">
        <v>52</v>
      </c>
      <c r="M7" s="137"/>
      <c r="Q7" s="80"/>
      <c r="R7" s="81" t="s">
        <v>601</v>
      </c>
      <c r="S7" s="82">
        <v>0.182</v>
      </c>
      <c r="T7" s="83">
        <v>5.5E-2</v>
      </c>
      <c r="U7" s="77"/>
    </row>
    <row r="8" spans="1:21" ht="20.45" customHeight="1">
      <c r="A8" s="84" t="s">
        <v>602</v>
      </c>
      <c r="B8" s="89"/>
      <c r="C8" s="20"/>
      <c r="D8" s="25" t="s">
        <v>603</v>
      </c>
      <c r="E8" s="26" t="s">
        <v>604</v>
      </c>
      <c r="F8" s="27"/>
      <c r="G8" s="149" t="s">
        <v>52</v>
      </c>
      <c r="H8" s="149"/>
      <c r="I8" s="149"/>
      <c r="J8" s="149"/>
      <c r="K8" s="149"/>
      <c r="L8" s="150" t="s">
        <v>52</v>
      </c>
      <c r="M8" s="151"/>
      <c r="Q8" s="91"/>
      <c r="R8" s="92" t="s">
        <v>605</v>
      </c>
      <c r="S8" s="93">
        <v>0.19400000000000001</v>
      </c>
      <c r="T8" s="94">
        <v>6.0999999999999999E-2</v>
      </c>
      <c r="U8" s="77"/>
    </row>
    <row r="9" spans="1:21" ht="20.45" customHeight="1">
      <c r="A9" s="84" t="s">
        <v>606</v>
      </c>
      <c r="B9" s="85" t="s">
        <v>607</v>
      </c>
      <c r="C9" s="28"/>
      <c r="D9" s="29" t="s">
        <v>608</v>
      </c>
      <c r="E9" s="30" t="s">
        <v>609</v>
      </c>
      <c r="F9" s="31"/>
      <c r="G9" s="152" t="s">
        <v>52</v>
      </c>
      <c r="H9" s="152"/>
      <c r="I9" s="152"/>
      <c r="J9" s="152"/>
      <c r="K9" s="152"/>
      <c r="L9" s="153" t="s">
        <v>52</v>
      </c>
      <c r="M9" s="154"/>
      <c r="Q9" s="80" t="s">
        <v>610</v>
      </c>
      <c r="R9" s="81" t="s">
        <v>593</v>
      </c>
      <c r="S9" s="82">
        <v>0.17399999999999999</v>
      </c>
      <c r="T9" s="83">
        <v>5.1999999999999998E-2</v>
      </c>
      <c r="U9" s="77"/>
    </row>
    <row r="10" spans="1:21" ht="20.45" customHeight="1">
      <c r="A10" s="84" t="s">
        <v>611</v>
      </c>
      <c r="B10" s="85"/>
      <c r="C10" s="32"/>
      <c r="D10" s="21" t="s">
        <v>612</v>
      </c>
      <c r="E10" s="22" t="s">
        <v>613</v>
      </c>
      <c r="F10" s="23"/>
      <c r="G10" s="146" t="s">
        <v>614</v>
      </c>
      <c r="H10" s="147"/>
      <c r="I10" s="147"/>
      <c r="J10" s="148"/>
      <c r="K10" s="33" t="e">
        <f>Q30</f>
        <v>#REF!</v>
      </c>
      <c r="L10" s="136"/>
      <c r="M10" s="137"/>
      <c r="Q10" s="80"/>
      <c r="R10" s="81" t="s">
        <v>597</v>
      </c>
      <c r="S10" s="82">
        <v>0.17799999999999999</v>
      </c>
      <c r="T10" s="83">
        <v>5.3999999999999999E-2</v>
      </c>
      <c r="U10" s="77"/>
    </row>
    <row r="11" spans="1:21" ht="20.45" customHeight="1">
      <c r="A11" s="84" t="s">
        <v>615</v>
      </c>
      <c r="B11" s="89"/>
      <c r="C11" s="28"/>
      <c r="D11" s="25" t="s">
        <v>603</v>
      </c>
      <c r="E11" s="26" t="s">
        <v>604</v>
      </c>
      <c r="F11" s="27"/>
      <c r="G11" s="149" t="s">
        <v>52</v>
      </c>
      <c r="H11" s="149"/>
      <c r="I11" s="149"/>
      <c r="J11" s="149"/>
      <c r="K11" s="149"/>
      <c r="L11" s="150" t="s">
        <v>52</v>
      </c>
      <c r="M11" s="151"/>
      <c r="Q11" s="80"/>
      <c r="R11" s="81" t="s">
        <v>601</v>
      </c>
      <c r="S11" s="82">
        <v>0.18099999999999999</v>
      </c>
      <c r="T11" s="83">
        <v>5.7000000000000002E-2</v>
      </c>
      <c r="U11" s="77"/>
    </row>
    <row r="12" spans="1:21" ht="20.45" customHeight="1">
      <c r="A12" s="84" t="s">
        <v>616</v>
      </c>
      <c r="B12" s="85" t="s">
        <v>617</v>
      </c>
      <c r="C12" s="28" t="s">
        <v>618</v>
      </c>
      <c r="D12" s="34"/>
      <c r="E12" s="30" t="s">
        <v>619</v>
      </c>
      <c r="F12" s="31"/>
      <c r="G12" s="152" t="s">
        <v>52</v>
      </c>
      <c r="H12" s="152"/>
      <c r="I12" s="152"/>
      <c r="J12" s="152"/>
      <c r="K12" s="152"/>
      <c r="L12" s="153" t="s">
        <v>52</v>
      </c>
      <c r="M12" s="154"/>
      <c r="Q12" s="91"/>
      <c r="R12" s="92" t="s">
        <v>605</v>
      </c>
      <c r="S12" s="93">
        <v>0.192</v>
      </c>
      <c r="T12" s="94">
        <v>6.4000000000000001E-2</v>
      </c>
      <c r="U12" s="77"/>
    </row>
    <row r="13" spans="1:21" ht="20.45" customHeight="1">
      <c r="A13" s="84" t="s">
        <v>620</v>
      </c>
      <c r="B13" s="35"/>
      <c r="C13" s="28"/>
      <c r="D13" s="34"/>
      <c r="E13" s="36" t="s">
        <v>621</v>
      </c>
      <c r="F13" s="37"/>
      <c r="G13" s="165"/>
      <c r="H13" s="165"/>
      <c r="I13" s="165"/>
      <c r="J13" s="165"/>
      <c r="K13" s="165"/>
      <c r="L13" s="158"/>
      <c r="M13" s="159"/>
      <c r="Q13" s="95" t="s">
        <v>622</v>
      </c>
      <c r="R13" s="81" t="s">
        <v>593</v>
      </c>
      <c r="S13" s="96">
        <v>0.17499999999999999</v>
      </c>
      <c r="T13" s="97">
        <v>5.8999999999999997E-2</v>
      </c>
      <c r="U13" s="77"/>
    </row>
    <row r="14" spans="1:21" ht="20.45" customHeight="1">
      <c r="A14" s="84" t="s">
        <v>620</v>
      </c>
      <c r="B14" s="35" t="s">
        <v>623</v>
      </c>
      <c r="C14" s="28" t="s">
        <v>624</v>
      </c>
      <c r="D14" s="34"/>
      <c r="E14" s="38" t="s">
        <v>625</v>
      </c>
      <c r="F14" s="39"/>
      <c r="G14" s="155" t="s">
        <v>626</v>
      </c>
      <c r="H14" s="156"/>
      <c r="I14" s="156"/>
      <c r="J14" s="157"/>
      <c r="K14" s="40">
        <v>3.56E-2</v>
      </c>
      <c r="L14" s="158" t="s">
        <v>627</v>
      </c>
      <c r="M14" s="159"/>
      <c r="Q14" s="80"/>
      <c r="R14" s="81" t="s">
        <v>597</v>
      </c>
      <c r="S14" s="82">
        <v>0.17899999999999999</v>
      </c>
      <c r="T14" s="83">
        <v>0.06</v>
      </c>
      <c r="U14" s="77"/>
    </row>
    <row r="15" spans="1:21" ht="20.45" customHeight="1">
      <c r="A15" s="84" t="s">
        <v>628</v>
      </c>
      <c r="B15" s="84"/>
      <c r="C15" s="28"/>
      <c r="D15" s="41"/>
      <c r="E15" s="38" t="s">
        <v>629</v>
      </c>
      <c r="F15" s="39"/>
      <c r="G15" s="160" t="s">
        <v>626</v>
      </c>
      <c r="H15" s="161"/>
      <c r="I15" s="161"/>
      <c r="J15" s="162"/>
      <c r="K15" s="42">
        <v>1.01E-2</v>
      </c>
      <c r="L15" s="163" t="s">
        <v>630</v>
      </c>
      <c r="M15" s="164"/>
      <c r="Q15" s="80"/>
      <c r="R15" s="81" t="s">
        <v>601</v>
      </c>
      <c r="S15" s="82">
        <v>0.182</v>
      </c>
      <c r="T15" s="83">
        <v>6.4000000000000001E-2</v>
      </c>
      <c r="U15" s="77"/>
    </row>
    <row r="16" spans="1:21" ht="20.45" customHeight="1">
      <c r="A16" s="84" t="s">
        <v>631</v>
      </c>
      <c r="B16" s="84"/>
      <c r="C16" s="28" t="s">
        <v>632</v>
      </c>
      <c r="D16" s="21"/>
      <c r="E16" s="38" t="s">
        <v>633</v>
      </c>
      <c r="F16" s="39"/>
      <c r="G16" s="169" t="s">
        <v>614</v>
      </c>
      <c r="H16" s="170"/>
      <c r="I16" s="170"/>
      <c r="J16" s="171"/>
      <c r="K16" s="43">
        <v>3.5950000000000003E-2</v>
      </c>
      <c r="L16" s="163" t="s">
        <v>634</v>
      </c>
      <c r="M16" s="159"/>
      <c r="Q16" s="80"/>
      <c r="R16" s="92" t="s">
        <v>605</v>
      </c>
      <c r="S16" s="82">
        <v>0.19400000000000001</v>
      </c>
      <c r="T16" s="83">
        <v>7.0000000000000007E-2</v>
      </c>
      <c r="U16" s="77"/>
    </row>
    <row r="17" spans="1:22" ht="20.45" customHeight="1">
      <c r="A17" s="84" t="s">
        <v>635</v>
      </c>
      <c r="B17" s="84"/>
      <c r="C17" s="28"/>
      <c r="D17" s="21" t="s">
        <v>636</v>
      </c>
      <c r="E17" s="38" t="s">
        <v>637</v>
      </c>
      <c r="F17" s="39"/>
      <c r="G17" s="169" t="s">
        <v>614</v>
      </c>
      <c r="H17" s="170"/>
      <c r="I17" s="170"/>
      <c r="J17" s="171"/>
      <c r="K17" s="44">
        <v>4.7500000000000001E-2</v>
      </c>
      <c r="L17" s="163" t="s">
        <v>634</v>
      </c>
      <c r="M17" s="159"/>
      <c r="Q17" s="95" t="s">
        <v>638</v>
      </c>
      <c r="R17" s="81" t="s">
        <v>593</v>
      </c>
      <c r="S17" s="96">
        <v>0.17499999999999999</v>
      </c>
      <c r="T17" s="97">
        <v>6.0999999999999999E-2</v>
      </c>
      <c r="U17" s="77"/>
    </row>
    <row r="18" spans="1:22" ht="20.45" customHeight="1">
      <c r="A18" s="84" t="s">
        <v>635</v>
      </c>
      <c r="B18" s="84"/>
      <c r="C18" s="28" t="s">
        <v>639</v>
      </c>
      <c r="D18" s="21"/>
      <c r="E18" s="36" t="s">
        <v>640</v>
      </c>
      <c r="F18" s="39"/>
      <c r="G18" s="166" t="s">
        <v>641</v>
      </c>
      <c r="H18" s="167"/>
      <c r="I18" s="167"/>
      <c r="J18" s="168"/>
      <c r="K18" s="44">
        <v>0.13139999999999999</v>
      </c>
      <c r="L18" s="163" t="s">
        <v>634</v>
      </c>
      <c r="M18" s="159"/>
      <c r="O18" s="98"/>
      <c r="Q18" s="80"/>
      <c r="R18" s="81" t="s">
        <v>597</v>
      </c>
      <c r="S18" s="82">
        <v>0.17899999999999999</v>
      </c>
      <c r="T18" s="83">
        <v>6.3E-2</v>
      </c>
      <c r="U18" s="77"/>
    </row>
    <row r="19" spans="1:22" ht="20.45" customHeight="1">
      <c r="A19" s="84" t="s">
        <v>642</v>
      </c>
      <c r="B19" s="84"/>
      <c r="C19" s="28"/>
      <c r="D19" s="21" t="s">
        <v>603</v>
      </c>
      <c r="E19" s="38" t="s">
        <v>643</v>
      </c>
      <c r="F19" s="39"/>
      <c r="G19" s="160" t="str">
        <f>IF(F35+F39&gt;=100000000, "직접노무비의","")</f>
        <v/>
      </c>
      <c r="H19" s="161"/>
      <c r="I19" s="161"/>
      <c r="J19" s="162"/>
      <c r="K19" s="45" t="str">
        <f>IF(F35+F39&gt;=100000000, "2.3%","")</f>
        <v/>
      </c>
      <c r="L19" s="163" t="s">
        <v>644</v>
      </c>
      <c r="M19" s="159"/>
      <c r="N19" s="99" t="str">
        <f>IF(F35+F39&lt;=100000000, "☜삭제","")</f>
        <v>☜삭제</v>
      </c>
      <c r="O19" s="98"/>
      <c r="Q19" s="80"/>
      <c r="R19" s="81" t="s">
        <v>601</v>
      </c>
      <c r="S19" s="82">
        <v>0.182</v>
      </c>
      <c r="T19" s="83">
        <v>6.6000000000000003E-2</v>
      </c>
      <c r="U19" s="77"/>
    </row>
    <row r="20" spans="1:22" ht="20.45" customHeight="1">
      <c r="A20" s="84" t="s">
        <v>645</v>
      </c>
      <c r="B20" s="84"/>
      <c r="C20" s="28" t="s">
        <v>646</v>
      </c>
      <c r="D20" s="34"/>
      <c r="E20" s="38" t="s">
        <v>647</v>
      </c>
      <c r="F20" s="39"/>
      <c r="G20" s="160" t="str">
        <f>IF(F35+F39&gt;=20000000,IF(#REF!&gt;#REF!,#REF!,#REF!),"")</f>
        <v/>
      </c>
      <c r="H20" s="161"/>
      <c r="I20" s="161"/>
      <c r="J20" s="161"/>
      <c r="K20" s="162"/>
      <c r="L20" s="163" t="s">
        <v>648</v>
      </c>
      <c r="M20" s="159"/>
      <c r="N20" s="99" t="str">
        <f>IF(F35+F39&lt;=20000000,"☜삭제","")</f>
        <v>☜삭제</v>
      </c>
      <c r="O20" s="98"/>
      <c r="Q20" s="80"/>
      <c r="R20" s="92" t="s">
        <v>605</v>
      </c>
      <c r="S20" s="82">
        <v>0.19400000000000001</v>
      </c>
      <c r="T20" s="83">
        <v>7.1999999999999995E-2</v>
      </c>
      <c r="U20" s="77"/>
    </row>
    <row r="21" spans="1:22" ht="20.45" customHeight="1">
      <c r="A21" s="84" t="s">
        <v>649</v>
      </c>
      <c r="B21" s="84"/>
      <c r="C21" s="28"/>
      <c r="D21" s="34"/>
      <c r="E21" s="38" t="s">
        <v>650</v>
      </c>
      <c r="F21" s="39"/>
      <c r="G21" s="169" t="s">
        <v>651</v>
      </c>
      <c r="H21" s="170"/>
      <c r="I21" s="170"/>
      <c r="J21" s="171"/>
      <c r="K21" s="46" t="e">
        <f>Q33</f>
        <v>#REF!</v>
      </c>
      <c r="L21" s="163"/>
      <c r="M21" s="159"/>
      <c r="Q21" s="95" t="s">
        <v>652</v>
      </c>
      <c r="R21" s="81" t="s">
        <v>593</v>
      </c>
      <c r="S21" s="96">
        <v>0.17399999999999999</v>
      </c>
      <c r="T21" s="97">
        <v>6.4000000000000001E-2</v>
      </c>
      <c r="U21" s="77"/>
    </row>
    <row r="22" spans="1:22" ht="20.45" customHeight="1">
      <c r="A22" s="84" t="s">
        <v>653</v>
      </c>
      <c r="B22" s="84"/>
      <c r="C22" s="32"/>
      <c r="D22" s="34"/>
      <c r="E22" s="38" t="s">
        <v>654</v>
      </c>
      <c r="F22" s="39"/>
      <c r="G22" s="172" t="s">
        <v>626</v>
      </c>
      <c r="H22" s="173"/>
      <c r="I22" s="173"/>
      <c r="J22" s="174"/>
      <c r="K22" s="47">
        <v>6.0000000000000002E-5</v>
      </c>
      <c r="L22" s="158" t="s">
        <v>655</v>
      </c>
      <c r="M22" s="159"/>
      <c r="Q22" s="80"/>
      <c r="R22" s="81" t="s">
        <v>597</v>
      </c>
      <c r="S22" s="82">
        <v>0.17799999999999999</v>
      </c>
      <c r="T22" s="83">
        <v>6.5000000000000002E-2</v>
      </c>
      <c r="U22" s="77"/>
    </row>
    <row r="23" spans="1:22" ht="20.45" customHeight="1">
      <c r="A23" s="84" t="s">
        <v>656</v>
      </c>
      <c r="B23" s="84"/>
      <c r="C23" s="20"/>
      <c r="D23" s="34"/>
      <c r="E23" s="38" t="s">
        <v>657</v>
      </c>
      <c r="F23" s="39"/>
      <c r="G23" s="172" t="s">
        <v>626</v>
      </c>
      <c r="H23" s="173"/>
      <c r="I23" s="173"/>
      <c r="J23" s="174"/>
      <c r="K23" s="48">
        <v>8.9999999999999998E-4</v>
      </c>
      <c r="L23" s="158" t="s">
        <v>655</v>
      </c>
      <c r="M23" s="159"/>
      <c r="Q23" s="80"/>
      <c r="R23" s="81" t="s">
        <v>601</v>
      </c>
      <c r="S23" s="82">
        <v>0.18099999999999999</v>
      </c>
      <c r="T23" s="83">
        <v>6.9000000000000006E-2</v>
      </c>
      <c r="U23" s="77"/>
    </row>
    <row r="24" spans="1:22" ht="20.45" customHeight="1" thickBot="1">
      <c r="A24" s="84" t="s">
        <v>658</v>
      </c>
      <c r="B24" s="84"/>
      <c r="C24" s="20"/>
      <c r="D24" s="34"/>
      <c r="E24" s="49" t="s">
        <v>659</v>
      </c>
      <c r="F24" s="23"/>
      <c r="G24" s="175"/>
      <c r="H24" s="175"/>
      <c r="I24" s="175"/>
      <c r="J24" s="175"/>
      <c r="K24" s="175"/>
      <c r="L24" s="136" t="s">
        <v>52</v>
      </c>
      <c r="M24" s="137"/>
      <c r="Q24" s="101"/>
      <c r="R24" s="102" t="s">
        <v>605</v>
      </c>
      <c r="S24" s="103">
        <v>0.193</v>
      </c>
      <c r="T24" s="104">
        <v>7.4999999999999997E-2</v>
      </c>
      <c r="U24" s="77"/>
    </row>
    <row r="25" spans="1:22" ht="20.45" customHeight="1">
      <c r="A25" s="84" t="s">
        <v>660</v>
      </c>
      <c r="B25" s="84"/>
      <c r="C25" s="20"/>
      <c r="D25" s="50"/>
      <c r="E25" s="51" t="s">
        <v>604</v>
      </c>
      <c r="F25" s="52"/>
      <c r="G25" s="183" t="s">
        <v>52</v>
      </c>
      <c r="H25" s="183"/>
      <c r="I25" s="183"/>
      <c r="J25" s="183"/>
      <c r="K25" s="183"/>
      <c r="L25" s="184" t="s">
        <v>52</v>
      </c>
      <c r="M25" s="185"/>
    </row>
    <row r="26" spans="1:22" ht="20.45" customHeight="1">
      <c r="A26" s="84" t="s">
        <v>661</v>
      </c>
      <c r="B26" s="84"/>
      <c r="C26" s="186" t="s">
        <v>662</v>
      </c>
      <c r="D26" s="186"/>
      <c r="E26" s="187"/>
      <c r="F26" s="27"/>
      <c r="G26" s="188" t="s">
        <v>52</v>
      </c>
      <c r="H26" s="188"/>
      <c r="I26" s="188"/>
      <c r="J26" s="188"/>
      <c r="K26" s="53"/>
      <c r="L26" s="189" t="s">
        <v>52</v>
      </c>
      <c r="M26" s="189"/>
    </row>
    <row r="27" spans="1:22" ht="20.45" customHeight="1" thickBot="1">
      <c r="A27" s="84" t="s">
        <v>663</v>
      </c>
      <c r="B27" s="84"/>
      <c r="C27" s="176" t="s">
        <v>664</v>
      </c>
      <c r="D27" s="177"/>
      <c r="E27" s="178"/>
      <c r="F27" s="54"/>
      <c r="G27" s="155" t="s">
        <v>665</v>
      </c>
      <c r="H27" s="156"/>
      <c r="I27" s="156"/>
      <c r="J27" s="157"/>
      <c r="K27" s="45">
        <v>0.08</v>
      </c>
      <c r="L27" s="179" t="s">
        <v>666</v>
      </c>
      <c r="M27" s="154"/>
      <c r="N27" s="105" t="str">
        <f>IF(F33&gt;500000000,Q36,"")</f>
        <v/>
      </c>
    </row>
    <row r="28" spans="1:22" ht="20.45" customHeight="1">
      <c r="A28" s="84" t="s">
        <v>667</v>
      </c>
      <c r="B28" s="84"/>
      <c r="C28" s="180" t="s">
        <v>668</v>
      </c>
      <c r="D28" s="181"/>
      <c r="E28" s="182"/>
      <c r="F28" s="39"/>
      <c r="G28" s="160" t="s">
        <v>669</v>
      </c>
      <c r="H28" s="161"/>
      <c r="I28" s="161"/>
      <c r="J28" s="162"/>
      <c r="K28" s="55">
        <v>0.15</v>
      </c>
      <c r="L28" s="163" t="s">
        <v>670</v>
      </c>
      <c r="M28" s="159"/>
      <c r="N28" s="105" t="str">
        <f>IF(F33&gt;5000000000,Q38,"")</f>
        <v/>
      </c>
      <c r="Q28" s="106" t="s">
        <v>587</v>
      </c>
      <c r="R28" s="107" t="s">
        <v>592</v>
      </c>
      <c r="S28" s="107" t="s">
        <v>610</v>
      </c>
      <c r="T28" s="107" t="s">
        <v>622</v>
      </c>
      <c r="U28" s="107" t="s">
        <v>671</v>
      </c>
      <c r="V28" s="108" t="s">
        <v>652</v>
      </c>
    </row>
    <row r="29" spans="1:22" ht="20.45" customHeight="1">
      <c r="A29" s="84"/>
      <c r="B29" s="84"/>
      <c r="C29" s="190" t="s">
        <v>672</v>
      </c>
      <c r="D29" s="191"/>
      <c r="E29" s="192"/>
      <c r="F29" s="39"/>
      <c r="G29" s="199" t="s">
        <v>673</v>
      </c>
      <c r="H29" s="200"/>
      <c r="I29" s="200"/>
      <c r="J29" s="200"/>
      <c r="K29" s="56">
        <v>2.6476999999999998E-3</v>
      </c>
      <c r="L29" s="158" t="s">
        <v>674</v>
      </c>
      <c r="M29" s="159"/>
      <c r="N29" s="105"/>
      <c r="Q29" s="109"/>
      <c r="R29" s="110"/>
      <c r="S29" s="110"/>
      <c r="T29" s="110"/>
      <c r="U29" s="110"/>
      <c r="V29" s="111"/>
    </row>
    <row r="30" spans="1:22" ht="20.45" customHeight="1" thickBot="1">
      <c r="A30" s="84"/>
      <c r="B30" s="84"/>
      <c r="C30" s="190" t="s">
        <v>675</v>
      </c>
      <c r="D30" s="191"/>
      <c r="E30" s="192"/>
      <c r="F30" s="39"/>
      <c r="G30" s="201"/>
      <c r="H30" s="202"/>
      <c r="I30" s="202"/>
      <c r="J30" s="202"/>
      <c r="K30" s="203"/>
      <c r="L30" s="158"/>
      <c r="M30" s="159"/>
      <c r="Q30" s="112" t="e">
        <f>IF(#REF!&lt;1000000000,R30,IF(AND(#REF!&gt;=1000000000,#REF!&lt;5000000000),S30,IF(AND(#REF!&gt;=5000000000,#REF!&lt;30000000000),T30,IF(AND(#REF!&gt;=30000000000,#REF!&lt;100000000000),U30,IF(AND(#REF!&gt;=100000000000),V30)))))</f>
        <v>#REF!</v>
      </c>
      <c r="R30" s="113" t="e">
        <f>IF(#REF!&lt;=6,S5,IF(AND(#REF!&gt;6,#REF!&lt;=12),S6,IF(AND(#REF!&gt;12,#REF!&lt;=36),S7,IF(AND(#REF!&gt;36),S8))))</f>
        <v>#REF!</v>
      </c>
      <c r="S30" s="113" t="e">
        <f>IF(#REF!&lt;=6,S9,IF(AND(#REF!&gt;6,#REF!&lt;=12),S10,IF(AND(#REF!&gt;12,#REF!&lt;=36),S11,IF(AND(#REF!&gt;36),S12))))</f>
        <v>#REF!</v>
      </c>
      <c r="T30" s="113" t="e">
        <f>IF(#REF!&lt;=6,S13,IF(AND(#REF!&gt;6,#REF!&lt;=12),S14,IF(AND(#REF!&gt;12,#REF!&lt;=36),S15,IF(AND(#REF!&gt;36),S16))))</f>
        <v>#REF!</v>
      </c>
      <c r="U30" s="113" t="e">
        <f>IF(#REF!&lt;=6,S17,IF(AND(#REF!&gt;6,#REF!&lt;=12),S18,IF(AND(#REF!&gt;12,#REF!&lt;=36),S19,IF(AND(#REF!&gt;36),S20))))</f>
        <v>#REF!</v>
      </c>
      <c r="V30" s="114" t="e">
        <f>IF(#REF!&lt;=6,S21,IF(AND(#REF!&gt;6,#REF!&lt;=12),S22,IF(AND(#REF!&gt;12,#REF!&lt;=36),S23,IF(AND(#REF!&gt;36),S24))))</f>
        <v>#REF!</v>
      </c>
    </row>
    <row r="31" spans="1:22" ht="20.45" customHeight="1" thickBot="1">
      <c r="A31" s="84"/>
      <c r="B31" s="84"/>
      <c r="C31" s="190" t="s">
        <v>676</v>
      </c>
      <c r="D31" s="191"/>
      <c r="E31" s="192"/>
      <c r="F31" s="57"/>
      <c r="G31" s="24"/>
      <c r="H31" s="24"/>
      <c r="I31" s="24"/>
      <c r="J31" s="24"/>
      <c r="K31" s="24"/>
      <c r="L31" s="158"/>
      <c r="M31" s="159"/>
      <c r="Q31" s="115"/>
      <c r="R31" s="116"/>
      <c r="S31" s="116"/>
      <c r="T31" s="116"/>
      <c r="U31" s="116"/>
      <c r="V31" s="117"/>
    </row>
    <row r="32" spans="1:22" ht="20.45" customHeight="1">
      <c r="A32" s="84"/>
      <c r="B32" s="84"/>
      <c r="C32" s="193" t="s">
        <v>677</v>
      </c>
      <c r="D32" s="194"/>
      <c r="E32" s="195"/>
      <c r="F32" s="57"/>
      <c r="G32" s="135"/>
      <c r="H32" s="135"/>
      <c r="I32" s="135"/>
      <c r="J32" s="135"/>
      <c r="K32" s="135"/>
      <c r="L32" s="136" t="s">
        <v>52</v>
      </c>
      <c r="M32" s="137"/>
      <c r="Q32" s="106" t="s">
        <v>588</v>
      </c>
      <c r="R32" s="118" t="s">
        <v>678</v>
      </c>
      <c r="S32" s="118" t="s">
        <v>679</v>
      </c>
      <c r="T32" s="118" t="s">
        <v>680</v>
      </c>
      <c r="U32" s="118" t="s">
        <v>681</v>
      </c>
      <c r="V32" s="119" t="s">
        <v>682</v>
      </c>
    </row>
    <row r="33" spans="1:22" ht="20.45" customHeight="1" thickBot="1">
      <c r="A33" s="84" t="s">
        <v>683</v>
      </c>
      <c r="B33" s="84"/>
      <c r="C33" s="196" t="s">
        <v>684</v>
      </c>
      <c r="D33" s="197"/>
      <c r="E33" s="198"/>
      <c r="F33" s="27"/>
      <c r="G33" s="149" t="s">
        <v>52</v>
      </c>
      <c r="H33" s="149"/>
      <c r="I33" s="149"/>
      <c r="J33" s="149"/>
      <c r="K33" s="149"/>
      <c r="L33" s="150" t="s">
        <v>52</v>
      </c>
      <c r="M33" s="151"/>
      <c r="Q33" s="112" t="e">
        <f>IF(#REF!&lt;1000000000,R33,IF(AND(#REF!&gt;=1000000000,#REF!&lt;5000000000),S33,IF(AND(#REF!&gt;=5000000000,#REF!&lt;30000000000),T33,IF(AND(#REF!&gt;=30000000000,#REF!&lt;100000000000),U33,IF(AND(#REF!&gt;=100000000000),V33)))))</f>
        <v>#REF!</v>
      </c>
      <c r="R33" s="113" t="e">
        <f>IF(#REF!&lt;=6,T5,IF(AND(#REF!&gt;6,#REF!&lt;=12),T6,IF(AND(#REF!&gt;12,#REF!&lt;=36),T7,IF(AND(#REF!&gt;36),T8))))</f>
        <v>#REF!</v>
      </c>
      <c r="S33" s="113" t="e">
        <f>IF(#REF!&lt;=6,T9,IF(AND(#REF!&gt;6,#REF!&lt;=12),T10,IF(AND(#REF!&gt;12,#REF!&lt;=36),T11,IF(AND(#REF!&gt;36),T12))))</f>
        <v>#REF!</v>
      </c>
      <c r="T33" s="113" t="e">
        <f>IF(#REF!&lt;=6,T13,IF(AND(#REF!&gt;6,#REF!&lt;=12),T14,IF(AND(#REF!&gt;12,#REF!&lt;=36),T15,IF(AND(#REF!&gt;36),T16))))</f>
        <v>#REF!</v>
      </c>
      <c r="U33" s="113" t="e">
        <f>IF(#REF!&lt;=6,T17,IF(AND(#REF!&gt;6,#REF!&lt;=12),T18,IF(AND(#REF!&gt;12,#REF!&lt;=36),T19,IF(AND(#REF!&gt;36),T20))))</f>
        <v>#REF!</v>
      </c>
      <c r="V33" s="114" t="e">
        <f>IF(#REF!&lt;=6,T21,IF(AND(#REF!&gt;6,#REF!&lt;=12),T22,IF(AND(#REF!&gt;12,#REF!&lt;=36),T23,IF(AND(#REF!&gt;36),T24))))</f>
        <v>#REF!</v>
      </c>
    </row>
    <row r="34" spans="1:22" ht="20.45" customHeight="1" thickBot="1">
      <c r="A34" s="84" t="s">
        <v>685</v>
      </c>
      <c r="B34" s="84"/>
      <c r="C34" s="210" t="s">
        <v>686</v>
      </c>
      <c r="D34" s="211"/>
      <c r="E34" s="212"/>
      <c r="F34" s="58"/>
      <c r="G34" s="213" t="s">
        <v>687</v>
      </c>
      <c r="H34" s="214"/>
      <c r="I34" s="214"/>
      <c r="J34" s="215"/>
      <c r="K34" s="59">
        <v>0.1</v>
      </c>
      <c r="L34" s="216" t="s">
        <v>52</v>
      </c>
      <c r="M34" s="217"/>
      <c r="R34" s="100"/>
      <c r="S34" s="100"/>
      <c r="T34" s="100"/>
      <c r="U34" s="100"/>
    </row>
    <row r="35" spans="1:22" ht="20.45" customHeight="1">
      <c r="A35" s="84" t="s">
        <v>688</v>
      </c>
      <c r="B35" s="84"/>
      <c r="C35" s="196" t="s">
        <v>689</v>
      </c>
      <c r="D35" s="197"/>
      <c r="E35" s="198"/>
      <c r="F35" s="131"/>
      <c r="G35" s="188" t="s">
        <v>52</v>
      </c>
      <c r="H35" s="188"/>
      <c r="I35" s="188"/>
      <c r="J35" s="188"/>
      <c r="K35" s="53"/>
      <c r="L35" s="218"/>
      <c r="M35" s="189"/>
      <c r="Q35" s="120" t="s">
        <v>690</v>
      </c>
      <c r="R35" s="118" t="s">
        <v>691</v>
      </c>
      <c r="S35" s="118" t="s">
        <v>692</v>
      </c>
      <c r="T35" s="118" t="s">
        <v>693</v>
      </c>
      <c r="U35" s="119" t="s">
        <v>694</v>
      </c>
    </row>
    <row r="36" spans="1:22" ht="20.45" customHeight="1" thickBot="1">
      <c r="A36" s="84" t="s">
        <v>575</v>
      </c>
      <c r="B36" s="84"/>
      <c r="C36" s="204" t="s">
        <v>695</v>
      </c>
      <c r="D36" s="205"/>
      <c r="E36" s="206"/>
      <c r="F36" s="37"/>
      <c r="G36" s="60" t="s">
        <v>52</v>
      </c>
      <c r="H36" s="60"/>
      <c r="I36" s="60"/>
      <c r="J36" s="60"/>
      <c r="K36" s="60"/>
      <c r="L36" s="163"/>
      <c r="M36" s="159"/>
      <c r="Q36" s="112">
        <f>IF($F$33&lt;500000000,R36,IF(AND($F$33&gt;=500000000,$F$33&lt;3000000000),S36,IF(AND($F$33&gt;=3000000000,$F$33&lt;10000000000),T36,IF(AND($F$33&gt;=10000000000),U36))))</f>
        <v>0.08</v>
      </c>
      <c r="R36" s="121">
        <v>0.08</v>
      </c>
      <c r="S36" s="122">
        <v>6.5000000000000002E-2</v>
      </c>
      <c r="T36" s="121">
        <v>0.05</v>
      </c>
      <c r="U36" s="123">
        <v>4.4999999999999998E-2</v>
      </c>
    </row>
    <row r="37" spans="1:22" ht="20.45" customHeight="1">
      <c r="A37" s="84" t="s">
        <v>575</v>
      </c>
      <c r="B37" s="84"/>
      <c r="C37" s="207" t="s">
        <v>696</v>
      </c>
      <c r="D37" s="208"/>
      <c r="E37" s="209"/>
      <c r="F37" s="31"/>
      <c r="G37" s="152" t="s">
        <v>52</v>
      </c>
      <c r="H37" s="152"/>
      <c r="I37" s="152"/>
      <c r="J37" s="152"/>
      <c r="K37" s="152"/>
      <c r="L37" s="179"/>
      <c r="M37" s="154"/>
      <c r="Q37" s="124" t="s">
        <v>697</v>
      </c>
      <c r="R37" s="118" t="s">
        <v>698</v>
      </c>
      <c r="S37" s="118" t="s">
        <v>680</v>
      </c>
      <c r="T37" s="118" t="s">
        <v>681</v>
      </c>
      <c r="U37" s="119" t="s">
        <v>682</v>
      </c>
    </row>
    <row r="38" spans="1:22" ht="20.45" customHeight="1" thickBot="1">
      <c r="A38" s="84" t="s">
        <v>575</v>
      </c>
      <c r="B38" s="84"/>
      <c r="C38" s="190" t="s">
        <v>699</v>
      </c>
      <c r="D38" s="191"/>
      <c r="E38" s="192"/>
      <c r="F38" s="37"/>
      <c r="G38" s="165" t="s">
        <v>52</v>
      </c>
      <c r="H38" s="165"/>
      <c r="I38" s="165"/>
      <c r="J38" s="165"/>
      <c r="K38" s="165"/>
      <c r="L38" s="163"/>
      <c r="M38" s="159"/>
      <c r="Q38" s="112">
        <f>IF($F$33&lt;5000000000,R38,IF(AND($F$33&gt;=5000000000,$F$33&lt;30000000000),S38,IF(AND($F$33&gt;=30000000000,$F$33&lt;100000000000),T38,IF(AND($F$33&gt;=100000000000),U38))))</f>
        <v>0.15</v>
      </c>
      <c r="R38" s="125">
        <v>0.15</v>
      </c>
      <c r="S38" s="125">
        <v>0.12</v>
      </c>
      <c r="T38" s="125">
        <v>0.1</v>
      </c>
      <c r="U38" s="126">
        <v>0.09</v>
      </c>
    </row>
    <row r="39" spans="1:22" ht="20.45" customHeight="1">
      <c r="A39" s="84" t="s">
        <v>575</v>
      </c>
      <c r="B39" s="84"/>
      <c r="C39" s="193" t="s">
        <v>700</v>
      </c>
      <c r="D39" s="194"/>
      <c r="E39" s="195"/>
      <c r="F39" s="61"/>
      <c r="G39" s="225" t="s">
        <v>52</v>
      </c>
      <c r="H39" s="225"/>
      <c r="I39" s="225"/>
      <c r="J39" s="225"/>
      <c r="K39" s="225"/>
      <c r="L39" s="226"/>
      <c r="M39" s="227"/>
    </row>
    <row r="40" spans="1:22" ht="20.45" customHeight="1">
      <c r="A40" s="84" t="s">
        <v>701</v>
      </c>
      <c r="B40" s="84"/>
      <c r="C40" s="219" t="s">
        <v>702</v>
      </c>
      <c r="D40" s="220"/>
      <c r="E40" s="221"/>
      <c r="F40" s="62"/>
      <c r="G40" s="222" t="s">
        <v>52</v>
      </c>
      <c r="H40" s="222"/>
      <c r="I40" s="222"/>
      <c r="J40" s="222"/>
      <c r="K40" s="63"/>
      <c r="L40" s="223" t="s">
        <v>52</v>
      </c>
      <c r="M40" s="223"/>
    </row>
    <row r="41" spans="1:22">
      <c r="L41" s="224"/>
      <c r="M41" s="224"/>
    </row>
    <row r="42" spans="1:22">
      <c r="F42" s="72"/>
      <c r="G42" s="72"/>
      <c r="L42" s="224"/>
      <c r="M42" s="224"/>
    </row>
    <row r="43" spans="1:22">
      <c r="F43" s="72"/>
      <c r="G43" s="72"/>
      <c r="L43" s="127"/>
      <c r="M43" s="127"/>
    </row>
  </sheetData>
  <sheetProtection selectLockedCells="1"/>
  <mergeCells count="91">
    <mergeCell ref="C40:E40"/>
    <mergeCell ref="G40:J40"/>
    <mergeCell ref="L40:M40"/>
    <mergeCell ref="L41:M42"/>
    <mergeCell ref="C38:E38"/>
    <mergeCell ref="G38:K38"/>
    <mergeCell ref="L38:M38"/>
    <mergeCell ref="C39:E39"/>
    <mergeCell ref="G39:K39"/>
    <mergeCell ref="L39:M39"/>
    <mergeCell ref="C36:E36"/>
    <mergeCell ref="L36:M36"/>
    <mergeCell ref="C37:E37"/>
    <mergeCell ref="G37:K37"/>
    <mergeCell ref="L37:M37"/>
    <mergeCell ref="C34:E34"/>
    <mergeCell ref="G34:J34"/>
    <mergeCell ref="L34:M34"/>
    <mergeCell ref="C35:E35"/>
    <mergeCell ref="G35:J35"/>
    <mergeCell ref="L35:M35"/>
    <mergeCell ref="C31:E31"/>
    <mergeCell ref="L31:M31"/>
    <mergeCell ref="C32:E32"/>
    <mergeCell ref="G32:K32"/>
    <mergeCell ref="L32:M32"/>
    <mergeCell ref="C33:E33"/>
    <mergeCell ref="G33:K33"/>
    <mergeCell ref="L33:M33"/>
    <mergeCell ref="C29:E29"/>
    <mergeCell ref="G29:J29"/>
    <mergeCell ref="L29:M29"/>
    <mergeCell ref="C30:E30"/>
    <mergeCell ref="G30:K30"/>
    <mergeCell ref="L30:M30"/>
    <mergeCell ref="C27:E27"/>
    <mergeCell ref="G27:J27"/>
    <mergeCell ref="L27:M27"/>
    <mergeCell ref="C28:E28"/>
    <mergeCell ref="G28:J28"/>
    <mergeCell ref="L28:M28"/>
    <mergeCell ref="G25:K25"/>
    <mergeCell ref="L25:M25"/>
    <mergeCell ref="C26:E26"/>
    <mergeCell ref="G26:J26"/>
    <mergeCell ref="L26:M26"/>
    <mergeCell ref="G22:J22"/>
    <mergeCell ref="L22:M22"/>
    <mergeCell ref="G23:J23"/>
    <mergeCell ref="L23:M23"/>
    <mergeCell ref="G24:K24"/>
    <mergeCell ref="L24:M24"/>
    <mergeCell ref="G20:K20"/>
    <mergeCell ref="L20:M20"/>
    <mergeCell ref="G21:J21"/>
    <mergeCell ref="L21:M21"/>
    <mergeCell ref="G18:J18"/>
    <mergeCell ref="L18:M18"/>
    <mergeCell ref="G19:J19"/>
    <mergeCell ref="L19:M19"/>
    <mergeCell ref="G16:J16"/>
    <mergeCell ref="L16:M16"/>
    <mergeCell ref="G17:J17"/>
    <mergeCell ref="L17:M17"/>
    <mergeCell ref="G14:J14"/>
    <mergeCell ref="L14:M14"/>
    <mergeCell ref="G15:J15"/>
    <mergeCell ref="L15:M15"/>
    <mergeCell ref="G12:K12"/>
    <mergeCell ref="L12:M12"/>
    <mergeCell ref="G13:K13"/>
    <mergeCell ref="L13:M13"/>
    <mergeCell ref="G10:J10"/>
    <mergeCell ref="L10:M10"/>
    <mergeCell ref="G11:K11"/>
    <mergeCell ref="L11:M11"/>
    <mergeCell ref="G8:K8"/>
    <mergeCell ref="L8:M8"/>
    <mergeCell ref="G9:K9"/>
    <mergeCell ref="L9:M9"/>
    <mergeCell ref="G6:K6"/>
    <mergeCell ref="L6:M6"/>
    <mergeCell ref="G7:K7"/>
    <mergeCell ref="L7:M7"/>
    <mergeCell ref="C3:L3"/>
    <mergeCell ref="C4:D4"/>
    <mergeCell ref="E4:G4"/>
    <mergeCell ref="I4:K4"/>
    <mergeCell ref="C5:E5"/>
    <mergeCell ref="G5:K5"/>
    <mergeCell ref="L5:M5"/>
  </mergeCells>
  <phoneticPr fontId="1" type="noConversion"/>
  <printOptions horizontalCentered="1" verticalCentered="1"/>
  <pageMargins left="0" right="0" top="0" bottom="0" header="0" footer="0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90B44-110C-4C4B-9BBF-E49360BCCCA4}">
  <sheetPr>
    <pageSetUpPr fitToPage="1"/>
  </sheetPr>
  <dimension ref="A1:T27"/>
  <sheetViews>
    <sheetView zoomScale="70" zoomScaleNormal="70" workbookViewId="0">
      <selection activeCell="G13" sqref="G13"/>
    </sheetView>
  </sheetViews>
  <sheetFormatPr defaultRowHeight="16.5"/>
  <cols>
    <col min="1" max="1" width="40.625" style="64" customWidth="1"/>
    <col min="2" max="2" width="20.625" style="64" customWidth="1"/>
    <col min="3" max="4" width="4.625" style="64" customWidth="1"/>
    <col min="5" max="12" width="13.625" style="64" customWidth="1"/>
    <col min="13" max="13" width="12.625" style="64" customWidth="1"/>
    <col min="14" max="16" width="2.625" style="64" hidden="1" customWidth="1"/>
    <col min="17" max="19" width="1.625" style="64" hidden="1" customWidth="1"/>
    <col min="20" max="20" width="18.625" style="64" hidden="1" customWidth="1"/>
    <col min="21" max="16384" width="9" style="64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128" t="s">
        <v>703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>
      <c r="A3" s="229" t="s">
        <v>1</v>
      </c>
      <c r="B3" s="229" t="s">
        <v>2</v>
      </c>
      <c r="C3" s="229" t="s">
        <v>3</v>
      </c>
      <c r="D3" s="229" t="s">
        <v>4</v>
      </c>
      <c r="E3" s="229" t="s">
        <v>5</v>
      </c>
      <c r="F3" s="229"/>
      <c r="G3" s="229" t="s">
        <v>8</v>
      </c>
      <c r="H3" s="229"/>
      <c r="I3" s="229" t="s">
        <v>9</v>
      </c>
      <c r="J3" s="229"/>
      <c r="K3" s="229" t="s">
        <v>10</v>
      </c>
      <c r="L3" s="229"/>
      <c r="M3" s="229" t="s">
        <v>11</v>
      </c>
      <c r="N3" s="228" t="s">
        <v>12</v>
      </c>
      <c r="O3" s="228" t="s">
        <v>13</v>
      </c>
      <c r="P3" s="228" t="s">
        <v>14</v>
      </c>
      <c r="Q3" s="228" t="s">
        <v>15</v>
      </c>
      <c r="R3" s="228" t="s">
        <v>16</v>
      </c>
      <c r="S3" s="228" t="s">
        <v>17</v>
      </c>
      <c r="T3" s="228" t="s">
        <v>18</v>
      </c>
    </row>
    <row r="4" spans="1:20" ht="30" customHeight="1">
      <c r="A4" s="230"/>
      <c r="B4" s="230"/>
      <c r="C4" s="230"/>
      <c r="D4" s="230"/>
      <c r="E4" s="6" t="s">
        <v>6</v>
      </c>
      <c r="F4" s="6" t="s">
        <v>7</v>
      </c>
      <c r="G4" s="6" t="s">
        <v>6</v>
      </c>
      <c r="H4" s="6" t="s">
        <v>7</v>
      </c>
      <c r="I4" s="6" t="s">
        <v>6</v>
      </c>
      <c r="J4" s="6" t="s">
        <v>7</v>
      </c>
      <c r="K4" s="6" t="s">
        <v>6</v>
      </c>
      <c r="L4" s="6" t="s">
        <v>7</v>
      </c>
      <c r="M4" s="230"/>
      <c r="N4" s="228"/>
      <c r="O4" s="228"/>
      <c r="P4" s="228"/>
      <c r="Q4" s="228"/>
      <c r="R4" s="228"/>
      <c r="S4" s="228"/>
      <c r="T4" s="228"/>
    </row>
    <row r="5" spans="1:20" ht="30" customHeight="1">
      <c r="A5" s="7" t="s">
        <v>51</v>
      </c>
      <c r="B5" s="7" t="s">
        <v>52</v>
      </c>
      <c r="C5" s="7" t="s">
        <v>52</v>
      </c>
      <c r="D5" s="8">
        <v>1</v>
      </c>
      <c r="E5" s="9">
        <f>F6</f>
        <v>0</v>
      </c>
      <c r="F5" s="9">
        <f t="shared" ref="F5:F19" si="0">E5*D5</f>
        <v>0</v>
      </c>
      <c r="G5" s="9">
        <f>H6</f>
        <v>0</v>
      </c>
      <c r="H5" s="9">
        <f t="shared" ref="H5:H19" si="1">G5*D5</f>
        <v>0</v>
      </c>
      <c r="I5" s="9">
        <f>J6</f>
        <v>0</v>
      </c>
      <c r="J5" s="9">
        <f t="shared" ref="J5:J19" si="2">I5*D5</f>
        <v>0</v>
      </c>
      <c r="K5" s="9">
        <f t="shared" ref="K5:K19" si="3">E5+G5+I5</f>
        <v>0</v>
      </c>
      <c r="L5" s="9">
        <f t="shared" ref="L5:L19" si="4">F5+H5+J5</f>
        <v>0</v>
      </c>
      <c r="M5" s="7" t="s">
        <v>52</v>
      </c>
      <c r="N5" s="84" t="s">
        <v>53</v>
      </c>
      <c r="O5" s="84" t="s">
        <v>52</v>
      </c>
      <c r="P5" s="84" t="s">
        <v>52</v>
      </c>
      <c r="Q5" s="84" t="s">
        <v>52</v>
      </c>
      <c r="R5" s="64">
        <v>1</v>
      </c>
      <c r="S5" s="84" t="s">
        <v>52</v>
      </c>
      <c r="T5" s="90"/>
    </row>
    <row r="6" spans="1:20" ht="30" customHeight="1">
      <c r="A6" s="14" t="s">
        <v>54</v>
      </c>
      <c r="B6" s="14" t="s">
        <v>52</v>
      </c>
      <c r="C6" s="14" t="s">
        <v>52</v>
      </c>
      <c r="D6" s="15">
        <v>1</v>
      </c>
      <c r="E6" s="16">
        <f>F7+F12+F17</f>
        <v>0</v>
      </c>
      <c r="F6" s="16">
        <f t="shared" si="0"/>
        <v>0</v>
      </c>
      <c r="G6" s="16">
        <f>H7+H12+H17</f>
        <v>0</v>
      </c>
      <c r="H6" s="16">
        <f t="shared" si="1"/>
        <v>0</v>
      </c>
      <c r="I6" s="16">
        <f>J7+J12+J17</f>
        <v>0</v>
      </c>
      <c r="J6" s="16">
        <f t="shared" si="2"/>
        <v>0</v>
      </c>
      <c r="K6" s="16">
        <f t="shared" si="3"/>
        <v>0</v>
      </c>
      <c r="L6" s="16">
        <f t="shared" si="4"/>
        <v>0</v>
      </c>
      <c r="M6" s="14" t="s">
        <v>52</v>
      </c>
      <c r="N6" s="84" t="s">
        <v>55</v>
      </c>
      <c r="O6" s="84" t="s">
        <v>52</v>
      </c>
      <c r="P6" s="84" t="s">
        <v>53</v>
      </c>
      <c r="Q6" s="84" t="s">
        <v>52</v>
      </c>
      <c r="R6" s="64">
        <v>2</v>
      </c>
      <c r="S6" s="84" t="s">
        <v>52</v>
      </c>
      <c r="T6" s="90"/>
    </row>
    <row r="7" spans="1:20" ht="30" customHeight="1">
      <c r="A7" s="17" t="s">
        <v>56</v>
      </c>
      <c r="B7" s="17" t="s">
        <v>52</v>
      </c>
      <c r="C7" s="17" t="s">
        <v>52</v>
      </c>
      <c r="D7" s="18">
        <v>1</v>
      </c>
      <c r="E7" s="19">
        <f>F8+F9+F10+F11</f>
        <v>0</v>
      </c>
      <c r="F7" s="19">
        <f t="shared" si="0"/>
        <v>0</v>
      </c>
      <c r="G7" s="19">
        <f>H8+H9+H10+H11</f>
        <v>0</v>
      </c>
      <c r="H7" s="19">
        <f t="shared" si="1"/>
        <v>0</v>
      </c>
      <c r="I7" s="19">
        <f>J8+J9+J10+J11</f>
        <v>0</v>
      </c>
      <c r="J7" s="19">
        <f t="shared" si="2"/>
        <v>0</v>
      </c>
      <c r="K7" s="19">
        <f t="shared" si="3"/>
        <v>0</v>
      </c>
      <c r="L7" s="19">
        <f t="shared" si="4"/>
        <v>0</v>
      </c>
      <c r="M7" s="17" t="s">
        <v>52</v>
      </c>
      <c r="N7" s="84" t="s">
        <v>57</v>
      </c>
      <c r="O7" s="84" t="s">
        <v>52</v>
      </c>
      <c r="P7" s="84" t="s">
        <v>55</v>
      </c>
      <c r="Q7" s="84" t="s">
        <v>52</v>
      </c>
      <c r="R7" s="64">
        <v>3</v>
      </c>
      <c r="S7" s="84" t="s">
        <v>52</v>
      </c>
      <c r="T7" s="90"/>
    </row>
    <row r="8" spans="1:20" ht="30" customHeight="1">
      <c r="A8" s="7" t="s">
        <v>58</v>
      </c>
      <c r="B8" s="7" t="s">
        <v>52</v>
      </c>
      <c r="C8" s="7" t="s">
        <v>52</v>
      </c>
      <c r="D8" s="8">
        <v>1</v>
      </c>
      <c r="E8" s="9">
        <f>공종별내역서!F27</f>
        <v>0</v>
      </c>
      <c r="F8" s="9">
        <f t="shared" si="0"/>
        <v>0</v>
      </c>
      <c r="G8" s="9">
        <f>공종별내역서!H27</f>
        <v>0</v>
      </c>
      <c r="H8" s="9">
        <f t="shared" si="1"/>
        <v>0</v>
      </c>
      <c r="I8" s="9">
        <f>공종별내역서!J27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52</v>
      </c>
      <c r="N8" s="84" t="s">
        <v>59</v>
      </c>
      <c r="O8" s="84" t="s">
        <v>52</v>
      </c>
      <c r="P8" s="84" t="s">
        <v>57</v>
      </c>
      <c r="Q8" s="84" t="s">
        <v>52</v>
      </c>
      <c r="R8" s="64">
        <v>4</v>
      </c>
      <c r="S8" s="84" t="s">
        <v>52</v>
      </c>
      <c r="T8" s="90"/>
    </row>
    <row r="9" spans="1:20" ht="30" customHeight="1">
      <c r="A9" s="7" t="s">
        <v>104</v>
      </c>
      <c r="B9" s="7" t="s">
        <v>52</v>
      </c>
      <c r="C9" s="7" t="s">
        <v>52</v>
      </c>
      <c r="D9" s="8">
        <v>1</v>
      </c>
      <c r="E9" s="9">
        <f>공종별내역서!F50</f>
        <v>0</v>
      </c>
      <c r="F9" s="9">
        <f t="shared" si="0"/>
        <v>0</v>
      </c>
      <c r="G9" s="9">
        <f>공종별내역서!H50</f>
        <v>0</v>
      </c>
      <c r="H9" s="9">
        <f t="shared" si="1"/>
        <v>0</v>
      </c>
      <c r="I9" s="9">
        <f>공종별내역서!J50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52</v>
      </c>
      <c r="N9" s="84" t="s">
        <v>105</v>
      </c>
      <c r="O9" s="84" t="s">
        <v>52</v>
      </c>
      <c r="P9" s="84" t="s">
        <v>57</v>
      </c>
      <c r="Q9" s="84" t="s">
        <v>52</v>
      </c>
      <c r="R9" s="64">
        <v>4</v>
      </c>
      <c r="S9" s="84" t="s">
        <v>52</v>
      </c>
      <c r="T9" s="90"/>
    </row>
    <row r="10" spans="1:20" ht="30" customHeight="1">
      <c r="A10" s="7" t="s">
        <v>137</v>
      </c>
      <c r="B10" s="7" t="s">
        <v>52</v>
      </c>
      <c r="C10" s="7" t="s">
        <v>52</v>
      </c>
      <c r="D10" s="8">
        <v>1</v>
      </c>
      <c r="E10" s="9">
        <f>공종별내역서!F96</f>
        <v>0</v>
      </c>
      <c r="F10" s="9">
        <f t="shared" si="0"/>
        <v>0</v>
      </c>
      <c r="G10" s="9">
        <f>공종별내역서!H96</f>
        <v>0</v>
      </c>
      <c r="H10" s="9">
        <f t="shared" si="1"/>
        <v>0</v>
      </c>
      <c r="I10" s="9">
        <f>공종별내역서!J96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52</v>
      </c>
      <c r="N10" s="84" t="s">
        <v>138</v>
      </c>
      <c r="O10" s="84" t="s">
        <v>52</v>
      </c>
      <c r="P10" s="84" t="s">
        <v>57</v>
      </c>
      <c r="Q10" s="84" t="s">
        <v>52</v>
      </c>
      <c r="R10" s="64">
        <v>4</v>
      </c>
      <c r="S10" s="84" t="s">
        <v>52</v>
      </c>
      <c r="T10" s="90"/>
    </row>
    <row r="11" spans="1:20" ht="30" customHeight="1">
      <c r="A11" s="7" t="s">
        <v>208</v>
      </c>
      <c r="B11" s="7" t="s">
        <v>52</v>
      </c>
      <c r="C11" s="7" t="s">
        <v>52</v>
      </c>
      <c r="D11" s="8">
        <v>1</v>
      </c>
      <c r="E11" s="9">
        <f>공종별내역서!F119</f>
        <v>0</v>
      </c>
      <c r="F11" s="9">
        <f t="shared" si="0"/>
        <v>0</v>
      </c>
      <c r="G11" s="9">
        <f>공종별내역서!H119</f>
        <v>0</v>
      </c>
      <c r="H11" s="9">
        <f t="shared" si="1"/>
        <v>0</v>
      </c>
      <c r="I11" s="9">
        <f>공종별내역서!J119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52</v>
      </c>
      <c r="N11" s="84" t="s">
        <v>209</v>
      </c>
      <c r="O11" s="84" t="s">
        <v>52</v>
      </c>
      <c r="P11" s="84" t="s">
        <v>57</v>
      </c>
      <c r="Q11" s="84" t="s">
        <v>52</v>
      </c>
      <c r="R11" s="64">
        <v>4</v>
      </c>
      <c r="S11" s="84" t="s">
        <v>52</v>
      </c>
      <c r="T11" s="90"/>
    </row>
    <row r="12" spans="1:20" ht="30" customHeight="1">
      <c r="A12" s="17" t="s">
        <v>260</v>
      </c>
      <c r="B12" s="17" t="s">
        <v>52</v>
      </c>
      <c r="C12" s="17" t="s">
        <v>52</v>
      </c>
      <c r="D12" s="18">
        <v>1</v>
      </c>
      <c r="E12" s="19">
        <f>F13+F14+F15+F16</f>
        <v>0</v>
      </c>
      <c r="F12" s="19">
        <f t="shared" si="0"/>
        <v>0</v>
      </c>
      <c r="G12" s="19">
        <f>H13+H14+H15+H16</f>
        <v>0</v>
      </c>
      <c r="H12" s="19">
        <f t="shared" si="1"/>
        <v>0</v>
      </c>
      <c r="I12" s="19">
        <f>J13+J14+J15+J16</f>
        <v>0</v>
      </c>
      <c r="J12" s="19">
        <f t="shared" si="2"/>
        <v>0</v>
      </c>
      <c r="K12" s="19">
        <f t="shared" si="3"/>
        <v>0</v>
      </c>
      <c r="L12" s="19">
        <f t="shared" si="4"/>
        <v>0</v>
      </c>
      <c r="M12" s="17" t="s">
        <v>52</v>
      </c>
      <c r="N12" s="84" t="s">
        <v>261</v>
      </c>
      <c r="O12" s="84" t="s">
        <v>52</v>
      </c>
      <c r="P12" s="84" t="s">
        <v>55</v>
      </c>
      <c r="Q12" s="84" t="s">
        <v>52</v>
      </c>
      <c r="R12" s="64">
        <v>3</v>
      </c>
      <c r="S12" s="84" t="s">
        <v>52</v>
      </c>
      <c r="T12" s="90"/>
    </row>
    <row r="13" spans="1:20" ht="30" customHeight="1">
      <c r="A13" s="7" t="s">
        <v>262</v>
      </c>
      <c r="B13" s="7" t="s">
        <v>52</v>
      </c>
      <c r="C13" s="7" t="s">
        <v>52</v>
      </c>
      <c r="D13" s="8">
        <v>1</v>
      </c>
      <c r="E13" s="9">
        <f>공종별내역서!F142</f>
        <v>0</v>
      </c>
      <c r="F13" s="9">
        <f t="shared" si="0"/>
        <v>0</v>
      </c>
      <c r="G13" s="9">
        <f>공종별내역서!H142</f>
        <v>0</v>
      </c>
      <c r="H13" s="9">
        <f t="shared" si="1"/>
        <v>0</v>
      </c>
      <c r="I13" s="9">
        <f>공종별내역서!J142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52</v>
      </c>
      <c r="N13" s="84" t="s">
        <v>263</v>
      </c>
      <c r="O13" s="84" t="s">
        <v>52</v>
      </c>
      <c r="P13" s="84" t="s">
        <v>261</v>
      </c>
      <c r="Q13" s="84" t="s">
        <v>52</v>
      </c>
      <c r="R13" s="64">
        <v>4</v>
      </c>
      <c r="S13" s="84" t="s">
        <v>52</v>
      </c>
      <c r="T13" s="90"/>
    </row>
    <row r="14" spans="1:20" ht="30" customHeight="1">
      <c r="A14" s="7" t="s">
        <v>281</v>
      </c>
      <c r="B14" s="7" t="s">
        <v>52</v>
      </c>
      <c r="C14" s="7" t="s">
        <v>52</v>
      </c>
      <c r="D14" s="8">
        <v>1</v>
      </c>
      <c r="E14" s="9">
        <f>공종별내역서!F165</f>
        <v>0</v>
      </c>
      <c r="F14" s="9">
        <f t="shared" si="0"/>
        <v>0</v>
      </c>
      <c r="G14" s="9">
        <f>공종별내역서!H165</f>
        <v>0</v>
      </c>
      <c r="H14" s="9">
        <f t="shared" si="1"/>
        <v>0</v>
      </c>
      <c r="I14" s="9">
        <f>공종별내역서!J165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52</v>
      </c>
      <c r="N14" s="84" t="s">
        <v>282</v>
      </c>
      <c r="O14" s="84" t="s">
        <v>52</v>
      </c>
      <c r="P14" s="84" t="s">
        <v>261</v>
      </c>
      <c r="Q14" s="84" t="s">
        <v>52</v>
      </c>
      <c r="R14" s="64">
        <v>4</v>
      </c>
      <c r="S14" s="84" t="s">
        <v>52</v>
      </c>
      <c r="T14" s="90"/>
    </row>
    <row r="15" spans="1:20" ht="30" customHeight="1">
      <c r="A15" s="7" t="s">
        <v>293</v>
      </c>
      <c r="B15" s="7" t="s">
        <v>52</v>
      </c>
      <c r="C15" s="7" t="s">
        <v>52</v>
      </c>
      <c r="D15" s="8">
        <v>1</v>
      </c>
      <c r="E15" s="9">
        <f>공종별내역서!F188</f>
        <v>0</v>
      </c>
      <c r="F15" s="9">
        <f t="shared" si="0"/>
        <v>0</v>
      </c>
      <c r="G15" s="9">
        <f>공종별내역서!H188</f>
        <v>0</v>
      </c>
      <c r="H15" s="9">
        <f t="shared" si="1"/>
        <v>0</v>
      </c>
      <c r="I15" s="9">
        <f>공종별내역서!J188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52</v>
      </c>
      <c r="N15" s="84" t="s">
        <v>294</v>
      </c>
      <c r="O15" s="84" t="s">
        <v>52</v>
      </c>
      <c r="P15" s="84" t="s">
        <v>261</v>
      </c>
      <c r="Q15" s="84" t="s">
        <v>52</v>
      </c>
      <c r="R15" s="64">
        <v>4</v>
      </c>
      <c r="S15" s="84" t="s">
        <v>52</v>
      </c>
      <c r="T15" s="90"/>
    </row>
    <row r="16" spans="1:20" ht="30" customHeight="1">
      <c r="A16" s="7" t="s">
        <v>307</v>
      </c>
      <c r="B16" s="7" t="s">
        <v>52</v>
      </c>
      <c r="C16" s="7" t="s">
        <v>52</v>
      </c>
      <c r="D16" s="8">
        <v>1</v>
      </c>
      <c r="E16" s="9">
        <f>공종별내역서!F211</f>
        <v>0</v>
      </c>
      <c r="F16" s="9">
        <f t="shared" si="0"/>
        <v>0</v>
      </c>
      <c r="G16" s="9">
        <f>공종별내역서!H211</f>
        <v>0</v>
      </c>
      <c r="H16" s="9">
        <f t="shared" si="1"/>
        <v>0</v>
      </c>
      <c r="I16" s="9">
        <f>공종별내역서!J211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52</v>
      </c>
      <c r="N16" s="84" t="s">
        <v>308</v>
      </c>
      <c r="O16" s="84" t="s">
        <v>52</v>
      </c>
      <c r="P16" s="84" t="s">
        <v>261</v>
      </c>
      <c r="Q16" s="84" t="s">
        <v>52</v>
      </c>
      <c r="R16" s="64">
        <v>4</v>
      </c>
      <c r="S16" s="84" t="s">
        <v>52</v>
      </c>
      <c r="T16" s="90"/>
    </row>
    <row r="17" spans="1:20" ht="30" customHeight="1">
      <c r="A17" s="17" t="s">
        <v>320</v>
      </c>
      <c r="B17" s="17" t="s">
        <v>52</v>
      </c>
      <c r="C17" s="17" t="s">
        <v>52</v>
      </c>
      <c r="D17" s="18">
        <v>1</v>
      </c>
      <c r="E17" s="19">
        <f>F18+F19</f>
        <v>0</v>
      </c>
      <c r="F17" s="19">
        <f t="shared" si="0"/>
        <v>0</v>
      </c>
      <c r="G17" s="19">
        <f>H18+H19</f>
        <v>0</v>
      </c>
      <c r="H17" s="19">
        <f t="shared" si="1"/>
        <v>0</v>
      </c>
      <c r="I17" s="19">
        <f>J18+J19</f>
        <v>0</v>
      </c>
      <c r="J17" s="19">
        <f t="shared" si="2"/>
        <v>0</v>
      </c>
      <c r="K17" s="19">
        <f t="shared" si="3"/>
        <v>0</v>
      </c>
      <c r="L17" s="19">
        <f t="shared" si="4"/>
        <v>0</v>
      </c>
      <c r="M17" s="17" t="s">
        <v>52</v>
      </c>
      <c r="N17" s="84" t="s">
        <v>321</v>
      </c>
      <c r="O17" s="84" t="s">
        <v>52</v>
      </c>
      <c r="P17" s="84" t="s">
        <v>55</v>
      </c>
      <c r="Q17" s="84" t="s">
        <v>52</v>
      </c>
      <c r="R17" s="64">
        <v>3</v>
      </c>
      <c r="S17" s="84" t="s">
        <v>52</v>
      </c>
      <c r="T17" s="90"/>
    </row>
    <row r="18" spans="1:20" ht="30" customHeight="1">
      <c r="A18" s="7" t="s">
        <v>322</v>
      </c>
      <c r="B18" s="7" t="s">
        <v>52</v>
      </c>
      <c r="C18" s="7" t="s">
        <v>52</v>
      </c>
      <c r="D18" s="8">
        <v>1</v>
      </c>
      <c r="E18" s="9">
        <f>공종별내역서!F257</f>
        <v>0</v>
      </c>
      <c r="F18" s="9">
        <f t="shared" si="0"/>
        <v>0</v>
      </c>
      <c r="G18" s="9">
        <f>공종별내역서!H257</f>
        <v>0</v>
      </c>
      <c r="H18" s="9">
        <f t="shared" si="1"/>
        <v>0</v>
      </c>
      <c r="I18" s="9">
        <f>공종별내역서!J257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7" t="s">
        <v>52</v>
      </c>
      <c r="N18" s="84" t="s">
        <v>323</v>
      </c>
      <c r="O18" s="84" t="s">
        <v>52</v>
      </c>
      <c r="P18" s="84" t="s">
        <v>321</v>
      </c>
      <c r="Q18" s="84" t="s">
        <v>52</v>
      </c>
      <c r="R18" s="64">
        <v>4</v>
      </c>
      <c r="S18" s="84" t="s">
        <v>52</v>
      </c>
      <c r="T18" s="90"/>
    </row>
    <row r="19" spans="1:20" ht="30" customHeight="1">
      <c r="A19" s="7" t="s">
        <v>425</v>
      </c>
      <c r="B19" s="7" t="s">
        <v>52</v>
      </c>
      <c r="C19" s="7" t="s">
        <v>52</v>
      </c>
      <c r="D19" s="8">
        <v>1</v>
      </c>
      <c r="E19" s="9">
        <f>공종별내역서!F280</f>
        <v>0</v>
      </c>
      <c r="F19" s="9">
        <f t="shared" si="0"/>
        <v>0</v>
      </c>
      <c r="G19" s="9">
        <f>공종별내역서!H280</f>
        <v>0</v>
      </c>
      <c r="H19" s="9">
        <f t="shared" si="1"/>
        <v>0</v>
      </c>
      <c r="I19" s="9">
        <f>공종별내역서!J280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7" t="s">
        <v>52</v>
      </c>
      <c r="N19" s="84" t="s">
        <v>426</v>
      </c>
      <c r="O19" s="84" t="s">
        <v>52</v>
      </c>
      <c r="P19" s="84" t="s">
        <v>321</v>
      </c>
      <c r="Q19" s="84" t="s">
        <v>52</v>
      </c>
      <c r="R19" s="64">
        <v>4</v>
      </c>
      <c r="S19" s="84" t="s">
        <v>52</v>
      </c>
      <c r="T19" s="90"/>
    </row>
    <row r="20" spans="1:20" ht="30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90"/>
    </row>
    <row r="21" spans="1:20" ht="30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90"/>
    </row>
    <row r="22" spans="1:20" ht="30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90"/>
    </row>
    <row r="23" spans="1:20" ht="30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90"/>
    </row>
    <row r="24" spans="1:20" ht="30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90"/>
    </row>
    <row r="25" spans="1:20" ht="30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90"/>
    </row>
    <row r="26" spans="1:20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90"/>
    </row>
    <row r="27" spans="1:20" ht="30" customHeight="1">
      <c r="A27" s="7" t="s">
        <v>102</v>
      </c>
      <c r="B27" s="8"/>
      <c r="C27" s="8"/>
      <c r="D27" s="8"/>
      <c r="E27" s="8"/>
      <c r="F27" s="9">
        <f>F5</f>
        <v>0</v>
      </c>
      <c r="G27" s="8"/>
      <c r="H27" s="9">
        <f>H5</f>
        <v>0</v>
      </c>
      <c r="I27" s="8"/>
      <c r="J27" s="9">
        <f>J5</f>
        <v>0</v>
      </c>
      <c r="K27" s="8"/>
      <c r="L27" s="9">
        <f>L5</f>
        <v>0</v>
      </c>
      <c r="M27" s="8"/>
      <c r="T27" s="9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DFBB5-D682-4430-A290-8C5057A020FD}">
  <sheetPr>
    <pageSetUpPr fitToPage="1"/>
  </sheetPr>
  <dimension ref="A1:AV280"/>
  <sheetViews>
    <sheetView zoomScale="70" zoomScaleNormal="70" workbookViewId="0">
      <selection activeCell="L12" sqref="L12"/>
    </sheetView>
  </sheetViews>
  <sheetFormatPr defaultRowHeight="16.5"/>
  <cols>
    <col min="1" max="2" width="30.625" style="64" customWidth="1"/>
    <col min="3" max="3" width="4.625" style="64" customWidth="1"/>
    <col min="4" max="4" width="8.625" style="64" customWidth="1"/>
    <col min="5" max="12" width="13.625" style="64" customWidth="1"/>
    <col min="13" max="13" width="12.625" style="64" customWidth="1"/>
    <col min="14" max="43" width="2.625" style="64" hidden="1" customWidth="1"/>
    <col min="44" max="44" width="10.625" style="64" hidden="1" customWidth="1"/>
    <col min="45" max="46" width="1.625" style="64" hidden="1" customWidth="1"/>
    <col min="47" max="47" width="24.625" style="64" hidden="1" customWidth="1"/>
    <col min="48" max="48" width="10.625" style="64" hidden="1" customWidth="1"/>
    <col min="49" max="16384" width="9" style="64"/>
  </cols>
  <sheetData>
    <row r="1" spans="1:48" ht="30" customHeight="1">
      <c r="A1" s="2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>
      <c r="A2" s="128" t="s">
        <v>703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48" ht="30" customHeight="1">
      <c r="A3" s="229" t="s">
        <v>1</v>
      </c>
      <c r="B3" s="229" t="s">
        <v>2</v>
      </c>
      <c r="C3" s="229" t="s">
        <v>3</v>
      </c>
      <c r="D3" s="229" t="s">
        <v>4</v>
      </c>
      <c r="E3" s="229" t="s">
        <v>5</v>
      </c>
      <c r="F3" s="229"/>
      <c r="G3" s="229" t="s">
        <v>8</v>
      </c>
      <c r="H3" s="229"/>
      <c r="I3" s="229" t="s">
        <v>9</v>
      </c>
      <c r="J3" s="229"/>
      <c r="K3" s="229" t="s">
        <v>10</v>
      </c>
      <c r="L3" s="229"/>
      <c r="M3" s="229" t="s">
        <v>11</v>
      </c>
      <c r="N3" s="228" t="s">
        <v>20</v>
      </c>
      <c r="O3" s="228" t="s">
        <v>13</v>
      </c>
      <c r="P3" s="228" t="s">
        <v>21</v>
      </c>
      <c r="Q3" s="228" t="s">
        <v>12</v>
      </c>
      <c r="R3" s="228" t="s">
        <v>22</v>
      </c>
      <c r="S3" s="228" t="s">
        <v>23</v>
      </c>
      <c r="T3" s="228" t="s">
        <v>24</v>
      </c>
      <c r="U3" s="228" t="s">
        <v>25</v>
      </c>
      <c r="V3" s="228" t="s">
        <v>26</v>
      </c>
      <c r="W3" s="228" t="s">
        <v>27</v>
      </c>
      <c r="X3" s="228" t="s">
        <v>28</v>
      </c>
      <c r="Y3" s="228" t="s">
        <v>29</v>
      </c>
      <c r="Z3" s="228" t="s">
        <v>30</v>
      </c>
      <c r="AA3" s="228" t="s">
        <v>31</v>
      </c>
      <c r="AB3" s="228" t="s">
        <v>32</v>
      </c>
      <c r="AC3" s="228" t="s">
        <v>33</v>
      </c>
      <c r="AD3" s="228" t="s">
        <v>34</v>
      </c>
      <c r="AE3" s="228" t="s">
        <v>35</v>
      </c>
      <c r="AF3" s="228" t="s">
        <v>36</v>
      </c>
      <c r="AG3" s="228" t="s">
        <v>37</v>
      </c>
      <c r="AH3" s="228" t="s">
        <v>38</v>
      </c>
      <c r="AI3" s="228" t="s">
        <v>39</v>
      </c>
      <c r="AJ3" s="228" t="s">
        <v>40</v>
      </c>
      <c r="AK3" s="228" t="s">
        <v>41</v>
      </c>
      <c r="AL3" s="228" t="s">
        <v>42</v>
      </c>
      <c r="AM3" s="228" t="s">
        <v>43</v>
      </c>
      <c r="AN3" s="228" t="s">
        <v>44</v>
      </c>
      <c r="AO3" s="228" t="s">
        <v>45</v>
      </c>
      <c r="AP3" s="228" t="s">
        <v>46</v>
      </c>
      <c r="AQ3" s="228" t="s">
        <v>47</v>
      </c>
      <c r="AR3" s="228" t="s">
        <v>48</v>
      </c>
      <c r="AS3" s="228" t="s">
        <v>15</v>
      </c>
      <c r="AT3" s="228" t="s">
        <v>16</v>
      </c>
      <c r="AU3" s="228" t="s">
        <v>49</v>
      </c>
      <c r="AV3" s="228" t="s">
        <v>50</v>
      </c>
    </row>
    <row r="4" spans="1:48" ht="30" customHeight="1">
      <c r="A4" s="230"/>
      <c r="B4" s="230"/>
      <c r="C4" s="230"/>
      <c r="D4" s="230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230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  <c r="AL4" s="228"/>
      <c r="AM4" s="228"/>
      <c r="AN4" s="228"/>
      <c r="AO4" s="228"/>
      <c r="AP4" s="228"/>
      <c r="AQ4" s="228"/>
      <c r="AR4" s="228"/>
      <c r="AS4" s="228"/>
      <c r="AT4" s="228"/>
      <c r="AU4" s="228"/>
      <c r="AV4" s="228"/>
    </row>
    <row r="5" spans="1:48" ht="30" customHeight="1">
      <c r="A5" s="7" t="s">
        <v>58</v>
      </c>
      <c r="B5" s="7" t="s">
        <v>60</v>
      </c>
      <c r="C5" s="8"/>
      <c r="D5" s="8"/>
      <c r="E5" s="9"/>
      <c r="F5" s="9"/>
      <c r="G5" s="9"/>
      <c r="H5" s="9"/>
      <c r="I5" s="9"/>
      <c r="J5" s="9"/>
      <c r="K5" s="9"/>
      <c r="L5" s="9"/>
      <c r="M5" s="8"/>
      <c r="Q5" s="84" t="s">
        <v>59</v>
      </c>
    </row>
    <row r="6" spans="1:48" ht="30" customHeight="1">
      <c r="A6" s="7" t="s">
        <v>61</v>
      </c>
      <c r="B6" s="7" t="s">
        <v>62</v>
      </c>
      <c r="C6" s="7" t="s">
        <v>63</v>
      </c>
      <c r="D6" s="8">
        <v>34</v>
      </c>
      <c r="E6" s="9"/>
      <c r="F6" s="9"/>
      <c r="G6" s="9"/>
      <c r="H6" s="9"/>
      <c r="I6" s="9"/>
      <c r="J6" s="9"/>
      <c r="K6" s="9"/>
      <c r="L6" s="9"/>
      <c r="M6" s="7"/>
      <c r="N6" s="84" t="s">
        <v>64</v>
      </c>
      <c r="O6" s="84" t="s">
        <v>52</v>
      </c>
      <c r="P6" s="84" t="s">
        <v>52</v>
      </c>
      <c r="Q6" s="84" t="s">
        <v>59</v>
      </c>
      <c r="R6" s="84" t="s">
        <v>65</v>
      </c>
      <c r="S6" s="84" t="s">
        <v>65</v>
      </c>
      <c r="T6" s="84" t="s">
        <v>66</v>
      </c>
      <c r="X6" s="64">
        <v>1</v>
      </c>
      <c r="AR6" s="84" t="s">
        <v>52</v>
      </c>
      <c r="AS6" s="84" t="s">
        <v>52</v>
      </c>
      <c r="AU6" s="84" t="s">
        <v>67</v>
      </c>
      <c r="AV6" s="64">
        <v>5</v>
      </c>
    </row>
    <row r="7" spans="1:48" ht="30" customHeight="1">
      <c r="A7" s="7" t="s">
        <v>68</v>
      </c>
      <c r="B7" s="7" t="s">
        <v>69</v>
      </c>
      <c r="C7" s="7" t="s">
        <v>70</v>
      </c>
      <c r="D7" s="8">
        <v>4</v>
      </c>
      <c r="E7" s="9"/>
      <c r="F7" s="9"/>
      <c r="G7" s="9"/>
      <c r="H7" s="9"/>
      <c r="I7" s="9"/>
      <c r="J7" s="9"/>
      <c r="K7" s="9"/>
      <c r="L7" s="9"/>
      <c r="M7" s="7"/>
      <c r="N7" s="84" t="s">
        <v>71</v>
      </c>
      <c r="O7" s="84" t="s">
        <v>52</v>
      </c>
      <c r="P7" s="84" t="s">
        <v>52</v>
      </c>
      <c r="Q7" s="84" t="s">
        <v>59</v>
      </c>
      <c r="R7" s="84" t="s">
        <v>65</v>
      </c>
      <c r="S7" s="84" t="s">
        <v>65</v>
      </c>
      <c r="T7" s="84" t="s">
        <v>66</v>
      </c>
      <c r="AR7" s="84" t="s">
        <v>52</v>
      </c>
      <c r="AS7" s="84" t="s">
        <v>52</v>
      </c>
      <c r="AU7" s="84" t="s">
        <v>72</v>
      </c>
      <c r="AV7" s="64">
        <v>6</v>
      </c>
    </row>
    <row r="8" spans="1:48" ht="30" customHeight="1">
      <c r="A8" s="7" t="s">
        <v>73</v>
      </c>
      <c r="B8" s="7" t="s">
        <v>74</v>
      </c>
      <c r="C8" s="7" t="s">
        <v>63</v>
      </c>
      <c r="D8" s="8">
        <v>32</v>
      </c>
      <c r="E8" s="9"/>
      <c r="F8" s="9"/>
      <c r="G8" s="9"/>
      <c r="H8" s="9"/>
      <c r="I8" s="9"/>
      <c r="J8" s="9"/>
      <c r="K8" s="9"/>
      <c r="L8" s="9"/>
      <c r="M8" s="7"/>
      <c r="N8" s="84" t="s">
        <v>75</v>
      </c>
      <c r="O8" s="84" t="s">
        <v>52</v>
      </c>
      <c r="P8" s="84" t="s">
        <v>52</v>
      </c>
      <c r="Q8" s="84" t="s">
        <v>59</v>
      </c>
      <c r="R8" s="84" t="s">
        <v>65</v>
      </c>
      <c r="S8" s="84" t="s">
        <v>65</v>
      </c>
      <c r="T8" s="84" t="s">
        <v>66</v>
      </c>
      <c r="X8" s="64">
        <v>1</v>
      </c>
      <c r="AR8" s="84" t="s">
        <v>52</v>
      </c>
      <c r="AS8" s="84" t="s">
        <v>52</v>
      </c>
      <c r="AU8" s="84" t="s">
        <v>76</v>
      </c>
      <c r="AV8" s="64">
        <v>7</v>
      </c>
    </row>
    <row r="9" spans="1:48" ht="30" customHeight="1">
      <c r="A9" s="7" t="s">
        <v>77</v>
      </c>
      <c r="B9" s="7" t="s">
        <v>78</v>
      </c>
      <c r="C9" s="7" t="s">
        <v>79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/>
      <c r="N9" s="84" t="s">
        <v>80</v>
      </c>
      <c r="O9" s="84" t="s">
        <v>52</v>
      </c>
      <c r="P9" s="84" t="s">
        <v>52</v>
      </c>
      <c r="Q9" s="84" t="s">
        <v>59</v>
      </c>
      <c r="R9" s="84" t="s">
        <v>65</v>
      </c>
      <c r="S9" s="84" t="s">
        <v>65</v>
      </c>
      <c r="T9" s="84" t="s">
        <v>65</v>
      </c>
      <c r="U9" s="64">
        <v>0</v>
      </c>
      <c r="V9" s="64">
        <v>0</v>
      </c>
      <c r="W9" s="64">
        <v>0.02</v>
      </c>
      <c r="AR9" s="84" t="s">
        <v>52</v>
      </c>
      <c r="AS9" s="84" t="s">
        <v>52</v>
      </c>
      <c r="AU9" s="84" t="s">
        <v>81</v>
      </c>
      <c r="AV9" s="64">
        <v>241</v>
      </c>
    </row>
    <row r="10" spans="1:48" ht="30" customHeight="1">
      <c r="A10" s="7" t="s">
        <v>82</v>
      </c>
      <c r="B10" s="7" t="s">
        <v>83</v>
      </c>
      <c r="C10" s="7" t="s">
        <v>70</v>
      </c>
      <c r="D10" s="8">
        <v>2</v>
      </c>
      <c r="E10" s="9"/>
      <c r="F10" s="9"/>
      <c r="G10" s="9"/>
      <c r="H10" s="9"/>
      <c r="I10" s="9"/>
      <c r="J10" s="9"/>
      <c r="K10" s="9"/>
      <c r="L10" s="9"/>
      <c r="M10" s="7"/>
      <c r="N10" s="84" t="s">
        <v>84</v>
      </c>
      <c r="O10" s="84" t="s">
        <v>52</v>
      </c>
      <c r="P10" s="84" t="s">
        <v>52</v>
      </c>
      <c r="Q10" s="84" t="s">
        <v>59</v>
      </c>
      <c r="R10" s="84" t="s">
        <v>65</v>
      </c>
      <c r="S10" s="84" t="s">
        <v>65</v>
      </c>
      <c r="T10" s="84" t="s">
        <v>66</v>
      </c>
      <c r="AR10" s="84" t="s">
        <v>52</v>
      </c>
      <c r="AS10" s="84" t="s">
        <v>52</v>
      </c>
      <c r="AU10" s="84" t="s">
        <v>85</v>
      </c>
      <c r="AV10" s="64">
        <v>8</v>
      </c>
    </row>
    <row r="11" spans="1:48" ht="30" customHeight="1">
      <c r="A11" s="7" t="s">
        <v>86</v>
      </c>
      <c r="B11" s="7" t="s">
        <v>87</v>
      </c>
      <c r="C11" s="7" t="s">
        <v>70</v>
      </c>
      <c r="D11" s="8">
        <v>2</v>
      </c>
      <c r="E11" s="9"/>
      <c r="F11" s="9"/>
      <c r="G11" s="9"/>
      <c r="H11" s="9"/>
      <c r="I11" s="9"/>
      <c r="J11" s="9"/>
      <c r="K11" s="9"/>
      <c r="L11" s="9"/>
      <c r="M11" s="7"/>
      <c r="N11" s="84" t="s">
        <v>88</v>
      </c>
      <c r="O11" s="84" t="s">
        <v>52</v>
      </c>
      <c r="P11" s="84" t="s">
        <v>52</v>
      </c>
      <c r="Q11" s="84" t="s">
        <v>59</v>
      </c>
      <c r="R11" s="84" t="s">
        <v>65</v>
      </c>
      <c r="S11" s="84" t="s">
        <v>65</v>
      </c>
      <c r="T11" s="84" t="s">
        <v>66</v>
      </c>
      <c r="AR11" s="84" t="s">
        <v>52</v>
      </c>
      <c r="AS11" s="84" t="s">
        <v>52</v>
      </c>
      <c r="AU11" s="84" t="s">
        <v>89</v>
      </c>
      <c r="AV11" s="64">
        <v>9</v>
      </c>
    </row>
    <row r="12" spans="1:48" ht="30" customHeight="1">
      <c r="A12" s="7" t="s">
        <v>90</v>
      </c>
      <c r="B12" s="7" t="s">
        <v>91</v>
      </c>
      <c r="C12" s="7" t="s">
        <v>92</v>
      </c>
      <c r="D12" s="8">
        <v>1.1000000000000001</v>
      </c>
      <c r="E12" s="9"/>
      <c r="F12" s="9"/>
      <c r="G12" s="9"/>
      <c r="H12" s="9"/>
      <c r="I12" s="9"/>
      <c r="J12" s="9"/>
      <c r="K12" s="9"/>
      <c r="L12" s="9"/>
      <c r="M12" s="7"/>
      <c r="N12" s="84" t="s">
        <v>93</v>
      </c>
      <c r="O12" s="84" t="s">
        <v>52</v>
      </c>
      <c r="P12" s="84" t="s">
        <v>52</v>
      </c>
      <c r="Q12" s="84" t="s">
        <v>59</v>
      </c>
      <c r="R12" s="84" t="s">
        <v>65</v>
      </c>
      <c r="S12" s="84" t="s">
        <v>65</v>
      </c>
      <c r="T12" s="84" t="s">
        <v>66</v>
      </c>
      <c r="Y12" s="64">
        <v>2</v>
      </c>
      <c r="AR12" s="84" t="s">
        <v>52</v>
      </c>
      <c r="AS12" s="84" t="s">
        <v>52</v>
      </c>
      <c r="AU12" s="84" t="s">
        <v>94</v>
      </c>
      <c r="AV12" s="64">
        <v>182</v>
      </c>
    </row>
    <row r="13" spans="1:48" ht="30" customHeight="1">
      <c r="A13" s="7" t="s">
        <v>95</v>
      </c>
      <c r="B13" s="7" t="s">
        <v>91</v>
      </c>
      <c r="C13" s="7" t="s">
        <v>92</v>
      </c>
      <c r="D13" s="8">
        <v>0.3</v>
      </c>
      <c r="E13" s="9"/>
      <c r="F13" s="9"/>
      <c r="G13" s="9"/>
      <c r="H13" s="9"/>
      <c r="I13" s="9"/>
      <c r="J13" s="9"/>
      <c r="K13" s="9"/>
      <c r="L13" s="9"/>
      <c r="M13" s="7"/>
      <c r="N13" s="84" t="s">
        <v>96</v>
      </c>
      <c r="O13" s="84" t="s">
        <v>52</v>
      </c>
      <c r="P13" s="84" t="s">
        <v>52</v>
      </c>
      <c r="Q13" s="84" t="s">
        <v>59</v>
      </c>
      <c r="R13" s="84" t="s">
        <v>65</v>
      </c>
      <c r="S13" s="84" t="s">
        <v>65</v>
      </c>
      <c r="T13" s="84" t="s">
        <v>66</v>
      </c>
      <c r="Y13" s="64">
        <v>2</v>
      </c>
      <c r="AR13" s="84" t="s">
        <v>52</v>
      </c>
      <c r="AS13" s="84" t="s">
        <v>52</v>
      </c>
      <c r="AU13" s="84" t="s">
        <v>97</v>
      </c>
      <c r="AV13" s="64">
        <v>183</v>
      </c>
    </row>
    <row r="14" spans="1:48" ht="30" customHeight="1">
      <c r="A14" s="7" t="s">
        <v>98</v>
      </c>
      <c r="B14" s="7" t="s">
        <v>99</v>
      </c>
      <c r="C14" s="7" t="s">
        <v>79</v>
      </c>
      <c r="D14" s="8">
        <v>1</v>
      </c>
      <c r="E14" s="9"/>
      <c r="F14" s="9"/>
      <c r="G14" s="9"/>
      <c r="H14" s="9"/>
      <c r="I14" s="9"/>
      <c r="J14" s="9"/>
      <c r="K14" s="9"/>
      <c r="L14" s="9"/>
      <c r="M14" s="7"/>
      <c r="N14" s="84" t="s">
        <v>100</v>
      </c>
      <c r="O14" s="84" t="s">
        <v>52</v>
      </c>
      <c r="P14" s="84" t="s">
        <v>52</v>
      </c>
      <c r="Q14" s="84" t="s">
        <v>59</v>
      </c>
      <c r="R14" s="84" t="s">
        <v>65</v>
      </c>
      <c r="S14" s="84" t="s">
        <v>65</v>
      </c>
      <c r="T14" s="84" t="s">
        <v>65</v>
      </c>
      <c r="U14" s="64">
        <v>1</v>
      </c>
      <c r="V14" s="64">
        <v>0</v>
      </c>
      <c r="W14" s="64">
        <v>0.03</v>
      </c>
      <c r="AR14" s="84" t="s">
        <v>52</v>
      </c>
      <c r="AS14" s="84" t="s">
        <v>52</v>
      </c>
      <c r="AU14" s="84" t="s">
        <v>101</v>
      </c>
      <c r="AV14" s="64">
        <v>242</v>
      </c>
    </row>
    <row r="15" spans="1:48" ht="30" customHeight="1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84" t="s">
        <v>59</v>
      </c>
    </row>
    <row r="16" spans="1:48" ht="30" customHeight="1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84" t="s">
        <v>59</v>
      </c>
    </row>
    <row r="17" spans="1:48" ht="30" customHeight="1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84" t="s">
        <v>59</v>
      </c>
    </row>
    <row r="18" spans="1:48" ht="30" customHeight="1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84" t="s">
        <v>59</v>
      </c>
    </row>
    <row r="19" spans="1:48" ht="30" customHeight="1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84" t="s">
        <v>59</v>
      </c>
    </row>
    <row r="20" spans="1:48" ht="30" customHeight="1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84" t="s">
        <v>59</v>
      </c>
    </row>
    <row r="21" spans="1:48" ht="30" customHeight="1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84" t="s">
        <v>59</v>
      </c>
    </row>
    <row r="22" spans="1:48" ht="30" customHeight="1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84" t="s">
        <v>59</v>
      </c>
    </row>
    <row r="23" spans="1:48" ht="30" customHeight="1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84" t="s">
        <v>59</v>
      </c>
    </row>
    <row r="24" spans="1:48" ht="30" customHeight="1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84" t="s">
        <v>59</v>
      </c>
    </row>
    <row r="25" spans="1:48" ht="30" customHeight="1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84" t="s">
        <v>59</v>
      </c>
    </row>
    <row r="26" spans="1:48" ht="30" customHeight="1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84" t="s">
        <v>59</v>
      </c>
    </row>
    <row r="27" spans="1:48" ht="30" customHeight="1">
      <c r="A27" s="7" t="s">
        <v>102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N27" s="64" t="s">
        <v>103</v>
      </c>
    </row>
    <row r="28" spans="1:48" ht="30" customHeight="1">
      <c r="A28" s="7" t="s">
        <v>104</v>
      </c>
      <c r="B28" s="7" t="s">
        <v>60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84" t="s">
        <v>105</v>
      </c>
    </row>
    <row r="29" spans="1:48" ht="30" customHeight="1">
      <c r="A29" s="7" t="s">
        <v>106</v>
      </c>
      <c r="B29" s="7" t="s">
        <v>107</v>
      </c>
      <c r="C29" s="7" t="s">
        <v>63</v>
      </c>
      <c r="D29" s="8">
        <v>142</v>
      </c>
      <c r="E29" s="9"/>
      <c r="F29" s="9"/>
      <c r="G29" s="9"/>
      <c r="H29" s="9"/>
      <c r="I29" s="9"/>
      <c r="J29" s="9"/>
      <c r="K29" s="9"/>
      <c r="L29" s="9"/>
      <c r="M29" s="7"/>
      <c r="N29" s="84" t="s">
        <v>108</v>
      </c>
      <c r="O29" s="84" t="s">
        <v>52</v>
      </c>
      <c r="P29" s="84" t="s">
        <v>52</v>
      </c>
      <c r="Q29" s="84" t="s">
        <v>105</v>
      </c>
      <c r="R29" s="84" t="s">
        <v>65</v>
      </c>
      <c r="S29" s="84" t="s">
        <v>65</v>
      </c>
      <c r="T29" s="84" t="s">
        <v>66</v>
      </c>
      <c r="X29" s="64">
        <v>1</v>
      </c>
      <c r="Y29" s="64">
        <v>2</v>
      </c>
      <c r="AR29" s="84" t="s">
        <v>52</v>
      </c>
      <c r="AS29" s="84" t="s">
        <v>52</v>
      </c>
      <c r="AU29" s="84" t="s">
        <v>109</v>
      </c>
      <c r="AV29" s="64">
        <v>11</v>
      </c>
    </row>
    <row r="30" spans="1:48" ht="30" customHeight="1">
      <c r="A30" s="7" t="s">
        <v>110</v>
      </c>
      <c r="B30" s="7" t="s">
        <v>111</v>
      </c>
      <c r="C30" s="7" t="s">
        <v>79</v>
      </c>
      <c r="D30" s="8">
        <v>1</v>
      </c>
      <c r="E30" s="9"/>
      <c r="F30" s="9"/>
      <c r="G30" s="9"/>
      <c r="H30" s="9"/>
      <c r="I30" s="9"/>
      <c r="J30" s="9"/>
      <c r="K30" s="9"/>
      <c r="L30" s="9"/>
      <c r="M30" s="7"/>
      <c r="N30" s="84" t="s">
        <v>80</v>
      </c>
      <c r="O30" s="84" t="s">
        <v>52</v>
      </c>
      <c r="P30" s="84" t="s">
        <v>52</v>
      </c>
      <c r="Q30" s="84" t="s">
        <v>105</v>
      </c>
      <c r="R30" s="84" t="s">
        <v>65</v>
      </c>
      <c r="S30" s="84" t="s">
        <v>65</v>
      </c>
      <c r="T30" s="84" t="s">
        <v>65</v>
      </c>
      <c r="U30" s="64">
        <v>0</v>
      </c>
      <c r="V30" s="64">
        <v>0</v>
      </c>
      <c r="W30" s="64">
        <v>0.15</v>
      </c>
      <c r="AR30" s="84" t="s">
        <v>52</v>
      </c>
      <c r="AS30" s="84" t="s">
        <v>52</v>
      </c>
      <c r="AU30" s="84" t="s">
        <v>112</v>
      </c>
      <c r="AV30" s="64">
        <v>245</v>
      </c>
    </row>
    <row r="31" spans="1:48" ht="30" customHeight="1">
      <c r="A31" s="7" t="s">
        <v>77</v>
      </c>
      <c r="B31" s="7" t="s">
        <v>78</v>
      </c>
      <c r="C31" s="7" t="s">
        <v>79</v>
      </c>
      <c r="D31" s="8">
        <v>1</v>
      </c>
      <c r="E31" s="9"/>
      <c r="F31" s="9"/>
      <c r="G31" s="9"/>
      <c r="H31" s="9"/>
      <c r="I31" s="9"/>
      <c r="J31" s="9"/>
      <c r="K31" s="9"/>
      <c r="L31" s="9"/>
      <c r="M31" s="7"/>
      <c r="N31" s="84" t="s">
        <v>100</v>
      </c>
      <c r="O31" s="84" t="s">
        <v>52</v>
      </c>
      <c r="P31" s="84" t="s">
        <v>52</v>
      </c>
      <c r="Q31" s="84" t="s">
        <v>105</v>
      </c>
      <c r="R31" s="84" t="s">
        <v>65</v>
      </c>
      <c r="S31" s="84" t="s">
        <v>65</v>
      </c>
      <c r="T31" s="84" t="s">
        <v>65</v>
      </c>
      <c r="U31" s="64">
        <v>0</v>
      </c>
      <c r="V31" s="64">
        <v>0</v>
      </c>
      <c r="W31" s="64">
        <v>0.02</v>
      </c>
      <c r="AR31" s="84" t="s">
        <v>52</v>
      </c>
      <c r="AS31" s="84" t="s">
        <v>52</v>
      </c>
      <c r="AU31" s="84" t="s">
        <v>113</v>
      </c>
      <c r="AV31" s="64">
        <v>243</v>
      </c>
    </row>
    <row r="32" spans="1:48" ht="30" customHeight="1">
      <c r="A32" s="7" t="s">
        <v>114</v>
      </c>
      <c r="B32" s="7" t="s">
        <v>115</v>
      </c>
      <c r="C32" s="7" t="s">
        <v>63</v>
      </c>
      <c r="D32" s="8">
        <v>2</v>
      </c>
      <c r="E32" s="9"/>
      <c r="F32" s="9"/>
      <c r="G32" s="9"/>
      <c r="H32" s="9"/>
      <c r="I32" s="9"/>
      <c r="J32" s="9"/>
      <c r="K32" s="9"/>
      <c r="L32" s="9"/>
      <c r="M32" s="7"/>
      <c r="N32" s="84" t="s">
        <v>116</v>
      </c>
      <c r="O32" s="84" t="s">
        <v>52</v>
      </c>
      <c r="P32" s="84" t="s">
        <v>52</v>
      </c>
      <c r="Q32" s="84" t="s">
        <v>105</v>
      </c>
      <c r="R32" s="84" t="s">
        <v>65</v>
      </c>
      <c r="S32" s="84" t="s">
        <v>65</v>
      </c>
      <c r="T32" s="84" t="s">
        <v>66</v>
      </c>
      <c r="AR32" s="84" t="s">
        <v>52</v>
      </c>
      <c r="AS32" s="84" t="s">
        <v>52</v>
      </c>
      <c r="AU32" s="84" t="s">
        <v>117</v>
      </c>
      <c r="AV32" s="64">
        <v>12</v>
      </c>
    </row>
    <row r="33" spans="1:48" ht="30" customHeight="1">
      <c r="A33" s="7" t="s">
        <v>118</v>
      </c>
      <c r="B33" s="7" t="s">
        <v>119</v>
      </c>
      <c r="C33" s="7" t="s">
        <v>70</v>
      </c>
      <c r="D33" s="8">
        <v>13</v>
      </c>
      <c r="E33" s="9"/>
      <c r="F33" s="9"/>
      <c r="G33" s="9"/>
      <c r="H33" s="9"/>
      <c r="I33" s="9"/>
      <c r="J33" s="9"/>
      <c r="K33" s="9"/>
      <c r="L33" s="9"/>
      <c r="M33" s="7"/>
      <c r="N33" s="84" t="s">
        <v>120</v>
      </c>
      <c r="O33" s="84" t="s">
        <v>52</v>
      </c>
      <c r="P33" s="84" t="s">
        <v>52</v>
      </c>
      <c r="Q33" s="84" t="s">
        <v>105</v>
      </c>
      <c r="R33" s="84" t="s">
        <v>65</v>
      </c>
      <c r="S33" s="84" t="s">
        <v>65</v>
      </c>
      <c r="T33" s="84" t="s">
        <v>66</v>
      </c>
      <c r="AR33" s="84" t="s">
        <v>52</v>
      </c>
      <c r="AS33" s="84" t="s">
        <v>52</v>
      </c>
      <c r="AU33" s="84" t="s">
        <v>121</v>
      </c>
      <c r="AV33" s="64">
        <v>13</v>
      </c>
    </row>
    <row r="34" spans="1:48" ht="30" customHeight="1">
      <c r="A34" s="7" t="s">
        <v>122</v>
      </c>
      <c r="B34" s="7" t="s">
        <v>123</v>
      </c>
      <c r="C34" s="7" t="s">
        <v>70</v>
      </c>
      <c r="D34" s="8">
        <v>13</v>
      </c>
      <c r="E34" s="9"/>
      <c r="F34" s="9"/>
      <c r="G34" s="9"/>
      <c r="H34" s="9"/>
      <c r="I34" s="9"/>
      <c r="J34" s="9"/>
      <c r="K34" s="9"/>
      <c r="L34" s="9"/>
      <c r="M34" s="7"/>
      <c r="N34" s="84" t="s">
        <v>124</v>
      </c>
      <c r="O34" s="84" t="s">
        <v>52</v>
      </c>
      <c r="P34" s="84" t="s">
        <v>52</v>
      </c>
      <c r="Q34" s="84" t="s">
        <v>105</v>
      </c>
      <c r="R34" s="84" t="s">
        <v>65</v>
      </c>
      <c r="S34" s="84" t="s">
        <v>65</v>
      </c>
      <c r="T34" s="84" t="s">
        <v>66</v>
      </c>
      <c r="AR34" s="84" t="s">
        <v>52</v>
      </c>
      <c r="AS34" s="84" t="s">
        <v>52</v>
      </c>
      <c r="AU34" s="84" t="s">
        <v>125</v>
      </c>
      <c r="AV34" s="64">
        <v>14</v>
      </c>
    </row>
    <row r="35" spans="1:48" ht="30" customHeight="1">
      <c r="A35" s="7" t="s">
        <v>82</v>
      </c>
      <c r="B35" s="7" t="s">
        <v>126</v>
      </c>
      <c r="C35" s="7" t="s">
        <v>70</v>
      </c>
      <c r="D35" s="8">
        <v>11</v>
      </c>
      <c r="E35" s="9"/>
      <c r="F35" s="9"/>
      <c r="G35" s="9"/>
      <c r="H35" s="9"/>
      <c r="I35" s="9"/>
      <c r="J35" s="9"/>
      <c r="K35" s="9"/>
      <c r="L35" s="9"/>
      <c r="M35" s="7"/>
      <c r="N35" s="84" t="s">
        <v>127</v>
      </c>
      <c r="O35" s="84" t="s">
        <v>52</v>
      </c>
      <c r="P35" s="84" t="s">
        <v>52</v>
      </c>
      <c r="Q35" s="84" t="s">
        <v>105</v>
      </c>
      <c r="R35" s="84" t="s">
        <v>65</v>
      </c>
      <c r="S35" s="84" t="s">
        <v>65</v>
      </c>
      <c r="T35" s="84" t="s">
        <v>66</v>
      </c>
      <c r="AR35" s="84" t="s">
        <v>52</v>
      </c>
      <c r="AS35" s="84" t="s">
        <v>52</v>
      </c>
      <c r="AU35" s="84" t="s">
        <v>128</v>
      </c>
      <c r="AV35" s="64">
        <v>15</v>
      </c>
    </row>
    <row r="36" spans="1:48" ht="30" customHeight="1">
      <c r="A36" s="7" t="s">
        <v>129</v>
      </c>
      <c r="B36" s="7" t="s">
        <v>130</v>
      </c>
      <c r="C36" s="7" t="s">
        <v>70</v>
      </c>
      <c r="D36" s="8">
        <v>12</v>
      </c>
      <c r="E36" s="9"/>
      <c r="F36" s="9"/>
      <c r="G36" s="9"/>
      <c r="H36" s="9"/>
      <c r="I36" s="9"/>
      <c r="J36" s="9"/>
      <c r="K36" s="9"/>
      <c r="L36" s="9"/>
      <c r="M36" s="7"/>
      <c r="N36" s="84" t="s">
        <v>131</v>
      </c>
      <c r="O36" s="84" t="s">
        <v>52</v>
      </c>
      <c r="P36" s="84" t="s">
        <v>52</v>
      </c>
      <c r="Q36" s="84" t="s">
        <v>105</v>
      </c>
      <c r="R36" s="84" t="s">
        <v>65</v>
      </c>
      <c r="S36" s="84" t="s">
        <v>65</v>
      </c>
      <c r="T36" s="84" t="s">
        <v>66</v>
      </c>
      <c r="AR36" s="84" t="s">
        <v>52</v>
      </c>
      <c r="AS36" s="84" t="s">
        <v>52</v>
      </c>
      <c r="AU36" s="84" t="s">
        <v>132</v>
      </c>
      <c r="AV36" s="64">
        <v>16</v>
      </c>
    </row>
    <row r="37" spans="1:48" ht="30" customHeight="1">
      <c r="A37" s="7" t="s">
        <v>90</v>
      </c>
      <c r="B37" s="7" t="s">
        <v>91</v>
      </c>
      <c r="C37" s="7" t="s">
        <v>92</v>
      </c>
      <c r="D37" s="8">
        <v>3.1</v>
      </c>
      <c r="E37" s="9"/>
      <c r="F37" s="9"/>
      <c r="G37" s="9"/>
      <c r="H37" s="9"/>
      <c r="I37" s="9"/>
      <c r="J37" s="9"/>
      <c r="K37" s="9"/>
      <c r="L37" s="9"/>
      <c r="M37" s="7"/>
      <c r="N37" s="84" t="s">
        <v>93</v>
      </c>
      <c r="O37" s="84" t="s">
        <v>52</v>
      </c>
      <c r="P37" s="84" t="s">
        <v>52</v>
      </c>
      <c r="Q37" s="84" t="s">
        <v>105</v>
      </c>
      <c r="R37" s="84" t="s">
        <v>65</v>
      </c>
      <c r="S37" s="84" t="s">
        <v>65</v>
      </c>
      <c r="T37" s="84" t="s">
        <v>66</v>
      </c>
      <c r="Z37" s="64">
        <v>3</v>
      </c>
      <c r="AR37" s="84" t="s">
        <v>52</v>
      </c>
      <c r="AS37" s="84" t="s">
        <v>52</v>
      </c>
      <c r="AU37" s="84" t="s">
        <v>133</v>
      </c>
      <c r="AV37" s="64">
        <v>184</v>
      </c>
    </row>
    <row r="38" spans="1:48" ht="30" customHeight="1">
      <c r="A38" s="7" t="s">
        <v>95</v>
      </c>
      <c r="B38" s="7" t="s">
        <v>91</v>
      </c>
      <c r="C38" s="7" t="s">
        <v>92</v>
      </c>
      <c r="D38" s="8">
        <v>3.1</v>
      </c>
      <c r="E38" s="9"/>
      <c r="F38" s="9"/>
      <c r="G38" s="9"/>
      <c r="H38" s="9"/>
      <c r="I38" s="9"/>
      <c r="J38" s="9"/>
      <c r="K38" s="9"/>
      <c r="L38" s="9"/>
      <c r="M38" s="7"/>
      <c r="N38" s="84" t="s">
        <v>96</v>
      </c>
      <c r="O38" s="84" t="s">
        <v>52</v>
      </c>
      <c r="P38" s="84" t="s">
        <v>52</v>
      </c>
      <c r="Q38" s="84" t="s">
        <v>105</v>
      </c>
      <c r="R38" s="84" t="s">
        <v>65</v>
      </c>
      <c r="S38" s="84" t="s">
        <v>65</v>
      </c>
      <c r="T38" s="84" t="s">
        <v>66</v>
      </c>
      <c r="Z38" s="64">
        <v>3</v>
      </c>
      <c r="AR38" s="84" t="s">
        <v>52</v>
      </c>
      <c r="AS38" s="84" t="s">
        <v>52</v>
      </c>
      <c r="AU38" s="84" t="s">
        <v>134</v>
      </c>
      <c r="AV38" s="64">
        <v>185</v>
      </c>
    </row>
    <row r="39" spans="1:48" ht="30" customHeight="1">
      <c r="A39" s="7" t="s">
        <v>98</v>
      </c>
      <c r="B39" s="7" t="s">
        <v>99</v>
      </c>
      <c r="C39" s="7" t="s">
        <v>79</v>
      </c>
      <c r="D39" s="8">
        <v>1</v>
      </c>
      <c r="E39" s="9"/>
      <c r="F39" s="9"/>
      <c r="G39" s="9"/>
      <c r="H39" s="9"/>
      <c r="I39" s="9"/>
      <c r="J39" s="9"/>
      <c r="K39" s="9"/>
      <c r="L39" s="9"/>
      <c r="M39" s="7"/>
      <c r="N39" s="84" t="s">
        <v>135</v>
      </c>
      <c r="O39" s="84" t="s">
        <v>52</v>
      </c>
      <c r="P39" s="84" t="s">
        <v>52</v>
      </c>
      <c r="Q39" s="84" t="s">
        <v>105</v>
      </c>
      <c r="R39" s="84" t="s">
        <v>65</v>
      </c>
      <c r="S39" s="84" t="s">
        <v>65</v>
      </c>
      <c r="T39" s="84" t="s">
        <v>65</v>
      </c>
      <c r="U39" s="64">
        <v>1</v>
      </c>
      <c r="V39" s="64">
        <v>0</v>
      </c>
      <c r="W39" s="64">
        <v>0.03</v>
      </c>
      <c r="AR39" s="84" t="s">
        <v>52</v>
      </c>
      <c r="AS39" s="84" t="s">
        <v>52</v>
      </c>
      <c r="AU39" s="84" t="s">
        <v>136</v>
      </c>
      <c r="AV39" s="64">
        <v>244</v>
      </c>
    </row>
    <row r="40" spans="1:48" ht="30" customHeight="1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  <c r="Q40" s="84" t="s">
        <v>105</v>
      </c>
    </row>
    <row r="41" spans="1:48" ht="30" customHeight="1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  <c r="Q41" s="84" t="s">
        <v>105</v>
      </c>
    </row>
    <row r="42" spans="1:48" ht="30" customHeight="1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84" t="s">
        <v>105</v>
      </c>
    </row>
    <row r="43" spans="1:48" ht="30" customHeight="1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84" t="s">
        <v>105</v>
      </c>
    </row>
    <row r="44" spans="1:48" ht="30" customHeight="1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84" t="s">
        <v>105</v>
      </c>
    </row>
    <row r="45" spans="1:48" ht="30" customHeight="1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84" t="s">
        <v>105</v>
      </c>
    </row>
    <row r="46" spans="1:48" ht="30" customHeight="1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84" t="s">
        <v>105</v>
      </c>
    </row>
    <row r="47" spans="1:48" ht="30" customHeight="1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84" t="s">
        <v>105</v>
      </c>
    </row>
    <row r="48" spans="1:48" ht="30" customHeight="1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84" t="s">
        <v>105</v>
      </c>
    </row>
    <row r="49" spans="1:48" ht="30" customHeight="1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84" t="s">
        <v>105</v>
      </c>
    </row>
    <row r="50" spans="1:48" ht="30" customHeight="1">
      <c r="A50" s="7" t="s">
        <v>102</v>
      </c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N50" s="64" t="s">
        <v>103</v>
      </c>
    </row>
    <row r="51" spans="1:48" ht="30" customHeight="1">
      <c r="A51" s="7" t="s">
        <v>137</v>
      </c>
      <c r="B51" s="7" t="s">
        <v>60</v>
      </c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Q51" s="84" t="s">
        <v>138</v>
      </c>
    </row>
    <row r="52" spans="1:48" ht="30" customHeight="1">
      <c r="A52" s="7" t="s">
        <v>106</v>
      </c>
      <c r="B52" s="7" t="s">
        <v>139</v>
      </c>
      <c r="C52" s="7" t="s">
        <v>63</v>
      </c>
      <c r="D52" s="8">
        <v>9</v>
      </c>
      <c r="E52" s="9"/>
      <c r="F52" s="9"/>
      <c r="G52" s="9"/>
      <c r="H52" s="9"/>
      <c r="I52" s="9"/>
      <c r="J52" s="9"/>
      <c r="K52" s="9"/>
      <c r="L52" s="9"/>
      <c r="M52" s="7"/>
      <c r="N52" s="84" t="s">
        <v>140</v>
      </c>
      <c r="O52" s="84" t="s">
        <v>52</v>
      </c>
      <c r="P52" s="84" t="s">
        <v>52</v>
      </c>
      <c r="Q52" s="84" t="s">
        <v>138</v>
      </c>
      <c r="R52" s="84" t="s">
        <v>65</v>
      </c>
      <c r="S52" s="84" t="s">
        <v>65</v>
      </c>
      <c r="T52" s="84" t="s">
        <v>66</v>
      </c>
      <c r="X52" s="64">
        <v>1</v>
      </c>
      <c r="Y52" s="64">
        <v>2</v>
      </c>
      <c r="AR52" s="84" t="s">
        <v>52</v>
      </c>
      <c r="AS52" s="84" t="s">
        <v>52</v>
      </c>
      <c r="AU52" s="84" t="s">
        <v>141</v>
      </c>
      <c r="AV52" s="64">
        <v>18</v>
      </c>
    </row>
    <row r="53" spans="1:48" ht="30" customHeight="1">
      <c r="A53" s="7" t="s">
        <v>106</v>
      </c>
      <c r="B53" s="7" t="s">
        <v>142</v>
      </c>
      <c r="C53" s="7" t="s">
        <v>63</v>
      </c>
      <c r="D53" s="8">
        <v>85</v>
      </c>
      <c r="E53" s="9"/>
      <c r="F53" s="9"/>
      <c r="G53" s="9"/>
      <c r="H53" s="9"/>
      <c r="I53" s="9"/>
      <c r="J53" s="9"/>
      <c r="K53" s="9"/>
      <c r="L53" s="9"/>
      <c r="M53" s="7"/>
      <c r="N53" s="84" t="s">
        <v>143</v>
      </c>
      <c r="O53" s="84" t="s">
        <v>52</v>
      </c>
      <c r="P53" s="84" t="s">
        <v>52</v>
      </c>
      <c r="Q53" s="84" t="s">
        <v>138</v>
      </c>
      <c r="R53" s="84" t="s">
        <v>65</v>
      </c>
      <c r="S53" s="84" t="s">
        <v>65</v>
      </c>
      <c r="T53" s="84" t="s">
        <v>66</v>
      </c>
      <c r="X53" s="64">
        <v>1</v>
      </c>
      <c r="Y53" s="64">
        <v>2</v>
      </c>
      <c r="AR53" s="84" t="s">
        <v>52</v>
      </c>
      <c r="AS53" s="84" t="s">
        <v>52</v>
      </c>
      <c r="AU53" s="84" t="s">
        <v>144</v>
      </c>
      <c r="AV53" s="64">
        <v>19</v>
      </c>
    </row>
    <row r="54" spans="1:48" ht="30" customHeight="1">
      <c r="A54" s="7" t="s">
        <v>106</v>
      </c>
      <c r="B54" s="7" t="s">
        <v>145</v>
      </c>
      <c r="C54" s="7" t="s">
        <v>63</v>
      </c>
      <c r="D54" s="8">
        <v>11</v>
      </c>
      <c r="E54" s="9"/>
      <c r="F54" s="9"/>
      <c r="G54" s="9"/>
      <c r="H54" s="9"/>
      <c r="I54" s="9"/>
      <c r="J54" s="9"/>
      <c r="K54" s="9"/>
      <c r="L54" s="9"/>
      <c r="M54" s="7"/>
      <c r="N54" s="84" t="s">
        <v>146</v>
      </c>
      <c r="O54" s="84" t="s">
        <v>52</v>
      </c>
      <c r="P54" s="84" t="s">
        <v>52</v>
      </c>
      <c r="Q54" s="84" t="s">
        <v>138</v>
      </c>
      <c r="R54" s="84" t="s">
        <v>65</v>
      </c>
      <c r="S54" s="84" t="s">
        <v>65</v>
      </c>
      <c r="T54" s="84" t="s">
        <v>66</v>
      </c>
      <c r="X54" s="64">
        <v>1</v>
      </c>
      <c r="Y54" s="64">
        <v>2</v>
      </c>
      <c r="AR54" s="84" t="s">
        <v>52</v>
      </c>
      <c r="AS54" s="84" t="s">
        <v>52</v>
      </c>
      <c r="AU54" s="84" t="s">
        <v>147</v>
      </c>
      <c r="AV54" s="64">
        <v>20</v>
      </c>
    </row>
    <row r="55" spans="1:48" ht="30" customHeight="1">
      <c r="A55" s="7" t="s">
        <v>106</v>
      </c>
      <c r="B55" s="7" t="s">
        <v>148</v>
      </c>
      <c r="C55" s="7" t="s">
        <v>63</v>
      </c>
      <c r="D55" s="8">
        <v>4</v>
      </c>
      <c r="E55" s="9"/>
      <c r="F55" s="9"/>
      <c r="G55" s="9"/>
      <c r="H55" s="9"/>
      <c r="I55" s="9"/>
      <c r="J55" s="9"/>
      <c r="K55" s="9"/>
      <c r="L55" s="9"/>
      <c r="M55" s="7"/>
      <c r="N55" s="84" t="s">
        <v>149</v>
      </c>
      <c r="O55" s="84" t="s">
        <v>52</v>
      </c>
      <c r="P55" s="84" t="s">
        <v>52</v>
      </c>
      <c r="Q55" s="84" t="s">
        <v>138</v>
      </c>
      <c r="R55" s="84" t="s">
        <v>65</v>
      </c>
      <c r="S55" s="84" t="s">
        <v>65</v>
      </c>
      <c r="T55" s="84" t="s">
        <v>66</v>
      </c>
      <c r="X55" s="64">
        <v>1</v>
      </c>
      <c r="Y55" s="64">
        <v>2</v>
      </c>
      <c r="AR55" s="84" t="s">
        <v>52</v>
      </c>
      <c r="AS55" s="84" t="s">
        <v>52</v>
      </c>
      <c r="AU55" s="84" t="s">
        <v>150</v>
      </c>
      <c r="AV55" s="64">
        <v>21</v>
      </c>
    </row>
    <row r="56" spans="1:48" ht="30" customHeight="1">
      <c r="A56" s="7" t="s">
        <v>106</v>
      </c>
      <c r="B56" s="7" t="s">
        <v>151</v>
      </c>
      <c r="C56" s="7" t="s">
        <v>63</v>
      </c>
      <c r="D56" s="8">
        <v>3</v>
      </c>
      <c r="E56" s="9"/>
      <c r="F56" s="9"/>
      <c r="G56" s="9"/>
      <c r="H56" s="9"/>
      <c r="I56" s="9"/>
      <c r="J56" s="9"/>
      <c r="K56" s="9"/>
      <c r="L56" s="9"/>
      <c r="M56" s="7"/>
      <c r="N56" s="84" t="s">
        <v>152</v>
      </c>
      <c r="O56" s="84" t="s">
        <v>52</v>
      </c>
      <c r="P56" s="84" t="s">
        <v>52</v>
      </c>
      <c r="Q56" s="84" t="s">
        <v>138</v>
      </c>
      <c r="R56" s="84" t="s">
        <v>65</v>
      </c>
      <c r="S56" s="84" t="s">
        <v>65</v>
      </c>
      <c r="T56" s="84" t="s">
        <v>66</v>
      </c>
      <c r="X56" s="64">
        <v>1</v>
      </c>
      <c r="Y56" s="64">
        <v>2</v>
      </c>
      <c r="AR56" s="84" t="s">
        <v>52</v>
      </c>
      <c r="AS56" s="84" t="s">
        <v>52</v>
      </c>
      <c r="AU56" s="84" t="s">
        <v>153</v>
      </c>
      <c r="AV56" s="64">
        <v>22</v>
      </c>
    </row>
    <row r="57" spans="1:48" ht="30" customHeight="1">
      <c r="A57" s="7" t="s">
        <v>106</v>
      </c>
      <c r="B57" s="7" t="s">
        <v>154</v>
      </c>
      <c r="C57" s="7" t="s">
        <v>63</v>
      </c>
      <c r="D57" s="8">
        <v>4</v>
      </c>
      <c r="E57" s="9"/>
      <c r="F57" s="9"/>
      <c r="G57" s="9"/>
      <c r="H57" s="9"/>
      <c r="I57" s="9"/>
      <c r="J57" s="9"/>
      <c r="K57" s="9"/>
      <c r="L57" s="9"/>
      <c r="M57" s="7"/>
      <c r="N57" s="84" t="s">
        <v>155</v>
      </c>
      <c r="O57" s="84" t="s">
        <v>52</v>
      </c>
      <c r="P57" s="84" t="s">
        <v>52</v>
      </c>
      <c r="Q57" s="84" t="s">
        <v>138</v>
      </c>
      <c r="R57" s="84" t="s">
        <v>65</v>
      </c>
      <c r="S57" s="84" t="s">
        <v>65</v>
      </c>
      <c r="T57" s="84" t="s">
        <v>66</v>
      </c>
      <c r="X57" s="64">
        <v>1</v>
      </c>
      <c r="Y57" s="64">
        <v>2</v>
      </c>
      <c r="AR57" s="84" t="s">
        <v>52</v>
      </c>
      <c r="AS57" s="84" t="s">
        <v>52</v>
      </c>
      <c r="AU57" s="84" t="s">
        <v>156</v>
      </c>
      <c r="AV57" s="64">
        <v>23</v>
      </c>
    </row>
    <row r="58" spans="1:48" ht="30" customHeight="1">
      <c r="A58" s="7" t="s">
        <v>106</v>
      </c>
      <c r="B58" s="7" t="s">
        <v>157</v>
      </c>
      <c r="C58" s="7" t="s">
        <v>63</v>
      </c>
      <c r="D58" s="8">
        <v>71</v>
      </c>
      <c r="E58" s="9"/>
      <c r="F58" s="9"/>
      <c r="G58" s="9"/>
      <c r="H58" s="9"/>
      <c r="I58" s="9"/>
      <c r="J58" s="9"/>
      <c r="K58" s="9"/>
      <c r="L58" s="9"/>
      <c r="M58" s="7"/>
      <c r="N58" s="84" t="s">
        <v>158</v>
      </c>
      <c r="O58" s="84" t="s">
        <v>52</v>
      </c>
      <c r="P58" s="84" t="s">
        <v>52</v>
      </c>
      <c r="Q58" s="84" t="s">
        <v>138</v>
      </c>
      <c r="R58" s="84" t="s">
        <v>65</v>
      </c>
      <c r="S58" s="84" t="s">
        <v>65</v>
      </c>
      <c r="T58" s="84" t="s">
        <v>66</v>
      </c>
      <c r="X58" s="64">
        <v>1</v>
      </c>
      <c r="Y58" s="64">
        <v>2</v>
      </c>
      <c r="AR58" s="84" t="s">
        <v>52</v>
      </c>
      <c r="AS58" s="84" t="s">
        <v>52</v>
      </c>
      <c r="AU58" s="84" t="s">
        <v>159</v>
      </c>
      <c r="AV58" s="64">
        <v>24</v>
      </c>
    </row>
    <row r="59" spans="1:48" ht="30" customHeight="1">
      <c r="A59" s="7" t="s">
        <v>110</v>
      </c>
      <c r="B59" s="7" t="s">
        <v>111</v>
      </c>
      <c r="C59" s="7" t="s">
        <v>79</v>
      </c>
      <c r="D59" s="8">
        <v>1</v>
      </c>
      <c r="E59" s="9"/>
      <c r="F59" s="9"/>
      <c r="G59" s="9"/>
      <c r="H59" s="9"/>
      <c r="I59" s="9"/>
      <c r="J59" s="9"/>
      <c r="K59" s="9"/>
      <c r="L59" s="9"/>
      <c r="M59" s="7"/>
      <c r="N59" s="84" t="s">
        <v>80</v>
      </c>
      <c r="O59" s="84" t="s">
        <v>52</v>
      </c>
      <c r="P59" s="84" t="s">
        <v>52</v>
      </c>
      <c r="Q59" s="84" t="s">
        <v>138</v>
      </c>
      <c r="R59" s="84" t="s">
        <v>65</v>
      </c>
      <c r="S59" s="84" t="s">
        <v>65</v>
      </c>
      <c r="T59" s="84" t="s">
        <v>65</v>
      </c>
      <c r="U59" s="64">
        <v>0</v>
      </c>
      <c r="V59" s="64">
        <v>0</v>
      </c>
      <c r="W59" s="64">
        <v>0.15</v>
      </c>
      <c r="AR59" s="84" t="s">
        <v>52</v>
      </c>
      <c r="AS59" s="84" t="s">
        <v>52</v>
      </c>
      <c r="AU59" s="84" t="s">
        <v>160</v>
      </c>
      <c r="AV59" s="64">
        <v>248</v>
      </c>
    </row>
    <row r="60" spans="1:48" ht="30" customHeight="1">
      <c r="A60" s="7" t="s">
        <v>77</v>
      </c>
      <c r="B60" s="7" t="s">
        <v>78</v>
      </c>
      <c r="C60" s="7" t="s">
        <v>79</v>
      </c>
      <c r="D60" s="8">
        <v>1</v>
      </c>
      <c r="E60" s="9"/>
      <c r="F60" s="9"/>
      <c r="G60" s="9"/>
      <c r="H60" s="9"/>
      <c r="I60" s="9"/>
      <c r="J60" s="9"/>
      <c r="K60" s="9"/>
      <c r="L60" s="9"/>
      <c r="M60" s="7"/>
      <c r="N60" s="84" t="s">
        <v>100</v>
      </c>
      <c r="O60" s="84" t="s">
        <v>52</v>
      </c>
      <c r="P60" s="84" t="s">
        <v>52</v>
      </c>
      <c r="Q60" s="84" t="s">
        <v>138</v>
      </c>
      <c r="R60" s="84" t="s">
        <v>65</v>
      </c>
      <c r="S60" s="84" t="s">
        <v>65</v>
      </c>
      <c r="T60" s="84" t="s">
        <v>65</v>
      </c>
      <c r="U60" s="64">
        <v>0</v>
      </c>
      <c r="V60" s="64">
        <v>0</v>
      </c>
      <c r="W60" s="64">
        <v>0.02</v>
      </c>
      <c r="AR60" s="84" t="s">
        <v>52</v>
      </c>
      <c r="AS60" s="84" t="s">
        <v>52</v>
      </c>
      <c r="AU60" s="84" t="s">
        <v>161</v>
      </c>
      <c r="AV60" s="64">
        <v>246</v>
      </c>
    </row>
    <row r="61" spans="1:48" ht="30" customHeight="1">
      <c r="A61" s="7" t="s">
        <v>118</v>
      </c>
      <c r="B61" s="7" t="s">
        <v>162</v>
      </c>
      <c r="C61" s="7" t="s">
        <v>70</v>
      </c>
      <c r="D61" s="8">
        <v>26</v>
      </c>
      <c r="E61" s="9"/>
      <c r="F61" s="9"/>
      <c r="G61" s="9"/>
      <c r="H61" s="9"/>
      <c r="I61" s="9"/>
      <c r="J61" s="9"/>
      <c r="K61" s="9"/>
      <c r="L61" s="9"/>
      <c r="M61" s="7"/>
      <c r="N61" s="84" t="s">
        <v>163</v>
      </c>
      <c r="O61" s="84" t="s">
        <v>52</v>
      </c>
      <c r="P61" s="84" t="s">
        <v>52</v>
      </c>
      <c r="Q61" s="84" t="s">
        <v>138</v>
      </c>
      <c r="R61" s="84" t="s">
        <v>65</v>
      </c>
      <c r="S61" s="84" t="s">
        <v>65</v>
      </c>
      <c r="T61" s="84" t="s">
        <v>66</v>
      </c>
      <c r="AR61" s="84" t="s">
        <v>52</v>
      </c>
      <c r="AS61" s="84" t="s">
        <v>52</v>
      </c>
      <c r="AU61" s="84" t="s">
        <v>164</v>
      </c>
      <c r="AV61" s="64">
        <v>25</v>
      </c>
    </row>
    <row r="62" spans="1:48" ht="30" customHeight="1">
      <c r="A62" s="7" t="s">
        <v>118</v>
      </c>
      <c r="B62" s="7" t="s">
        <v>119</v>
      </c>
      <c r="C62" s="7" t="s">
        <v>70</v>
      </c>
      <c r="D62" s="8">
        <v>5</v>
      </c>
      <c r="E62" s="9"/>
      <c r="F62" s="9"/>
      <c r="G62" s="9"/>
      <c r="H62" s="9"/>
      <c r="I62" s="9"/>
      <c r="J62" s="9"/>
      <c r="K62" s="9"/>
      <c r="L62" s="9"/>
      <c r="M62" s="7"/>
      <c r="N62" s="84" t="s">
        <v>120</v>
      </c>
      <c r="O62" s="84" t="s">
        <v>52</v>
      </c>
      <c r="P62" s="84" t="s">
        <v>52</v>
      </c>
      <c r="Q62" s="84" t="s">
        <v>138</v>
      </c>
      <c r="R62" s="84" t="s">
        <v>65</v>
      </c>
      <c r="S62" s="84" t="s">
        <v>65</v>
      </c>
      <c r="T62" s="84" t="s">
        <v>66</v>
      </c>
      <c r="AR62" s="84" t="s">
        <v>52</v>
      </c>
      <c r="AS62" s="84" t="s">
        <v>52</v>
      </c>
      <c r="AU62" s="84" t="s">
        <v>165</v>
      </c>
      <c r="AV62" s="64">
        <v>26</v>
      </c>
    </row>
    <row r="63" spans="1:48" ht="30" customHeight="1">
      <c r="A63" s="7" t="s">
        <v>122</v>
      </c>
      <c r="B63" s="7" t="s">
        <v>166</v>
      </c>
      <c r="C63" s="7" t="s">
        <v>70</v>
      </c>
      <c r="D63" s="8">
        <v>26</v>
      </c>
      <c r="E63" s="9"/>
      <c r="F63" s="9"/>
      <c r="G63" s="9"/>
      <c r="H63" s="9"/>
      <c r="I63" s="9"/>
      <c r="J63" s="9"/>
      <c r="K63" s="9"/>
      <c r="L63" s="9"/>
      <c r="M63" s="7"/>
      <c r="N63" s="84" t="s">
        <v>167</v>
      </c>
      <c r="O63" s="84" t="s">
        <v>52</v>
      </c>
      <c r="P63" s="84" t="s">
        <v>52</v>
      </c>
      <c r="Q63" s="84" t="s">
        <v>138</v>
      </c>
      <c r="R63" s="84" t="s">
        <v>65</v>
      </c>
      <c r="S63" s="84" t="s">
        <v>65</v>
      </c>
      <c r="T63" s="84" t="s">
        <v>66</v>
      </c>
      <c r="AR63" s="84" t="s">
        <v>52</v>
      </c>
      <c r="AS63" s="84" t="s">
        <v>52</v>
      </c>
      <c r="AU63" s="84" t="s">
        <v>168</v>
      </c>
      <c r="AV63" s="64">
        <v>27</v>
      </c>
    </row>
    <row r="64" spans="1:48" ht="30" customHeight="1">
      <c r="A64" s="7" t="s">
        <v>122</v>
      </c>
      <c r="B64" s="7" t="s">
        <v>123</v>
      </c>
      <c r="C64" s="7" t="s">
        <v>70</v>
      </c>
      <c r="D64" s="8">
        <v>5</v>
      </c>
      <c r="E64" s="9"/>
      <c r="F64" s="9"/>
      <c r="G64" s="9"/>
      <c r="H64" s="9"/>
      <c r="I64" s="9"/>
      <c r="J64" s="9"/>
      <c r="K64" s="9"/>
      <c r="L64" s="9"/>
      <c r="M64" s="7"/>
      <c r="N64" s="84" t="s">
        <v>124</v>
      </c>
      <c r="O64" s="84" t="s">
        <v>52</v>
      </c>
      <c r="P64" s="84" t="s">
        <v>52</v>
      </c>
      <c r="Q64" s="84" t="s">
        <v>138</v>
      </c>
      <c r="R64" s="84" t="s">
        <v>65</v>
      </c>
      <c r="S64" s="84" t="s">
        <v>65</v>
      </c>
      <c r="T64" s="84" t="s">
        <v>66</v>
      </c>
      <c r="AR64" s="84" t="s">
        <v>52</v>
      </c>
      <c r="AS64" s="84" t="s">
        <v>52</v>
      </c>
      <c r="AU64" s="84" t="s">
        <v>169</v>
      </c>
      <c r="AV64" s="64">
        <v>28</v>
      </c>
    </row>
    <row r="65" spans="1:48" ht="30" customHeight="1">
      <c r="A65" s="7" t="s">
        <v>82</v>
      </c>
      <c r="B65" s="7" t="s">
        <v>126</v>
      </c>
      <c r="C65" s="7" t="s">
        <v>70</v>
      </c>
      <c r="D65" s="8">
        <v>4</v>
      </c>
      <c r="E65" s="9"/>
      <c r="F65" s="9"/>
      <c r="G65" s="9"/>
      <c r="H65" s="9"/>
      <c r="I65" s="9"/>
      <c r="J65" s="9"/>
      <c r="K65" s="9"/>
      <c r="L65" s="9"/>
      <c r="M65" s="7"/>
      <c r="N65" s="84" t="s">
        <v>127</v>
      </c>
      <c r="O65" s="84" t="s">
        <v>52</v>
      </c>
      <c r="P65" s="84" t="s">
        <v>52</v>
      </c>
      <c r="Q65" s="84" t="s">
        <v>138</v>
      </c>
      <c r="R65" s="84" t="s">
        <v>65</v>
      </c>
      <c r="S65" s="84" t="s">
        <v>65</v>
      </c>
      <c r="T65" s="84" t="s">
        <v>66</v>
      </c>
      <c r="AR65" s="84" t="s">
        <v>52</v>
      </c>
      <c r="AS65" s="84" t="s">
        <v>52</v>
      </c>
      <c r="AU65" s="84" t="s">
        <v>170</v>
      </c>
      <c r="AV65" s="64">
        <v>29</v>
      </c>
    </row>
    <row r="66" spans="1:48" ht="30" customHeight="1">
      <c r="A66" s="7" t="s">
        <v>82</v>
      </c>
      <c r="B66" s="7" t="s">
        <v>83</v>
      </c>
      <c r="C66" s="7" t="s">
        <v>70</v>
      </c>
      <c r="D66" s="8">
        <v>2</v>
      </c>
      <c r="E66" s="9"/>
      <c r="F66" s="9"/>
      <c r="G66" s="9"/>
      <c r="H66" s="9"/>
      <c r="I66" s="9"/>
      <c r="J66" s="9"/>
      <c r="K66" s="9"/>
      <c r="L66" s="9"/>
      <c r="M66" s="7"/>
      <c r="N66" s="84" t="s">
        <v>84</v>
      </c>
      <c r="O66" s="84" t="s">
        <v>52</v>
      </c>
      <c r="P66" s="84" t="s">
        <v>52</v>
      </c>
      <c r="Q66" s="84" t="s">
        <v>138</v>
      </c>
      <c r="R66" s="84" t="s">
        <v>65</v>
      </c>
      <c r="S66" s="84" t="s">
        <v>65</v>
      </c>
      <c r="T66" s="84" t="s">
        <v>66</v>
      </c>
      <c r="AR66" s="84" t="s">
        <v>52</v>
      </c>
      <c r="AS66" s="84" t="s">
        <v>52</v>
      </c>
      <c r="AU66" s="84" t="s">
        <v>171</v>
      </c>
      <c r="AV66" s="64">
        <v>30</v>
      </c>
    </row>
    <row r="67" spans="1:48" ht="30" customHeight="1">
      <c r="A67" s="7" t="s">
        <v>172</v>
      </c>
      <c r="B67" s="7" t="s">
        <v>173</v>
      </c>
      <c r="C67" s="7" t="s">
        <v>70</v>
      </c>
      <c r="D67" s="8">
        <v>2</v>
      </c>
      <c r="E67" s="9"/>
      <c r="F67" s="9"/>
      <c r="G67" s="9"/>
      <c r="H67" s="9"/>
      <c r="I67" s="9"/>
      <c r="J67" s="9"/>
      <c r="K67" s="9"/>
      <c r="L67" s="9"/>
      <c r="M67" s="7"/>
      <c r="N67" s="84" t="s">
        <v>174</v>
      </c>
      <c r="O67" s="84" t="s">
        <v>52</v>
      </c>
      <c r="P67" s="84" t="s">
        <v>52</v>
      </c>
      <c r="Q67" s="84" t="s">
        <v>138</v>
      </c>
      <c r="R67" s="84" t="s">
        <v>65</v>
      </c>
      <c r="S67" s="84" t="s">
        <v>65</v>
      </c>
      <c r="T67" s="84" t="s">
        <v>66</v>
      </c>
      <c r="AR67" s="84" t="s">
        <v>52</v>
      </c>
      <c r="AS67" s="84" t="s">
        <v>52</v>
      </c>
      <c r="AU67" s="84" t="s">
        <v>175</v>
      </c>
      <c r="AV67" s="64">
        <v>31</v>
      </c>
    </row>
    <row r="68" spans="1:48" ht="30" customHeight="1">
      <c r="A68" s="7" t="s">
        <v>172</v>
      </c>
      <c r="B68" s="7" t="s">
        <v>176</v>
      </c>
      <c r="C68" s="7" t="s">
        <v>70</v>
      </c>
      <c r="D68" s="8">
        <v>1</v>
      </c>
      <c r="E68" s="9"/>
      <c r="F68" s="9"/>
      <c r="G68" s="9"/>
      <c r="H68" s="9"/>
      <c r="I68" s="9"/>
      <c r="J68" s="9"/>
      <c r="K68" s="9"/>
      <c r="L68" s="9"/>
      <c r="M68" s="7"/>
      <c r="N68" s="84" t="s">
        <v>177</v>
      </c>
      <c r="O68" s="84" t="s">
        <v>52</v>
      </c>
      <c r="P68" s="84" t="s">
        <v>52</v>
      </c>
      <c r="Q68" s="84" t="s">
        <v>138</v>
      </c>
      <c r="R68" s="84" t="s">
        <v>65</v>
      </c>
      <c r="S68" s="84" t="s">
        <v>65</v>
      </c>
      <c r="T68" s="84" t="s">
        <v>66</v>
      </c>
      <c r="AR68" s="84" t="s">
        <v>52</v>
      </c>
      <c r="AS68" s="84" t="s">
        <v>52</v>
      </c>
      <c r="AU68" s="84" t="s">
        <v>178</v>
      </c>
      <c r="AV68" s="64">
        <v>32</v>
      </c>
    </row>
    <row r="69" spans="1:48" ht="30" customHeight="1">
      <c r="A69" s="7" t="s">
        <v>172</v>
      </c>
      <c r="B69" s="7" t="s">
        <v>179</v>
      </c>
      <c r="C69" s="7" t="s">
        <v>70</v>
      </c>
      <c r="D69" s="8">
        <v>2</v>
      </c>
      <c r="E69" s="9"/>
      <c r="F69" s="9"/>
      <c r="G69" s="9"/>
      <c r="H69" s="9"/>
      <c r="I69" s="9"/>
      <c r="J69" s="9"/>
      <c r="K69" s="9"/>
      <c r="L69" s="9"/>
      <c r="M69" s="7"/>
      <c r="N69" s="84" t="s">
        <v>180</v>
      </c>
      <c r="O69" s="84" t="s">
        <v>52</v>
      </c>
      <c r="P69" s="84" t="s">
        <v>52</v>
      </c>
      <c r="Q69" s="84" t="s">
        <v>138</v>
      </c>
      <c r="R69" s="84" t="s">
        <v>65</v>
      </c>
      <c r="S69" s="84" t="s">
        <v>65</v>
      </c>
      <c r="T69" s="84" t="s">
        <v>66</v>
      </c>
      <c r="AR69" s="84" t="s">
        <v>52</v>
      </c>
      <c r="AS69" s="84" t="s">
        <v>52</v>
      </c>
      <c r="AU69" s="84" t="s">
        <v>181</v>
      </c>
      <c r="AV69" s="64">
        <v>33</v>
      </c>
    </row>
    <row r="70" spans="1:48" ht="30" customHeight="1">
      <c r="A70" s="7" t="s">
        <v>172</v>
      </c>
      <c r="B70" s="7" t="s">
        <v>182</v>
      </c>
      <c r="C70" s="7" t="s">
        <v>70</v>
      </c>
      <c r="D70" s="8">
        <v>2</v>
      </c>
      <c r="E70" s="9"/>
      <c r="F70" s="9"/>
      <c r="G70" s="9"/>
      <c r="H70" s="9"/>
      <c r="I70" s="9"/>
      <c r="J70" s="9"/>
      <c r="K70" s="9"/>
      <c r="L70" s="9"/>
      <c r="M70" s="7"/>
      <c r="N70" s="84" t="s">
        <v>183</v>
      </c>
      <c r="O70" s="84" t="s">
        <v>52</v>
      </c>
      <c r="P70" s="84" t="s">
        <v>52</v>
      </c>
      <c r="Q70" s="84" t="s">
        <v>138</v>
      </c>
      <c r="R70" s="84" t="s">
        <v>65</v>
      </c>
      <c r="S70" s="84" t="s">
        <v>65</v>
      </c>
      <c r="T70" s="84" t="s">
        <v>66</v>
      </c>
      <c r="AR70" s="84" t="s">
        <v>52</v>
      </c>
      <c r="AS70" s="84" t="s">
        <v>52</v>
      </c>
      <c r="AU70" s="84" t="s">
        <v>184</v>
      </c>
      <c r="AV70" s="64">
        <v>34</v>
      </c>
    </row>
    <row r="71" spans="1:48" ht="30" customHeight="1">
      <c r="A71" s="7" t="s">
        <v>185</v>
      </c>
      <c r="B71" s="7" t="s">
        <v>186</v>
      </c>
      <c r="C71" s="7" t="s">
        <v>63</v>
      </c>
      <c r="D71" s="8">
        <v>14</v>
      </c>
      <c r="E71" s="9"/>
      <c r="F71" s="9"/>
      <c r="G71" s="9"/>
      <c r="H71" s="9"/>
      <c r="I71" s="9"/>
      <c r="J71" s="9"/>
      <c r="K71" s="9"/>
      <c r="L71" s="9"/>
      <c r="M71" s="7"/>
      <c r="N71" s="84" t="s">
        <v>187</v>
      </c>
      <c r="O71" s="84" t="s">
        <v>52</v>
      </c>
      <c r="P71" s="84" t="s">
        <v>52</v>
      </c>
      <c r="Q71" s="84" t="s">
        <v>138</v>
      </c>
      <c r="R71" s="84" t="s">
        <v>65</v>
      </c>
      <c r="S71" s="84" t="s">
        <v>65</v>
      </c>
      <c r="T71" s="84" t="s">
        <v>66</v>
      </c>
      <c r="AR71" s="84" t="s">
        <v>52</v>
      </c>
      <c r="AS71" s="84" t="s">
        <v>52</v>
      </c>
      <c r="AU71" s="84" t="s">
        <v>188</v>
      </c>
      <c r="AV71" s="64">
        <v>35</v>
      </c>
    </row>
    <row r="72" spans="1:48" ht="30" customHeight="1">
      <c r="A72" s="7" t="s">
        <v>189</v>
      </c>
      <c r="B72" s="7" t="s">
        <v>190</v>
      </c>
      <c r="C72" s="7" t="s">
        <v>70</v>
      </c>
      <c r="D72" s="8">
        <v>21</v>
      </c>
      <c r="E72" s="9"/>
      <c r="F72" s="9"/>
      <c r="G72" s="9"/>
      <c r="H72" s="9"/>
      <c r="I72" s="9"/>
      <c r="J72" s="9"/>
      <c r="K72" s="9"/>
      <c r="L72" s="9"/>
      <c r="M72" s="7"/>
      <c r="N72" s="84" t="s">
        <v>191</v>
      </c>
      <c r="O72" s="84" t="s">
        <v>52</v>
      </c>
      <c r="P72" s="84" t="s">
        <v>52</v>
      </c>
      <c r="Q72" s="84" t="s">
        <v>138</v>
      </c>
      <c r="R72" s="84" t="s">
        <v>65</v>
      </c>
      <c r="S72" s="84" t="s">
        <v>65</v>
      </c>
      <c r="T72" s="84" t="s">
        <v>66</v>
      </c>
      <c r="AR72" s="84" t="s">
        <v>52</v>
      </c>
      <c r="AS72" s="84" t="s">
        <v>52</v>
      </c>
      <c r="AU72" s="84" t="s">
        <v>192</v>
      </c>
      <c r="AV72" s="64">
        <v>36</v>
      </c>
    </row>
    <row r="73" spans="1:48" ht="30" customHeight="1">
      <c r="A73" s="7" t="s">
        <v>193</v>
      </c>
      <c r="B73" s="7" t="s">
        <v>194</v>
      </c>
      <c r="C73" s="7" t="s">
        <v>70</v>
      </c>
      <c r="D73" s="8">
        <v>8</v>
      </c>
      <c r="E73" s="9"/>
      <c r="F73" s="9"/>
      <c r="G73" s="9"/>
      <c r="H73" s="9"/>
      <c r="I73" s="9"/>
      <c r="J73" s="9"/>
      <c r="K73" s="9"/>
      <c r="L73" s="9"/>
      <c r="M73" s="7"/>
      <c r="N73" s="84" t="s">
        <v>195</v>
      </c>
      <c r="O73" s="84" t="s">
        <v>52</v>
      </c>
      <c r="P73" s="84" t="s">
        <v>52</v>
      </c>
      <c r="Q73" s="84" t="s">
        <v>138</v>
      </c>
      <c r="R73" s="84" t="s">
        <v>65</v>
      </c>
      <c r="S73" s="84" t="s">
        <v>65</v>
      </c>
      <c r="T73" s="84" t="s">
        <v>66</v>
      </c>
      <c r="AR73" s="84" t="s">
        <v>52</v>
      </c>
      <c r="AS73" s="84" t="s">
        <v>52</v>
      </c>
      <c r="AU73" s="84" t="s">
        <v>196</v>
      </c>
      <c r="AV73" s="64">
        <v>37</v>
      </c>
    </row>
    <row r="74" spans="1:48" ht="30" customHeight="1">
      <c r="A74" s="7" t="s">
        <v>197</v>
      </c>
      <c r="B74" s="7" t="s">
        <v>198</v>
      </c>
      <c r="C74" s="7" t="s">
        <v>70</v>
      </c>
      <c r="D74" s="8">
        <v>12</v>
      </c>
      <c r="E74" s="9"/>
      <c r="F74" s="9"/>
      <c r="G74" s="9"/>
      <c r="H74" s="9"/>
      <c r="I74" s="9"/>
      <c r="J74" s="9"/>
      <c r="K74" s="9"/>
      <c r="L74" s="9"/>
      <c r="M74" s="7"/>
      <c r="N74" s="84" t="s">
        <v>199</v>
      </c>
      <c r="O74" s="84" t="s">
        <v>52</v>
      </c>
      <c r="P74" s="84" t="s">
        <v>52</v>
      </c>
      <c r="Q74" s="84" t="s">
        <v>138</v>
      </c>
      <c r="R74" s="84" t="s">
        <v>65</v>
      </c>
      <c r="S74" s="84" t="s">
        <v>65</v>
      </c>
      <c r="T74" s="84" t="s">
        <v>66</v>
      </c>
      <c r="AR74" s="84" t="s">
        <v>52</v>
      </c>
      <c r="AS74" s="84" t="s">
        <v>52</v>
      </c>
      <c r="AU74" s="84" t="s">
        <v>200</v>
      </c>
      <c r="AV74" s="64">
        <v>38</v>
      </c>
    </row>
    <row r="75" spans="1:48" ht="30" customHeight="1">
      <c r="A75" s="7" t="s">
        <v>201</v>
      </c>
      <c r="B75" s="7" t="s">
        <v>202</v>
      </c>
      <c r="C75" s="7" t="s">
        <v>70</v>
      </c>
      <c r="D75" s="8">
        <v>8</v>
      </c>
      <c r="E75" s="9"/>
      <c r="F75" s="9"/>
      <c r="G75" s="9"/>
      <c r="H75" s="9"/>
      <c r="I75" s="9"/>
      <c r="J75" s="9"/>
      <c r="K75" s="9"/>
      <c r="L75" s="9"/>
      <c r="M75" s="7"/>
      <c r="N75" s="84" t="s">
        <v>203</v>
      </c>
      <c r="O75" s="84" t="s">
        <v>52</v>
      </c>
      <c r="P75" s="84" t="s">
        <v>52</v>
      </c>
      <c r="Q75" s="84" t="s">
        <v>138</v>
      </c>
      <c r="R75" s="84" t="s">
        <v>66</v>
      </c>
      <c r="S75" s="84" t="s">
        <v>65</v>
      </c>
      <c r="T75" s="84" t="s">
        <v>65</v>
      </c>
      <c r="AR75" s="84" t="s">
        <v>52</v>
      </c>
      <c r="AS75" s="84" t="s">
        <v>52</v>
      </c>
      <c r="AU75" s="84" t="s">
        <v>204</v>
      </c>
      <c r="AV75" s="64">
        <v>39</v>
      </c>
    </row>
    <row r="76" spans="1:48" ht="30" customHeight="1">
      <c r="A76" s="7" t="s">
        <v>90</v>
      </c>
      <c r="B76" s="7" t="s">
        <v>91</v>
      </c>
      <c r="C76" s="7" t="s">
        <v>92</v>
      </c>
      <c r="D76" s="8">
        <v>9.1</v>
      </c>
      <c r="E76" s="9"/>
      <c r="F76" s="9"/>
      <c r="G76" s="9"/>
      <c r="H76" s="9"/>
      <c r="I76" s="9"/>
      <c r="J76" s="9"/>
      <c r="K76" s="9"/>
      <c r="L76" s="9"/>
      <c r="M76" s="7"/>
      <c r="N76" s="84" t="s">
        <v>93</v>
      </c>
      <c r="O76" s="84" t="s">
        <v>52</v>
      </c>
      <c r="P76" s="84" t="s">
        <v>52</v>
      </c>
      <c r="Q76" s="84" t="s">
        <v>138</v>
      </c>
      <c r="R76" s="84" t="s">
        <v>65</v>
      </c>
      <c r="S76" s="84" t="s">
        <v>65</v>
      </c>
      <c r="T76" s="84" t="s">
        <v>66</v>
      </c>
      <c r="Z76" s="64">
        <v>3</v>
      </c>
      <c r="AR76" s="84" t="s">
        <v>52</v>
      </c>
      <c r="AS76" s="84" t="s">
        <v>52</v>
      </c>
      <c r="AU76" s="84" t="s">
        <v>205</v>
      </c>
      <c r="AV76" s="64">
        <v>186</v>
      </c>
    </row>
    <row r="77" spans="1:48" ht="30" customHeight="1">
      <c r="A77" s="7" t="s">
        <v>95</v>
      </c>
      <c r="B77" s="7" t="s">
        <v>91</v>
      </c>
      <c r="C77" s="7" t="s">
        <v>92</v>
      </c>
      <c r="D77" s="8">
        <v>5.0999999999999996</v>
      </c>
      <c r="E77" s="9"/>
      <c r="F77" s="9"/>
      <c r="G77" s="9"/>
      <c r="H77" s="9"/>
      <c r="I77" s="9"/>
      <c r="J77" s="9"/>
      <c r="K77" s="9"/>
      <c r="L77" s="9"/>
      <c r="M77" s="7"/>
      <c r="N77" s="84" t="s">
        <v>96</v>
      </c>
      <c r="O77" s="84" t="s">
        <v>52</v>
      </c>
      <c r="P77" s="84" t="s">
        <v>52</v>
      </c>
      <c r="Q77" s="84" t="s">
        <v>138</v>
      </c>
      <c r="R77" s="84" t="s">
        <v>65</v>
      </c>
      <c r="S77" s="84" t="s">
        <v>65</v>
      </c>
      <c r="T77" s="84" t="s">
        <v>66</v>
      </c>
      <c r="Z77" s="64">
        <v>3</v>
      </c>
      <c r="AR77" s="84" t="s">
        <v>52</v>
      </c>
      <c r="AS77" s="84" t="s">
        <v>52</v>
      </c>
      <c r="AU77" s="84" t="s">
        <v>206</v>
      </c>
      <c r="AV77" s="64">
        <v>187</v>
      </c>
    </row>
    <row r="78" spans="1:48" ht="30" customHeight="1">
      <c r="A78" s="7" t="s">
        <v>98</v>
      </c>
      <c r="B78" s="7" t="s">
        <v>99</v>
      </c>
      <c r="C78" s="7" t="s">
        <v>79</v>
      </c>
      <c r="D78" s="8">
        <v>1</v>
      </c>
      <c r="E78" s="9"/>
      <c r="F78" s="9"/>
      <c r="G78" s="9"/>
      <c r="H78" s="9"/>
      <c r="I78" s="9"/>
      <c r="J78" s="9"/>
      <c r="K78" s="9"/>
      <c r="L78" s="9"/>
      <c r="M78" s="7"/>
      <c r="N78" s="84" t="s">
        <v>135</v>
      </c>
      <c r="O78" s="84" t="s">
        <v>52</v>
      </c>
      <c r="P78" s="84" t="s">
        <v>52</v>
      </c>
      <c r="Q78" s="84" t="s">
        <v>138</v>
      </c>
      <c r="R78" s="84" t="s">
        <v>65</v>
      </c>
      <c r="S78" s="84" t="s">
        <v>65</v>
      </c>
      <c r="T78" s="84" t="s">
        <v>65</v>
      </c>
      <c r="U78" s="64">
        <v>1</v>
      </c>
      <c r="V78" s="64">
        <v>0</v>
      </c>
      <c r="W78" s="64">
        <v>0.03</v>
      </c>
      <c r="AR78" s="84" t="s">
        <v>52</v>
      </c>
      <c r="AS78" s="84" t="s">
        <v>52</v>
      </c>
      <c r="AU78" s="84" t="s">
        <v>207</v>
      </c>
      <c r="AV78" s="64">
        <v>247</v>
      </c>
    </row>
    <row r="79" spans="1:48" ht="30" customHeight="1">
      <c r="A79" s="8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  <c r="M79" s="8"/>
      <c r="Q79" s="84" t="s">
        <v>138</v>
      </c>
    </row>
    <row r="80" spans="1:48" ht="30" customHeight="1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84" t="s">
        <v>138</v>
      </c>
    </row>
    <row r="81" spans="1:17" ht="30" customHeight="1">
      <c r="A81" s="8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Q81" s="84" t="s">
        <v>138</v>
      </c>
    </row>
    <row r="82" spans="1:17" ht="30" customHeight="1">
      <c r="A82" s="8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Q82" s="84" t="s">
        <v>138</v>
      </c>
    </row>
    <row r="83" spans="1:17" ht="30" customHeight="1">
      <c r="A83" s="8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  <c r="M83" s="8"/>
      <c r="Q83" s="84" t="s">
        <v>138</v>
      </c>
    </row>
    <row r="84" spans="1:17" ht="30" customHeight="1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  <c r="Q84" s="84" t="s">
        <v>138</v>
      </c>
    </row>
    <row r="85" spans="1:17" ht="30" customHeight="1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  <c r="Q85" s="84" t="s">
        <v>138</v>
      </c>
    </row>
    <row r="86" spans="1:17" ht="30" customHeight="1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84" t="s">
        <v>138</v>
      </c>
    </row>
    <row r="87" spans="1:17" ht="30" customHeight="1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84" t="s">
        <v>138</v>
      </c>
    </row>
    <row r="88" spans="1:17" ht="30" customHeight="1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84" t="s">
        <v>138</v>
      </c>
    </row>
    <row r="89" spans="1:17" ht="30" customHeight="1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84" t="s">
        <v>138</v>
      </c>
    </row>
    <row r="90" spans="1:17" ht="30" customHeight="1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84" t="s">
        <v>138</v>
      </c>
    </row>
    <row r="91" spans="1:17" ht="30" customHeight="1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84" t="s">
        <v>138</v>
      </c>
    </row>
    <row r="92" spans="1:17" ht="30" customHeight="1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84" t="s">
        <v>138</v>
      </c>
    </row>
    <row r="93" spans="1:17" ht="30" customHeight="1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84" t="s">
        <v>138</v>
      </c>
    </row>
    <row r="94" spans="1:17" ht="30" customHeight="1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84" t="s">
        <v>138</v>
      </c>
    </row>
    <row r="95" spans="1:17" ht="30" customHeight="1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84" t="s">
        <v>138</v>
      </c>
    </row>
    <row r="96" spans="1:17" ht="30" customHeight="1">
      <c r="A96" s="7" t="s">
        <v>102</v>
      </c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N96" s="64" t="s">
        <v>103</v>
      </c>
    </row>
    <row r="97" spans="1:48" ht="30" customHeight="1">
      <c r="A97" s="7" t="s">
        <v>208</v>
      </c>
      <c r="B97" s="7" t="s">
        <v>60</v>
      </c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84" t="s">
        <v>209</v>
      </c>
    </row>
    <row r="98" spans="1:48" ht="30" customHeight="1">
      <c r="A98" s="7" t="s">
        <v>210</v>
      </c>
      <c r="B98" s="7" t="s">
        <v>74</v>
      </c>
      <c r="C98" s="7" t="s">
        <v>63</v>
      </c>
      <c r="D98" s="8">
        <v>31</v>
      </c>
      <c r="E98" s="9"/>
      <c r="F98" s="9"/>
      <c r="G98" s="9"/>
      <c r="H98" s="9"/>
      <c r="I98" s="9"/>
      <c r="J98" s="9"/>
      <c r="K98" s="9"/>
      <c r="L98" s="9"/>
      <c r="M98" s="7"/>
      <c r="N98" s="84" t="s">
        <v>211</v>
      </c>
      <c r="O98" s="84" t="s">
        <v>52</v>
      </c>
      <c r="P98" s="84" t="s">
        <v>52</v>
      </c>
      <c r="Q98" s="84" t="s">
        <v>209</v>
      </c>
      <c r="R98" s="84" t="s">
        <v>66</v>
      </c>
      <c r="S98" s="84" t="s">
        <v>65</v>
      </c>
      <c r="T98" s="84" t="s">
        <v>65</v>
      </c>
      <c r="AR98" s="84" t="s">
        <v>52</v>
      </c>
      <c r="AS98" s="84" t="s">
        <v>52</v>
      </c>
      <c r="AU98" s="84" t="s">
        <v>212</v>
      </c>
      <c r="AV98" s="64">
        <v>41</v>
      </c>
    </row>
    <row r="99" spans="1:48" ht="30" customHeight="1">
      <c r="A99" s="7" t="s">
        <v>213</v>
      </c>
      <c r="B99" s="7" t="s">
        <v>214</v>
      </c>
      <c r="C99" s="7" t="s">
        <v>63</v>
      </c>
      <c r="D99" s="8">
        <v>6</v>
      </c>
      <c r="E99" s="9"/>
      <c r="F99" s="9"/>
      <c r="G99" s="9"/>
      <c r="H99" s="9"/>
      <c r="I99" s="9"/>
      <c r="J99" s="9"/>
      <c r="K99" s="9"/>
      <c r="L99" s="9"/>
      <c r="M99" s="7"/>
      <c r="N99" s="84" t="s">
        <v>215</v>
      </c>
      <c r="O99" s="84" t="s">
        <v>52</v>
      </c>
      <c r="P99" s="84" t="s">
        <v>52</v>
      </c>
      <c r="Q99" s="84" t="s">
        <v>209</v>
      </c>
      <c r="R99" s="84" t="s">
        <v>66</v>
      </c>
      <c r="S99" s="84" t="s">
        <v>65</v>
      </c>
      <c r="T99" s="84" t="s">
        <v>65</v>
      </c>
      <c r="AR99" s="84" t="s">
        <v>52</v>
      </c>
      <c r="AS99" s="84" t="s">
        <v>52</v>
      </c>
      <c r="AU99" s="84" t="s">
        <v>216</v>
      </c>
      <c r="AV99" s="64">
        <v>42</v>
      </c>
    </row>
    <row r="100" spans="1:48" ht="30" customHeight="1">
      <c r="A100" s="7" t="s">
        <v>217</v>
      </c>
      <c r="B100" s="7" t="s">
        <v>218</v>
      </c>
      <c r="C100" s="7" t="s">
        <v>63</v>
      </c>
      <c r="D100" s="8">
        <v>33</v>
      </c>
      <c r="E100" s="9"/>
      <c r="F100" s="9"/>
      <c r="G100" s="9"/>
      <c r="H100" s="9"/>
      <c r="I100" s="9"/>
      <c r="J100" s="9"/>
      <c r="K100" s="9"/>
      <c r="L100" s="9"/>
      <c r="M100" s="7"/>
      <c r="N100" s="84" t="s">
        <v>219</v>
      </c>
      <c r="O100" s="84" t="s">
        <v>52</v>
      </c>
      <c r="P100" s="84" t="s">
        <v>52</v>
      </c>
      <c r="Q100" s="84" t="s">
        <v>209</v>
      </c>
      <c r="R100" s="84" t="s">
        <v>66</v>
      </c>
      <c r="S100" s="84" t="s">
        <v>65</v>
      </c>
      <c r="T100" s="84" t="s">
        <v>65</v>
      </c>
      <c r="AR100" s="84" t="s">
        <v>52</v>
      </c>
      <c r="AS100" s="84" t="s">
        <v>52</v>
      </c>
      <c r="AU100" s="84" t="s">
        <v>220</v>
      </c>
      <c r="AV100" s="64">
        <v>43</v>
      </c>
    </row>
    <row r="101" spans="1:48" ht="30" customHeight="1">
      <c r="A101" s="7" t="s">
        <v>217</v>
      </c>
      <c r="B101" s="7" t="s">
        <v>221</v>
      </c>
      <c r="C101" s="7" t="s">
        <v>63</v>
      </c>
      <c r="D101" s="8">
        <v>53</v>
      </c>
      <c r="E101" s="9"/>
      <c r="F101" s="9"/>
      <c r="G101" s="9"/>
      <c r="H101" s="9"/>
      <c r="I101" s="9"/>
      <c r="J101" s="9"/>
      <c r="K101" s="9"/>
      <c r="L101" s="9"/>
      <c r="M101" s="7"/>
      <c r="N101" s="84" t="s">
        <v>222</v>
      </c>
      <c r="O101" s="84" t="s">
        <v>52</v>
      </c>
      <c r="P101" s="84" t="s">
        <v>52</v>
      </c>
      <c r="Q101" s="84" t="s">
        <v>209</v>
      </c>
      <c r="R101" s="84" t="s">
        <v>66</v>
      </c>
      <c r="S101" s="84" t="s">
        <v>65</v>
      </c>
      <c r="T101" s="84" t="s">
        <v>65</v>
      </c>
      <c r="AR101" s="84" t="s">
        <v>52</v>
      </c>
      <c r="AS101" s="84" t="s">
        <v>52</v>
      </c>
      <c r="AU101" s="84" t="s">
        <v>223</v>
      </c>
      <c r="AV101" s="64">
        <v>44</v>
      </c>
    </row>
    <row r="102" spans="1:48" ht="30" customHeight="1">
      <c r="A102" s="7" t="s">
        <v>217</v>
      </c>
      <c r="B102" s="7" t="s">
        <v>224</v>
      </c>
      <c r="C102" s="7" t="s">
        <v>63</v>
      </c>
      <c r="D102" s="8">
        <v>6</v>
      </c>
      <c r="E102" s="9"/>
      <c r="F102" s="9"/>
      <c r="G102" s="9"/>
      <c r="H102" s="9"/>
      <c r="I102" s="9"/>
      <c r="J102" s="9"/>
      <c r="K102" s="9"/>
      <c r="L102" s="9"/>
      <c r="M102" s="7"/>
      <c r="N102" s="84" t="s">
        <v>225</v>
      </c>
      <c r="O102" s="84" t="s">
        <v>52</v>
      </c>
      <c r="P102" s="84" t="s">
        <v>52</v>
      </c>
      <c r="Q102" s="84" t="s">
        <v>209</v>
      </c>
      <c r="R102" s="84" t="s">
        <v>66</v>
      </c>
      <c r="S102" s="84" t="s">
        <v>65</v>
      </c>
      <c r="T102" s="84" t="s">
        <v>65</v>
      </c>
      <c r="AR102" s="84" t="s">
        <v>52</v>
      </c>
      <c r="AS102" s="84" t="s">
        <v>52</v>
      </c>
      <c r="AU102" s="84" t="s">
        <v>226</v>
      </c>
      <c r="AV102" s="64">
        <v>45</v>
      </c>
    </row>
    <row r="103" spans="1:48" ht="30" customHeight="1">
      <c r="A103" s="7" t="s">
        <v>217</v>
      </c>
      <c r="B103" s="7" t="s">
        <v>227</v>
      </c>
      <c r="C103" s="7" t="s">
        <v>63</v>
      </c>
      <c r="D103" s="8">
        <v>24</v>
      </c>
      <c r="E103" s="9"/>
      <c r="F103" s="9"/>
      <c r="G103" s="9"/>
      <c r="H103" s="9"/>
      <c r="I103" s="9"/>
      <c r="J103" s="9"/>
      <c r="K103" s="9"/>
      <c r="L103" s="9"/>
      <c r="M103" s="7"/>
      <c r="N103" s="84" t="s">
        <v>228</v>
      </c>
      <c r="O103" s="84" t="s">
        <v>52</v>
      </c>
      <c r="P103" s="84" t="s">
        <v>52</v>
      </c>
      <c r="Q103" s="84" t="s">
        <v>209</v>
      </c>
      <c r="R103" s="84" t="s">
        <v>66</v>
      </c>
      <c r="S103" s="84" t="s">
        <v>65</v>
      </c>
      <c r="T103" s="84" t="s">
        <v>65</v>
      </c>
      <c r="AR103" s="84" t="s">
        <v>52</v>
      </c>
      <c r="AS103" s="84" t="s">
        <v>52</v>
      </c>
      <c r="AU103" s="84" t="s">
        <v>229</v>
      </c>
      <c r="AV103" s="64">
        <v>46</v>
      </c>
    </row>
    <row r="104" spans="1:48" ht="30" customHeight="1">
      <c r="A104" s="7" t="s">
        <v>230</v>
      </c>
      <c r="B104" s="7" t="s">
        <v>231</v>
      </c>
      <c r="C104" s="7" t="s">
        <v>63</v>
      </c>
      <c r="D104" s="8">
        <v>450</v>
      </c>
      <c r="E104" s="9"/>
      <c r="F104" s="9"/>
      <c r="G104" s="9"/>
      <c r="H104" s="9"/>
      <c r="I104" s="9"/>
      <c r="J104" s="9"/>
      <c r="K104" s="9"/>
      <c r="L104" s="9"/>
      <c r="M104" s="7"/>
      <c r="N104" s="84" t="s">
        <v>232</v>
      </c>
      <c r="O104" s="84" t="s">
        <v>52</v>
      </c>
      <c r="P104" s="84" t="s">
        <v>52</v>
      </c>
      <c r="Q104" s="84" t="s">
        <v>209</v>
      </c>
      <c r="R104" s="84" t="s">
        <v>66</v>
      </c>
      <c r="S104" s="84" t="s">
        <v>65</v>
      </c>
      <c r="T104" s="84" t="s">
        <v>65</v>
      </c>
      <c r="AR104" s="84" t="s">
        <v>52</v>
      </c>
      <c r="AS104" s="84" t="s">
        <v>52</v>
      </c>
      <c r="AU104" s="84" t="s">
        <v>233</v>
      </c>
      <c r="AV104" s="64">
        <v>47</v>
      </c>
    </row>
    <row r="105" spans="1:48" ht="30" customHeight="1">
      <c r="A105" s="7" t="s">
        <v>234</v>
      </c>
      <c r="B105" s="7" t="s">
        <v>235</v>
      </c>
      <c r="C105" s="7" t="s">
        <v>70</v>
      </c>
      <c r="D105" s="8">
        <v>5</v>
      </c>
      <c r="E105" s="9"/>
      <c r="F105" s="9"/>
      <c r="G105" s="9"/>
      <c r="H105" s="9"/>
      <c r="I105" s="9"/>
      <c r="J105" s="9"/>
      <c r="K105" s="9"/>
      <c r="L105" s="9"/>
      <c r="M105" s="7"/>
      <c r="N105" s="84" t="s">
        <v>236</v>
      </c>
      <c r="O105" s="84" t="s">
        <v>52</v>
      </c>
      <c r="P105" s="84" t="s">
        <v>52</v>
      </c>
      <c r="Q105" s="84" t="s">
        <v>209</v>
      </c>
      <c r="R105" s="84" t="s">
        <v>66</v>
      </c>
      <c r="S105" s="84" t="s">
        <v>65</v>
      </c>
      <c r="T105" s="84" t="s">
        <v>65</v>
      </c>
      <c r="AR105" s="84" t="s">
        <v>52</v>
      </c>
      <c r="AS105" s="84" t="s">
        <v>52</v>
      </c>
      <c r="AU105" s="84" t="s">
        <v>237</v>
      </c>
      <c r="AV105" s="64">
        <v>48</v>
      </c>
    </row>
    <row r="106" spans="1:48" ht="30" customHeight="1">
      <c r="A106" s="7" t="s">
        <v>238</v>
      </c>
      <c r="B106" s="7" t="s">
        <v>239</v>
      </c>
      <c r="C106" s="7" t="s">
        <v>70</v>
      </c>
      <c r="D106" s="8">
        <v>5</v>
      </c>
      <c r="E106" s="9"/>
      <c r="F106" s="9"/>
      <c r="G106" s="9"/>
      <c r="H106" s="9"/>
      <c r="I106" s="9"/>
      <c r="J106" s="9"/>
      <c r="K106" s="9"/>
      <c r="L106" s="9"/>
      <c r="M106" s="7"/>
      <c r="N106" s="84" t="s">
        <v>240</v>
      </c>
      <c r="O106" s="84" t="s">
        <v>52</v>
      </c>
      <c r="P106" s="84" t="s">
        <v>52</v>
      </c>
      <c r="Q106" s="84" t="s">
        <v>209</v>
      </c>
      <c r="R106" s="84" t="s">
        <v>66</v>
      </c>
      <c r="S106" s="84" t="s">
        <v>65</v>
      </c>
      <c r="T106" s="84" t="s">
        <v>65</v>
      </c>
      <c r="AR106" s="84" t="s">
        <v>52</v>
      </c>
      <c r="AS106" s="84" t="s">
        <v>52</v>
      </c>
      <c r="AU106" s="84" t="s">
        <v>241</v>
      </c>
      <c r="AV106" s="64">
        <v>49</v>
      </c>
    </row>
    <row r="107" spans="1:48" ht="30" customHeight="1">
      <c r="A107" s="7" t="s">
        <v>242</v>
      </c>
      <c r="B107" s="7" t="s">
        <v>243</v>
      </c>
      <c r="C107" s="7" t="s">
        <v>70</v>
      </c>
      <c r="D107" s="8">
        <v>2</v>
      </c>
      <c r="E107" s="9"/>
      <c r="F107" s="9"/>
      <c r="G107" s="9"/>
      <c r="H107" s="9"/>
      <c r="I107" s="9"/>
      <c r="J107" s="9"/>
      <c r="K107" s="9"/>
      <c r="L107" s="9"/>
      <c r="M107" s="7"/>
      <c r="N107" s="84" t="s">
        <v>244</v>
      </c>
      <c r="O107" s="84" t="s">
        <v>52</v>
      </c>
      <c r="P107" s="84" t="s">
        <v>52</v>
      </c>
      <c r="Q107" s="84" t="s">
        <v>209</v>
      </c>
      <c r="R107" s="84" t="s">
        <v>66</v>
      </c>
      <c r="S107" s="84" t="s">
        <v>65</v>
      </c>
      <c r="T107" s="84" t="s">
        <v>65</v>
      </c>
      <c r="AR107" s="84" t="s">
        <v>52</v>
      </c>
      <c r="AS107" s="84" t="s">
        <v>52</v>
      </c>
      <c r="AU107" s="84" t="s">
        <v>245</v>
      </c>
      <c r="AV107" s="64">
        <v>50</v>
      </c>
    </row>
    <row r="108" spans="1:48" ht="30" customHeight="1">
      <c r="A108" s="7" t="s">
        <v>246</v>
      </c>
      <c r="B108" s="7" t="s">
        <v>247</v>
      </c>
      <c r="C108" s="7" t="s">
        <v>70</v>
      </c>
      <c r="D108" s="8">
        <v>4</v>
      </c>
      <c r="E108" s="9"/>
      <c r="F108" s="9"/>
      <c r="G108" s="9"/>
      <c r="H108" s="9"/>
      <c r="I108" s="9"/>
      <c r="J108" s="9"/>
      <c r="K108" s="9"/>
      <c r="L108" s="9"/>
      <c r="M108" s="7"/>
      <c r="N108" s="84" t="s">
        <v>248</v>
      </c>
      <c r="O108" s="84" t="s">
        <v>52</v>
      </c>
      <c r="P108" s="84" t="s">
        <v>52</v>
      </c>
      <c r="Q108" s="84" t="s">
        <v>209</v>
      </c>
      <c r="R108" s="84" t="s">
        <v>66</v>
      </c>
      <c r="S108" s="84" t="s">
        <v>65</v>
      </c>
      <c r="T108" s="84" t="s">
        <v>65</v>
      </c>
      <c r="AR108" s="84" t="s">
        <v>52</v>
      </c>
      <c r="AS108" s="84" t="s">
        <v>52</v>
      </c>
      <c r="AU108" s="84" t="s">
        <v>249</v>
      </c>
      <c r="AV108" s="64">
        <v>51</v>
      </c>
    </row>
    <row r="109" spans="1:48" ht="30" customHeight="1">
      <c r="A109" s="7" t="s">
        <v>250</v>
      </c>
      <c r="B109" s="7" t="s">
        <v>251</v>
      </c>
      <c r="C109" s="7" t="s">
        <v>70</v>
      </c>
      <c r="D109" s="8">
        <v>18</v>
      </c>
      <c r="E109" s="9"/>
      <c r="F109" s="9"/>
      <c r="G109" s="9"/>
      <c r="H109" s="9"/>
      <c r="I109" s="9"/>
      <c r="J109" s="9"/>
      <c r="K109" s="9"/>
      <c r="L109" s="9"/>
      <c r="M109" s="7"/>
      <c r="N109" s="84" t="s">
        <v>252</v>
      </c>
      <c r="O109" s="84" t="s">
        <v>52</v>
      </c>
      <c r="P109" s="84" t="s">
        <v>52</v>
      </c>
      <c r="Q109" s="84" t="s">
        <v>209</v>
      </c>
      <c r="R109" s="84" t="s">
        <v>66</v>
      </c>
      <c r="S109" s="84" t="s">
        <v>65</v>
      </c>
      <c r="T109" s="84" t="s">
        <v>65</v>
      </c>
      <c r="AR109" s="84" t="s">
        <v>52</v>
      </c>
      <c r="AS109" s="84" t="s">
        <v>52</v>
      </c>
      <c r="AU109" s="84" t="s">
        <v>253</v>
      </c>
      <c r="AV109" s="64">
        <v>52</v>
      </c>
    </row>
    <row r="110" spans="1:48" ht="30" customHeight="1">
      <c r="A110" s="7" t="s">
        <v>254</v>
      </c>
      <c r="B110" s="7" t="s">
        <v>52</v>
      </c>
      <c r="C110" s="7" t="s">
        <v>70</v>
      </c>
      <c r="D110" s="8">
        <v>2</v>
      </c>
      <c r="E110" s="9"/>
      <c r="F110" s="9"/>
      <c r="G110" s="9"/>
      <c r="H110" s="9"/>
      <c r="I110" s="9"/>
      <c r="J110" s="9"/>
      <c r="K110" s="9"/>
      <c r="L110" s="9"/>
      <c r="M110" s="7"/>
      <c r="N110" s="84" t="s">
        <v>255</v>
      </c>
      <c r="O110" s="84" t="s">
        <v>52</v>
      </c>
      <c r="P110" s="84" t="s">
        <v>52</v>
      </c>
      <c r="Q110" s="84" t="s">
        <v>209</v>
      </c>
      <c r="R110" s="84" t="s">
        <v>66</v>
      </c>
      <c r="S110" s="84" t="s">
        <v>65</v>
      </c>
      <c r="T110" s="84" t="s">
        <v>65</v>
      </c>
      <c r="AR110" s="84" t="s">
        <v>52</v>
      </c>
      <c r="AS110" s="84" t="s">
        <v>52</v>
      </c>
      <c r="AU110" s="84" t="s">
        <v>256</v>
      </c>
      <c r="AV110" s="64">
        <v>53</v>
      </c>
    </row>
    <row r="111" spans="1:48" ht="30" customHeight="1">
      <c r="A111" s="7" t="s">
        <v>257</v>
      </c>
      <c r="B111" s="7" t="s">
        <v>52</v>
      </c>
      <c r="C111" s="7" t="s">
        <v>70</v>
      </c>
      <c r="D111" s="8">
        <v>6</v>
      </c>
      <c r="E111" s="9"/>
      <c r="F111" s="9"/>
      <c r="G111" s="9"/>
      <c r="H111" s="9"/>
      <c r="I111" s="9"/>
      <c r="J111" s="9"/>
      <c r="K111" s="9"/>
      <c r="L111" s="9"/>
      <c r="M111" s="7"/>
      <c r="N111" s="84" t="s">
        <v>258</v>
      </c>
      <c r="O111" s="84" t="s">
        <v>52</v>
      </c>
      <c r="P111" s="84" t="s">
        <v>52</v>
      </c>
      <c r="Q111" s="84" t="s">
        <v>209</v>
      </c>
      <c r="R111" s="84" t="s">
        <v>66</v>
      </c>
      <c r="S111" s="84" t="s">
        <v>65</v>
      </c>
      <c r="T111" s="84" t="s">
        <v>65</v>
      </c>
      <c r="AR111" s="84" t="s">
        <v>52</v>
      </c>
      <c r="AS111" s="84" t="s">
        <v>52</v>
      </c>
      <c r="AU111" s="84" t="s">
        <v>259</v>
      </c>
      <c r="AV111" s="64">
        <v>54</v>
      </c>
    </row>
    <row r="112" spans="1:48" ht="30" customHeight="1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  <c r="M112" s="8"/>
      <c r="Q112" s="84" t="s">
        <v>209</v>
      </c>
    </row>
    <row r="113" spans="1:48" ht="30" customHeight="1">
      <c r="A113" s="8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  <c r="M113" s="8"/>
      <c r="Q113" s="84" t="s">
        <v>209</v>
      </c>
    </row>
    <row r="114" spans="1:48" ht="30" customHeight="1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  <c r="Q114" s="84" t="s">
        <v>209</v>
      </c>
    </row>
    <row r="115" spans="1:48" ht="30" customHeight="1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  <c r="M115" s="8"/>
      <c r="Q115" s="84" t="s">
        <v>209</v>
      </c>
    </row>
    <row r="116" spans="1:48" ht="30" customHeight="1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  <c r="Q116" s="84" t="s">
        <v>209</v>
      </c>
    </row>
    <row r="117" spans="1:48" ht="30" customHeight="1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84" t="s">
        <v>209</v>
      </c>
    </row>
    <row r="118" spans="1:48" ht="30" customHeight="1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84" t="s">
        <v>209</v>
      </c>
    </row>
    <row r="119" spans="1:48" ht="30" customHeight="1">
      <c r="A119" s="7" t="s">
        <v>102</v>
      </c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N119" s="64" t="s">
        <v>103</v>
      </c>
    </row>
    <row r="120" spans="1:48" ht="30" customHeight="1">
      <c r="A120" s="10" t="s">
        <v>262</v>
      </c>
      <c r="B120" s="10" t="s">
        <v>264</v>
      </c>
      <c r="C120" s="11"/>
      <c r="D120" s="11"/>
      <c r="E120" s="13"/>
      <c r="F120" s="13"/>
      <c r="G120" s="13"/>
      <c r="H120" s="13"/>
      <c r="I120" s="13"/>
      <c r="J120" s="13"/>
      <c r="K120" s="13"/>
      <c r="L120" s="13"/>
      <c r="M120" s="11"/>
      <c r="N120" s="129"/>
      <c r="O120" s="129"/>
      <c r="P120" s="129"/>
      <c r="Q120" s="130" t="s">
        <v>263</v>
      </c>
      <c r="R120" s="129"/>
      <c r="S120" s="129"/>
      <c r="T120" s="129"/>
      <c r="U120" s="129"/>
      <c r="V120" s="129"/>
      <c r="W120" s="129"/>
      <c r="X120" s="129"/>
      <c r="Y120" s="129"/>
      <c r="Z120" s="129"/>
      <c r="AA120" s="129"/>
      <c r="AB120" s="129"/>
      <c r="AC120" s="129"/>
      <c r="AD120" s="129"/>
      <c r="AE120" s="129"/>
      <c r="AF120" s="129"/>
      <c r="AG120" s="129"/>
      <c r="AH120" s="129"/>
      <c r="AI120" s="129"/>
      <c r="AJ120" s="129"/>
      <c r="AK120" s="129"/>
      <c r="AL120" s="129"/>
      <c r="AM120" s="129"/>
      <c r="AN120" s="129"/>
      <c r="AO120" s="129"/>
      <c r="AP120" s="129"/>
      <c r="AQ120" s="129"/>
      <c r="AR120" s="129"/>
      <c r="AS120" s="129"/>
      <c r="AT120" s="129"/>
      <c r="AU120" s="129"/>
      <c r="AV120" s="129"/>
    </row>
    <row r="121" spans="1:48" ht="30" customHeight="1">
      <c r="A121" s="7" t="s">
        <v>106</v>
      </c>
      <c r="B121" s="7" t="s">
        <v>265</v>
      </c>
      <c r="C121" s="7" t="s">
        <v>63</v>
      </c>
      <c r="D121" s="8">
        <v>12</v>
      </c>
      <c r="E121" s="9"/>
      <c r="F121" s="9"/>
      <c r="G121" s="9"/>
      <c r="H121" s="9"/>
      <c r="I121" s="9"/>
      <c r="J121" s="9"/>
      <c r="K121" s="9"/>
      <c r="L121" s="9"/>
      <c r="M121" s="7"/>
      <c r="N121" s="84" t="s">
        <v>266</v>
      </c>
      <c r="O121" s="84" t="s">
        <v>52</v>
      </c>
      <c r="P121" s="84" t="s">
        <v>52</v>
      </c>
      <c r="Q121" s="84" t="s">
        <v>263</v>
      </c>
      <c r="R121" s="84" t="s">
        <v>65</v>
      </c>
      <c r="S121" s="84" t="s">
        <v>65</v>
      </c>
      <c r="T121" s="84" t="s">
        <v>66</v>
      </c>
      <c r="X121" s="64">
        <v>1</v>
      </c>
      <c r="Y121" s="64">
        <v>2</v>
      </c>
      <c r="AR121" s="84" t="s">
        <v>52</v>
      </c>
      <c r="AS121" s="84" t="s">
        <v>52</v>
      </c>
      <c r="AU121" s="84" t="s">
        <v>267</v>
      </c>
      <c r="AV121" s="64">
        <v>57</v>
      </c>
    </row>
    <row r="122" spans="1:48" ht="30" customHeight="1">
      <c r="A122" s="7" t="s">
        <v>110</v>
      </c>
      <c r="B122" s="7" t="s">
        <v>111</v>
      </c>
      <c r="C122" s="7" t="s">
        <v>79</v>
      </c>
      <c r="D122" s="8">
        <v>1</v>
      </c>
      <c r="E122" s="9"/>
      <c r="F122" s="9"/>
      <c r="G122" s="9"/>
      <c r="H122" s="9"/>
      <c r="I122" s="9"/>
      <c r="J122" s="9"/>
      <c r="K122" s="9"/>
      <c r="L122" s="9"/>
      <c r="M122" s="7"/>
      <c r="N122" s="84" t="s">
        <v>80</v>
      </c>
      <c r="O122" s="84" t="s">
        <v>52</v>
      </c>
      <c r="P122" s="84" t="s">
        <v>52</v>
      </c>
      <c r="Q122" s="84" t="s">
        <v>263</v>
      </c>
      <c r="R122" s="84" t="s">
        <v>65</v>
      </c>
      <c r="S122" s="84" t="s">
        <v>65</v>
      </c>
      <c r="T122" s="84" t="s">
        <v>65</v>
      </c>
      <c r="U122" s="64">
        <v>0</v>
      </c>
      <c r="V122" s="64">
        <v>0</v>
      </c>
      <c r="W122" s="64">
        <v>0.15</v>
      </c>
      <c r="AR122" s="84" t="s">
        <v>52</v>
      </c>
      <c r="AS122" s="84" t="s">
        <v>52</v>
      </c>
      <c r="AU122" s="84" t="s">
        <v>268</v>
      </c>
      <c r="AV122" s="64">
        <v>251</v>
      </c>
    </row>
    <row r="123" spans="1:48" ht="30" customHeight="1">
      <c r="A123" s="7" t="s">
        <v>77</v>
      </c>
      <c r="B123" s="7" t="s">
        <v>78</v>
      </c>
      <c r="C123" s="7" t="s">
        <v>79</v>
      </c>
      <c r="D123" s="8">
        <v>1</v>
      </c>
      <c r="E123" s="9"/>
      <c r="F123" s="9"/>
      <c r="G123" s="9"/>
      <c r="H123" s="9"/>
      <c r="I123" s="9"/>
      <c r="J123" s="9"/>
      <c r="K123" s="9"/>
      <c r="L123" s="9"/>
      <c r="M123" s="7"/>
      <c r="N123" s="84" t="s">
        <v>100</v>
      </c>
      <c r="O123" s="84" t="s">
        <v>52</v>
      </c>
      <c r="P123" s="84" t="s">
        <v>52</v>
      </c>
      <c r="Q123" s="84" t="s">
        <v>263</v>
      </c>
      <c r="R123" s="84" t="s">
        <v>65</v>
      </c>
      <c r="S123" s="84" t="s">
        <v>65</v>
      </c>
      <c r="T123" s="84" t="s">
        <v>65</v>
      </c>
      <c r="U123" s="64">
        <v>0</v>
      </c>
      <c r="V123" s="64">
        <v>0</v>
      </c>
      <c r="W123" s="64">
        <v>0.02</v>
      </c>
      <c r="AR123" s="84" t="s">
        <v>52</v>
      </c>
      <c r="AS123" s="84" t="s">
        <v>52</v>
      </c>
      <c r="AU123" s="84" t="s">
        <v>269</v>
      </c>
      <c r="AV123" s="64">
        <v>249</v>
      </c>
    </row>
    <row r="124" spans="1:48" ht="30" customHeight="1">
      <c r="A124" s="7" t="s">
        <v>118</v>
      </c>
      <c r="B124" s="7" t="s">
        <v>162</v>
      </c>
      <c r="C124" s="7" t="s">
        <v>70</v>
      </c>
      <c r="D124" s="8">
        <v>4</v>
      </c>
      <c r="E124" s="9"/>
      <c r="F124" s="9"/>
      <c r="G124" s="9"/>
      <c r="H124" s="9"/>
      <c r="I124" s="9"/>
      <c r="J124" s="9"/>
      <c r="K124" s="9"/>
      <c r="L124" s="9"/>
      <c r="M124" s="7"/>
      <c r="N124" s="84" t="s">
        <v>163</v>
      </c>
      <c r="O124" s="84" t="s">
        <v>52</v>
      </c>
      <c r="P124" s="84" t="s">
        <v>52</v>
      </c>
      <c r="Q124" s="84" t="s">
        <v>263</v>
      </c>
      <c r="R124" s="84" t="s">
        <v>65</v>
      </c>
      <c r="S124" s="84" t="s">
        <v>65</v>
      </c>
      <c r="T124" s="84" t="s">
        <v>66</v>
      </c>
      <c r="AR124" s="84" t="s">
        <v>52</v>
      </c>
      <c r="AS124" s="84" t="s">
        <v>52</v>
      </c>
      <c r="AU124" s="84" t="s">
        <v>270</v>
      </c>
      <c r="AV124" s="64">
        <v>58</v>
      </c>
    </row>
    <row r="125" spans="1:48" ht="30" customHeight="1">
      <c r="A125" s="7" t="s">
        <v>118</v>
      </c>
      <c r="B125" s="7" t="s">
        <v>119</v>
      </c>
      <c r="C125" s="7" t="s">
        <v>70</v>
      </c>
      <c r="D125" s="8">
        <v>1</v>
      </c>
      <c r="E125" s="9"/>
      <c r="F125" s="9"/>
      <c r="G125" s="9"/>
      <c r="H125" s="9"/>
      <c r="I125" s="9"/>
      <c r="J125" s="9"/>
      <c r="K125" s="9"/>
      <c r="L125" s="9"/>
      <c r="M125" s="7"/>
      <c r="N125" s="84" t="s">
        <v>120</v>
      </c>
      <c r="O125" s="84" t="s">
        <v>52</v>
      </c>
      <c r="P125" s="84" t="s">
        <v>52</v>
      </c>
      <c r="Q125" s="84" t="s">
        <v>263</v>
      </c>
      <c r="R125" s="84" t="s">
        <v>65</v>
      </c>
      <c r="S125" s="84" t="s">
        <v>65</v>
      </c>
      <c r="T125" s="84" t="s">
        <v>66</v>
      </c>
      <c r="AR125" s="84" t="s">
        <v>52</v>
      </c>
      <c r="AS125" s="84" t="s">
        <v>52</v>
      </c>
      <c r="AU125" s="84" t="s">
        <v>271</v>
      </c>
      <c r="AV125" s="64">
        <v>59</v>
      </c>
    </row>
    <row r="126" spans="1:48" ht="30" customHeight="1">
      <c r="A126" s="7" t="s">
        <v>122</v>
      </c>
      <c r="B126" s="7" t="s">
        <v>166</v>
      </c>
      <c r="C126" s="7" t="s">
        <v>70</v>
      </c>
      <c r="D126" s="8">
        <v>4</v>
      </c>
      <c r="E126" s="9"/>
      <c r="F126" s="9"/>
      <c r="G126" s="9"/>
      <c r="H126" s="9"/>
      <c r="I126" s="9"/>
      <c r="J126" s="9"/>
      <c r="K126" s="9"/>
      <c r="L126" s="9"/>
      <c r="M126" s="7"/>
      <c r="N126" s="84" t="s">
        <v>167</v>
      </c>
      <c r="O126" s="84" t="s">
        <v>52</v>
      </c>
      <c r="P126" s="84" t="s">
        <v>52</v>
      </c>
      <c r="Q126" s="84" t="s">
        <v>263</v>
      </c>
      <c r="R126" s="84" t="s">
        <v>65</v>
      </c>
      <c r="S126" s="84" t="s">
        <v>65</v>
      </c>
      <c r="T126" s="84" t="s">
        <v>66</v>
      </c>
      <c r="AR126" s="84" t="s">
        <v>52</v>
      </c>
      <c r="AS126" s="84" t="s">
        <v>52</v>
      </c>
      <c r="AU126" s="84" t="s">
        <v>272</v>
      </c>
      <c r="AV126" s="64">
        <v>60</v>
      </c>
    </row>
    <row r="127" spans="1:48" ht="30" customHeight="1">
      <c r="A127" s="7" t="s">
        <v>122</v>
      </c>
      <c r="B127" s="7" t="s">
        <v>123</v>
      </c>
      <c r="C127" s="7" t="s">
        <v>70</v>
      </c>
      <c r="D127" s="8">
        <v>1</v>
      </c>
      <c r="E127" s="9"/>
      <c r="F127" s="9"/>
      <c r="G127" s="9"/>
      <c r="H127" s="9"/>
      <c r="I127" s="9"/>
      <c r="J127" s="9"/>
      <c r="K127" s="9"/>
      <c r="L127" s="9"/>
      <c r="M127" s="7"/>
      <c r="N127" s="84" t="s">
        <v>124</v>
      </c>
      <c r="O127" s="84" t="s">
        <v>52</v>
      </c>
      <c r="P127" s="84" t="s">
        <v>52</v>
      </c>
      <c r="Q127" s="84" t="s">
        <v>263</v>
      </c>
      <c r="R127" s="84" t="s">
        <v>65</v>
      </c>
      <c r="S127" s="84" t="s">
        <v>65</v>
      </c>
      <c r="T127" s="84" t="s">
        <v>66</v>
      </c>
      <c r="AR127" s="84" t="s">
        <v>52</v>
      </c>
      <c r="AS127" s="84" t="s">
        <v>52</v>
      </c>
      <c r="AU127" s="84" t="s">
        <v>273</v>
      </c>
      <c r="AV127" s="64">
        <v>61</v>
      </c>
    </row>
    <row r="128" spans="1:48" ht="30" customHeight="1">
      <c r="A128" s="7" t="s">
        <v>274</v>
      </c>
      <c r="B128" s="7" t="s">
        <v>275</v>
      </c>
      <c r="C128" s="7" t="s">
        <v>70</v>
      </c>
      <c r="D128" s="8">
        <v>4</v>
      </c>
      <c r="E128" s="9"/>
      <c r="F128" s="9"/>
      <c r="G128" s="9"/>
      <c r="H128" s="9"/>
      <c r="I128" s="9"/>
      <c r="J128" s="9"/>
      <c r="K128" s="9"/>
      <c r="L128" s="9"/>
      <c r="M128" s="7"/>
      <c r="N128" s="84" t="s">
        <v>276</v>
      </c>
      <c r="O128" s="84" t="s">
        <v>52</v>
      </c>
      <c r="P128" s="84" t="s">
        <v>52</v>
      </c>
      <c r="Q128" s="84" t="s">
        <v>263</v>
      </c>
      <c r="R128" s="84" t="s">
        <v>65</v>
      </c>
      <c r="S128" s="84" t="s">
        <v>65</v>
      </c>
      <c r="T128" s="84" t="s">
        <v>66</v>
      </c>
      <c r="AR128" s="84" t="s">
        <v>52</v>
      </c>
      <c r="AS128" s="84" t="s">
        <v>52</v>
      </c>
      <c r="AU128" s="84" t="s">
        <v>277</v>
      </c>
      <c r="AV128" s="64">
        <v>62</v>
      </c>
    </row>
    <row r="129" spans="1:48" ht="30" customHeight="1">
      <c r="A129" s="7" t="s">
        <v>90</v>
      </c>
      <c r="B129" s="7" t="s">
        <v>91</v>
      </c>
      <c r="C129" s="7" t="s">
        <v>92</v>
      </c>
      <c r="D129" s="8">
        <v>0.7</v>
      </c>
      <c r="E129" s="9"/>
      <c r="F129" s="9"/>
      <c r="G129" s="9"/>
      <c r="H129" s="9"/>
      <c r="I129" s="9"/>
      <c r="J129" s="9"/>
      <c r="K129" s="9"/>
      <c r="L129" s="9"/>
      <c r="M129" s="7"/>
      <c r="N129" s="84" t="s">
        <v>93</v>
      </c>
      <c r="O129" s="84" t="s">
        <v>52</v>
      </c>
      <c r="P129" s="84" t="s">
        <v>52</v>
      </c>
      <c r="Q129" s="84" t="s">
        <v>263</v>
      </c>
      <c r="R129" s="84" t="s">
        <v>65</v>
      </c>
      <c r="S129" s="84" t="s">
        <v>65</v>
      </c>
      <c r="T129" s="84" t="s">
        <v>66</v>
      </c>
      <c r="Z129" s="64">
        <v>3</v>
      </c>
      <c r="AR129" s="84" t="s">
        <v>52</v>
      </c>
      <c r="AS129" s="84" t="s">
        <v>52</v>
      </c>
      <c r="AU129" s="84" t="s">
        <v>278</v>
      </c>
      <c r="AV129" s="64">
        <v>188</v>
      </c>
    </row>
    <row r="130" spans="1:48" ht="30" customHeight="1">
      <c r="A130" s="7" t="s">
        <v>95</v>
      </c>
      <c r="B130" s="7" t="s">
        <v>91</v>
      </c>
      <c r="C130" s="7" t="s">
        <v>92</v>
      </c>
      <c r="D130" s="8">
        <v>0.2</v>
      </c>
      <c r="E130" s="9"/>
      <c r="F130" s="9"/>
      <c r="G130" s="9"/>
      <c r="H130" s="9"/>
      <c r="I130" s="9"/>
      <c r="J130" s="9"/>
      <c r="K130" s="9"/>
      <c r="L130" s="9"/>
      <c r="M130" s="7"/>
      <c r="N130" s="84" t="s">
        <v>96</v>
      </c>
      <c r="O130" s="84" t="s">
        <v>52</v>
      </c>
      <c r="P130" s="84" t="s">
        <v>52</v>
      </c>
      <c r="Q130" s="84" t="s">
        <v>263</v>
      </c>
      <c r="R130" s="84" t="s">
        <v>65</v>
      </c>
      <c r="S130" s="84" t="s">
        <v>65</v>
      </c>
      <c r="T130" s="84" t="s">
        <v>66</v>
      </c>
      <c r="Z130" s="64">
        <v>3</v>
      </c>
      <c r="AR130" s="84" t="s">
        <v>52</v>
      </c>
      <c r="AS130" s="84" t="s">
        <v>52</v>
      </c>
      <c r="AU130" s="84" t="s">
        <v>279</v>
      </c>
      <c r="AV130" s="64">
        <v>189</v>
      </c>
    </row>
    <row r="131" spans="1:48" ht="30" customHeight="1">
      <c r="A131" s="7" t="s">
        <v>98</v>
      </c>
      <c r="B131" s="7" t="s">
        <v>99</v>
      </c>
      <c r="C131" s="7" t="s">
        <v>79</v>
      </c>
      <c r="D131" s="8">
        <v>1</v>
      </c>
      <c r="E131" s="9"/>
      <c r="F131" s="9"/>
      <c r="G131" s="9"/>
      <c r="H131" s="9"/>
      <c r="I131" s="9"/>
      <c r="J131" s="9"/>
      <c r="K131" s="9"/>
      <c r="L131" s="9"/>
      <c r="M131" s="7"/>
      <c r="N131" s="84" t="s">
        <v>135</v>
      </c>
      <c r="O131" s="84" t="s">
        <v>52</v>
      </c>
      <c r="P131" s="84" t="s">
        <v>52</v>
      </c>
      <c r="Q131" s="84" t="s">
        <v>263</v>
      </c>
      <c r="R131" s="84" t="s">
        <v>65</v>
      </c>
      <c r="S131" s="84" t="s">
        <v>65</v>
      </c>
      <c r="T131" s="84" t="s">
        <v>65</v>
      </c>
      <c r="U131" s="64">
        <v>1</v>
      </c>
      <c r="V131" s="64">
        <v>0</v>
      </c>
      <c r="W131" s="64">
        <v>0.03</v>
      </c>
      <c r="AR131" s="84" t="s">
        <v>52</v>
      </c>
      <c r="AS131" s="84" t="s">
        <v>52</v>
      </c>
      <c r="AU131" s="84" t="s">
        <v>280</v>
      </c>
      <c r="AV131" s="64">
        <v>250</v>
      </c>
    </row>
    <row r="132" spans="1:48" ht="30" customHeight="1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  <c r="M132" s="8"/>
      <c r="Q132" s="84" t="s">
        <v>263</v>
      </c>
    </row>
    <row r="133" spans="1:48" ht="30" customHeight="1">
      <c r="A133" s="8"/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  <c r="M133" s="8"/>
      <c r="Q133" s="84" t="s">
        <v>263</v>
      </c>
    </row>
    <row r="134" spans="1:48" ht="30" customHeight="1">
      <c r="A134" s="8"/>
      <c r="B134" s="8"/>
      <c r="C134" s="8"/>
      <c r="D134" s="8"/>
      <c r="E134" s="9"/>
      <c r="F134" s="9"/>
      <c r="G134" s="9"/>
      <c r="H134" s="9"/>
      <c r="I134" s="9"/>
      <c r="J134" s="9"/>
      <c r="K134" s="9"/>
      <c r="L134" s="9"/>
      <c r="M134" s="8"/>
      <c r="Q134" s="84" t="s">
        <v>263</v>
      </c>
    </row>
    <row r="135" spans="1:48" ht="30" customHeight="1">
      <c r="A135" s="8"/>
      <c r="B135" s="8"/>
      <c r="C135" s="8"/>
      <c r="D135" s="8"/>
      <c r="E135" s="9"/>
      <c r="F135" s="9"/>
      <c r="G135" s="9"/>
      <c r="H135" s="9"/>
      <c r="I135" s="9"/>
      <c r="J135" s="9"/>
      <c r="K135" s="9"/>
      <c r="L135" s="9"/>
      <c r="M135" s="8"/>
      <c r="Q135" s="84" t="s">
        <v>263</v>
      </c>
    </row>
    <row r="136" spans="1:48" ht="30" customHeight="1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  <c r="Q136" s="84" t="s">
        <v>263</v>
      </c>
    </row>
    <row r="137" spans="1:48" ht="30" customHeight="1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84" t="s">
        <v>263</v>
      </c>
    </row>
    <row r="138" spans="1:48" ht="30" customHeight="1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84" t="s">
        <v>263</v>
      </c>
    </row>
    <row r="139" spans="1:48" ht="30" customHeight="1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84" t="s">
        <v>263</v>
      </c>
    </row>
    <row r="140" spans="1:48" ht="30" customHeight="1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84" t="s">
        <v>263</v>
      </c>
    </row>
    <row r="141" spans="1:48" ht="30" customHeight="1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84" t="s">
        <v>263</v>
      </c>
    </row>
    <row r="142" spans="1:48" ht="30" customHeight="1">
      <c r="A142" s="7" t="s">
        <v>102</v>
      </c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N142" s="64" t="s">
        <v>103</v>
      </c>
    </row>
    <row r="143" spans="1:48" ht="30" customHeight="1">
      <c r="A143" s="7" t="s">
        <v>281</v>
      </c>
      <c r="B143" s="7" t="s">
        <v>264</v>
      </c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84" t="s">
        <v>282</v>
      </c>
    </row>
    <row r="144" spans="1:48" ht="30" customHeight="1">
      <c r="A144" s="7" t="s">
        <v>106</v>
      </c>
      <c r="B144" s="7" t="s">
        <v>139</v>
      </c>
      <c r="C144" s="7" t="s">
        <v>63</v>
      </c>
      <c r="D144" s="8">
        <v>2</v>
      </c>
      <c r="E144" s="9"/>
      <c r="F144" s="9"/>
      <c r="G144" s="9"/>
      <c r="H144" s="9"/>
      <c r="I144" s="9"/>
      <c r="J144" s="9"/>
      <c r="K144" s="9"/>
      <c r="L144" s="9"/>
      <c r="M144" s="7"/>
      <c r="N144" s="84" t="s">
        <v>140</v>
      </c>
      <c r="O144" s="84" t="s">
        <v>52</v>
      </c>
      <c r="P144" s="84" t="s">
        <v>52</v>
      </c>
      <c r="Q144" s="84" t="s">
        <v>282</v>
      </c>
      <c r="R144" s="84" t="s">
        <v>65</v>
      </c>
      <c r="S144" s="84" t="s">
        <v>65</v>
      </c>
      <c r="T144" s="84" t="s">
        <v>66</v>
      </c>
      <c r="X144" s="64">
        <v>1</v>
      </c>
      <c r="Y144" s="64">
        <v>2</v>
      </c>
      <c r="AR144" s="84" t="s">
        <v>52</v>
      </c>
      <c r="AS144" s="84" t="s">
        <v>52</v>
      </c>
      <c r="AU144" s="84" t="s">
        <v>283</v>
      </c>
      <c r="AV144" s="64">
        <v>64</v>
      </c>
    </row>
    <row r="145" spans="1:48" ht="30" customHeight="1">
      <c r="A145" s="7" t="s">
        <v>110</v>
      </c>
      <c r="B145" s="7" t="s">
        <v>111</v>
      </c>
      <c r="C145" s="7" t="s">
        <v>79</v>
      </c>
      <c r="D145" s="8">
        <v>1</v>
      </c>
      <c r="E145" s="9"/>
      <c r="F145" s="9"/>
      <c r="G145" s="9"/>
      <c r="H145" s="9"/>
      <c r="I145" s="9"/>
      <c r="J145" s="9"/>
      <c r="K145" s="9"/>
      <c r="L145" s="9"/>
      <c r="M145" s="7"/>
      <c r="N145" s="84" t="s">
        <v>80</v>
      </c>
      <c r="O145" s="84" t="s">
        <v>52</v>
      </c>
      <c r="P145" s="84" t="s">
        <v>52</v>
      </c>
      <c r="Q145" s="84" t="s">
        <v>282</v>
      </c>
      <c r="R145" s="84" t="s">
        <v>65</v>
      </c>
      <c r="S145" s="84" t="s">
        <v>65</v>
      </c>
      <c r="T145" s="84" t="s">
        <v>65</v>
      </c>
      <c r="U145" s="64">
        <v>0</v>
      </c>
      <c r="V145" s="64">
        <v>0</v>
      </c>
      <c r="W145" s="64">
        <v>0.15</v>
      </c>
      <c r="AR145" s="84" t="s">
        <v>52</v>
      </c>
      <c r="AS145" s="84" t="s">
        <v>52</v>
      </c>
      <c r="AU145" s="84" t="s">
        <v>284</v>
      </c>
      <c r="AV145" s="64">
        <v>254</v>
      </c>
    </row>
    <row r="146" spans="1:48" ht="30" customHeight="1">
      <c r="A146" s="7" t="s">
        <v>77</v>
      </c>
      <c r="B146" s="7" t="s">
        <v>78</v>
      </c>
      <c r="C146" s="7" t="s">
        <v>79</v>
      </c>
      <c r="D146" s="8">
        <v>1</v>
      </c>
      <c r="E146" s="9"/>
      <c r="F146" s="9"/>
      <c r="G146" s="9"/>
      <c r="H146" s="9"/>
      <c r="I146" s="9"/>
      <c r="J146" s="9"/>
      <c r="K146" s="9"/>
      <c r="L146" s="9"/>
      <c r="M146" s="7"/>
      <c r="N146" s="84" t="s">
        <v>100</v>
      </c>
      <c r="O146" s="84" t="s">
        <v>52</v>
      </c>
      <c r="P146" s="84" t="s">
        <v>52</v>
      </c>
      <c r="Q146" s="84" t="s">
        <v>282</v>
      </c>
      <c r="R146" s="84" t="s">
        <v>65</v>
      </c>
      <c r="S146" s="84" t="s">
        <v>65</v>
      </c>
      <c r="T146" s="84" t="s">
        <v>65</v>
      </c>
      <c r="U146" s="64">
        <v>0</v>
      </c>
      <c r="V146" s="64">
        <v>0</v>
      </c>
      <c r="W146" s="64">
        <v>0.02</v>
      </c>
      <c r="AR146" s="84" t="s">
        <v>52</v>
      </c>
      <c r="AS146" s="84" t="s">
        <v>52</v>
      </c>
      <c r="AU146" s="84" t="s">
        <v>285</v>
      </c>
      <c r="AV146" s="64">
        <v>252</v>
      </c>
    </row>
    <row r="147" spans="1:48" ht="30" customHeight="1">
      <c r="A147" s="7" t="s">
        <v>286</v>
      </c>
      <c r="B147" s="7" t="s">
        <v>287</v>
      </c>
      <c r="C147" s="7" t="s">
        <v>70</v>
      </c>
      <c r="D147" s="8">
        <v>2</v>
      </c>
      <c r="E147" s="9"/>
      <c r="F147" s="9"/>
      <c r="G147" s="9"/>
      <c r="H147" s="9"/>
      <c r="I147" s="9"/>
      <c r="J147" s="9"/>
      <c r="K147" s="9"/>
      <c r="L147" s="9"/>
      <c r="M147" s="7"/>
      <c r="N147" s="84" t="s">
        <v>288</v>
      </c>
      <c r="O147" s="84" t="s">
        <v>52</v>
      </c>
      <c r="P147" s="84" t="s">
        <v>52</v>
      </c>
      <c r="Q147" s="84" t="s">
        <v>282</v>
      </c>
      <c r="R147" s="84" t="s">
        <v>65</v>
      </c>
      <c r="S147" s="84" t="s">
        <v>65</v>
      </c>
      <c r="T147" s="84" t="s">
        <v>66</v>
      </c>
      <c r="AR147" s="84" t="s">
        <v>52</v>
      </c>
      <c r="AS147" s="84" t="s">
        <v>52</v>
      </c>
      <c r="AU147" s="84" t="s">
        <v>289</v>
      </c>
      <c r="AV147" s="64">
        <v>65</v>
      </c>
    </row>
    <row r="148" spans="1:48" ht="30" customHeight="1">
      <c r="A148" s="7" t="s">
        <v>90</v>
      </c>
      <c r="B148" s="7" t="s">
        <v>91</v>
      </c>
      <c r="C148" s="7" t="s">
        <v>92</v>
      </c>
      <c r="D148" s="8">
        <v>0.2</v>
      </c>
      <c r="E148" s="9"/>
      <c r="F148" s="9"/>
      <c r="G148" s="9"/>
      <c r="H148" s="9"/>
      <c r="I148" s="9"/>
      <c r="J148" s="9"/>
      <c r="K148" s="9"/>
      <c r="L148" s="9"/>
      <c r="M148" s="7"/>
      <c r="N148" s="84" t="s">
        <v>93</v>
      </c>
      <c r="O148" s="84" t="s">
        <v>52</v>
      </c>
      <c r="P148" s="84" t="s">
        <v>52</v>
      </c>
      <c r="Q148" s="84" t="s">
        <v>282</v>
      </c>
      <c r="R148" s="84" t="s">
        <v>65</v>
      </c>
      <c r="S148" s="84" t="s">
        <v>65</v>
      </c>
      <c r="T148" s="84" t="s">
        <v>66</v>
      </c>
      <c r="Z148" s="64">
        <v>3</v>
      </c>
      <c r="AR148" s="84" t="s">
        <v>52</v>
      </c>
      <c r="AS148" s="84" t="s">
        <v>52</v>
      </c>
      <c r="AU148" s="84" t="s">
        <v>290</v>
      </c>
      <c r="AV148" s="64">
        <v>190</v>
      </c>
    </row>
    <row r="149" spans="1:48" ht="30" customHeight="1">
      <c r="A149" s="7" t="s">
        <v>95</v>
      </c>
      <c r="B149" s="7" t="s">
        <v>91</v>
      </c>
      <c r="C149" s="7" t="s">
        <v>92</v>
      </c>
      <c r="D149" s="8">
        <v>2.9000000000000001E-2</v>
      </c>
      <c r="E149" s="9"/>
      <c r="F149" s="9"/>
      <c r="G149" s="9"/>
      <c r="H149" s="9"/>
      <c r="I149" s="9"/>
      <c r="J149" s="9"/>
      <c r="K149" s="9"/>
      <c r="L149" s="9"/>
      <c r="M149" s="7"/>
      <c r="N149" s="84" t="s">
        <v>96</v>
      </c>
      <c r="O149" s="84" t="s">
        <v>52</v>
      </c>
      <c r="P149" s="84" t="s">
        <v>52</v>
      </c>
      <c r="Q149" s="84" t="s">
        <v>282</v>
      </c>
      <c r="R149" s="84" t="s">
        <v>65</v>
      </c>
      <c r="S149" s="84" t="s">
        <v>65</v>
      </c>
      <c r="T149" s="84" t="s">
        <v>66</v>
      </c>
      <c r="Z149" s="64">
        <v>3</v>
      </c>
      <c r="AR149" s="84" t="s">
        <v>52</v>
      </c>
      <c r="AS149" s="84" t="s">
        <v>52</v>
      </c>
      <c r="AU149" s="84" t="s">
        <v>291</v>
      </c>
      <c r="AV149" s="64">
        <v>191</v>
      </c>
    </row>
    <row r="150" spans="1:48" ht="30" customHeight="1">
      <c r="A150" s="7" t="s">
        <v>98</v>
      </c>
      <c r="B150" s="7" t="s">
        <v>99</v>
      </c>
      <c r="C150" s="7" t="s">
        <v>79</v>
      </c>
      <c r="D150" s="8">
        <v>1</v>
      </c>
      <c r="E150" s="9"/>
      <c r="F150" s="9"/>
      <c r="G150" s="9"/>
      <c r="H150" s="9"/>
      <c r="I150" s="9"/>
      <c r="J150" s="9"/>
      <c r="K150" s="9"/>
      <c r="L150" s="9"/>
      <c r="M150" s="7"/>
      <c r="N150" s="84" t="s">
        <v>135</v>
      </c>
      <c r="O150" s="84" t="s">
        <v>52</v>
      </c>
      <c r="P150" s="84" t="s">
        <v>52</v>
      </c>
      <c r="Q150" s="84" t="s">
        <v>282</v>
      </c>
      <c r="R150" s="84" t="s">
        <v>65</v>
      </c>
      <c r="S150" s="84" t="s">
        <v>65</v>
      </c>
      <c r="T150" s="84" t="s">
        <v>65</v>
      </c>
      <c r="U150" s="64">
        <v>1</v>
      </c>
      <c r="V150" s="64">
        <v>0</v>
      </c>
      <c r="W150" s="64">
        <v>0.03</v>
      </c>
      <c r="AR150" s="84" t="s">
        <v>52</v>
      </c>
      <c r="AS150" s="84" t="s">
        <v>52</v>
      </c>
      <c r="AU150" s="84" t="s">
        <v>292</v>
      </c>
      <c r="AV150" s="64">
        <v>253</v>
      </c>
    </row>
    <row r="151" spans="1:48" ht="30" customHeight="1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84" t="s">
        <v>282</v>
      </c>
    </row>
    <row r="152" spans="1:48" ht="30" customHeight="1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84" t="s">
        <v>282</v>
      </c>
    </row>
    <row r="153" spans="1:48" ht="30" customHeight="1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84" t="s">
        <v>282</v>
      </c>
    </row>
    <row r="154" spans="1:48" ht="30" customHeight="1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84" t="s">
        <v>282</v>
      </c>
    </row>
    <row r="155" spans="1:48" ht="30" customHeight="1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84" t="s">
        <v>282</v>
      </c>
    </row>
    <row r="156" spans="1:48" ht="30" customHeight="1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84" t="s">
        <v>282</v>
      </c>
    </row>
    <row r="157" spans="1:48" ht="30" customHeight="1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84" t="s">
        <v>282</v>
      </c>
    </row>
    <row r="158" spans="1:48" ht="30" customHeight="1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84" t="s">
        <v>282</v>
      </c>
    </row>
    <row r="159" spans="1:48" ht="30" customHeight="1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84" t="s">
        <v>282</v>
      </c>
    </row>
    <row r="160" spans="1:48" ht="30" customHeight="1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84" t="s">
        <v>282</v>
      </c>
    </row>
    <row r="161" spans="1:48" ht="30" customHeight="1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84" t="s">
        <v>282</v>
      </c>
    </row>
    <row r="162" spans="1:48" ht="30" customHeight="1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84" t="s">
        <v>282</v>
      </c>
    </row>
    <row r="163" spans="1:48" ht="30" customHeight="1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84" t="s">
        <v>282</v>
      </c>
    </row>
    <row r="164" spans="1:48" ht="30" customHeight="1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84" t="s">
        <v>282</v>
      </c>
    </row>
    <row r="165" spans="1:48" ht="30" customHeight="1">
      <c r="A165" s="7" t="s">
        <v>102</v>
      </c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N165" s="64" t="s">
        <v>103</v>
      </c>
    </row>
    <row r="166" spans="1:48" ht="30" customHeight="1">
      <c r="A166" s="7" t="s">
        <v>293</v>
      </c>
      <c r="B166" s="7" t="s">
        <v>264</v>
      </c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84" t="s">
        <v>294</v>
      </c>
    </row>
    <row r="167" spans="1:48" ht="30" customHeight="1">
      <c r="A167" s="7" t="s">
        <v>106</v>
      </c>
      <c r="B167" s="7" t="s">
        <v>139</v>
      </c>
      <c r="C167" s="7" t="s">
        <v>63</v>
      </c>
      <c r="D167" s="8">
        <v>23</v>
      </c>
      <c r="E167" s="9"/>
      <c r="F167" s="9"/>
      <c r="G167" s="9"/>
      <c r="H167" s="9"/>
      <c r="I167" s="9"/>
      <c r="J167" s="9"/>
      <c r="K167" s="9"/>
      <c r="L167" s="9"/>
      <c r="M167" s="7"/>
      <c r="N167" s="84" t="s">
        <v>140</v>
      </c>
      <c r="O167" s="84" t="s">
        <v>52</v>
      </c>
      <c r="P167" s="84" t="s">
        <v>52</v>
      </c>
      <c r="Q167" s="84" t="s">
        <v>294</v>
      </c>
      <c r="R167" s="84" t="s">
        <v>65</v>
      </c>
      <c r="S167" s="84" t="s">
        <v>65</v>
      </c>
      <c r="T167" s="84" t="s">
        <v>66</v>
      </c>
      <c r="X167" s="64">
        <v>1</v>
      </c>
      <c r="Y167" s="64">
        <v>2</v>
      </c>
      <c r="AR167" s="84" t="s">
        <v>52</v>
      </c>
      <c r="AS167" s="84" t="s">
        <v>52</v>
      </c>
      <c r="AU167" s="84" t="s">
        <v>295</v>
      </c>
      <c r="AV167" s="64">
        <v>67</v>
      </c>
    </row>
    <row r="168" spans="1:48" ht="30" customHeight="1">
      <c r="A168" s="7" t="s">
        <v>110</v>
      </c>
      <c r="B168" s="7" t="s">
        <v>111</v>
      </c>
      <c r="C168" s="7" t="s">
        <v>79</v>
      </c>
      <c r="D168" s="8">
        <v>1</v>
      </c>
      <c r="E168" s="9"/>
      <c r="F168" s="9"/>
      <c r="G168" s="9"/>
      <c r="H168" s="9"/>
      <c r="I168" s="9"/>
      <c r="J168" s="9"/>
      <c r="K168" s="9"/>
      <c r="L168" s="9"/>
      <c r="M168" s="7"/>
      <c r="N168" s="84" t="s">
        <v>80</v>
      </c>
      <c r="O168" s="84" t="s">
        <v>52</v>
      </c>
      <c r="P168" s="84" t="s">
        <v>52</v>
      </c>
      <c r="Q168" s="84" t="s">
        <v>294</v>
      </c>
      <c r="R168" s="84" t="s">
        <v>65</v>
      </c>
      <c r="S168" s="84" t="s">
        <v>65</v>
      </c>
      <c r="T168" s="84" t="s">
        <v>65</v>
      </c>
      <c r="U168" s="64">
        <v>0</v>
      </c>
      <c r="V168" s="64">
        <v>0</v>
      </c>
      <c r="W168" s="64">
        <v>0.15</v>
      </c>
      <c r="AR168" s="84" t="s">
        <v>52</v>
      </c>
      <c r="AS168" s="84" t="s">
        <v>52</v>
      </c>
      <c r="AU168" s="84" t="s">
        <v>296</v>
      </c>
      <c r="AV168" s="64">
        <v>257</v>
      </c>
    </row>
    <row r="169" spans="1:48" ht="30" customHeight="1">
      <c r="A169" s="7" t="s">
        <v>77</v>
      </c>
      <c r="B169" s="7" t="s">
        <v>78</v>
      </c>
      <c r="C169" s="7" t="s">
        <v>79</v>
      </c>
      <c r="D169" s="8">
        <v>1</v>
      </c>
      <c r="E169" s="9"/>
      <c r="F169" s="9"/>
      <c r="G169" s="9"/>
      <c r="H169" s="9"/>
      <c r="I169" s="9"/>
      <c r="J169" s="9"/>
      <c r="K169" s="9"/>
      <c r="L169" s="9"/>
      <c r="M169" s="7"/>
      <c r="N169" s="84" t="s">
        <v>100</v>
      </c>
      <c r="O169" s="84" t="s">
        <v>52</v>
      </c>
      <c r="P169" s="84" t="s">
        <v>52</v>
      </c>
      <c r="Q169" s="84" t="s">
        <v>294</v>
      </c>
      <c r="R169" s="84" t="s">
        <v>65</v>
      </c>
      <c r="S169" s="84" t="s">
        <v>65</v>
      </c>
      <c r="T169" s="84" t="s">
        <v>65</v>
      </c>
      <c r="U169" s="64">
        <v>0</v>
      </c>
      <c r="V169" s="64">
        <v>0</v>
      </c>
      <c r="W169" s="64">
        <v>0.02</v>
      </c>
      <c r="AR169" s="84" t="s">
        <v>52</v>
      </c>
      <c r="AS169" s="84" t="s">
        <v>52</v>
      </c>
      <c r="AU169" s="84" t="s">
        <v>297</v>
      </c>
      <c r="AV169" s="64">
        <v>255</v>
      </c>
    </row>
    <row r="170" spans="1:48" ht="30" customHeight="1">
      <c r="A170" s="7" t="s">
        <v>82</v>
      </c>
      <c r="B170" s="7" t="s">
        <v>83</v>
      </c>
      <c r="C170" s="7" t="s">
        <v>70</v>
      </c>
      <c r="D170" s="8">
        <v>3</v>
      </c>
      <c r="E170" s="9"/>
      <c r="F170" s="9"/>
      <c r="G170" s="9"/>
      <c r="H170" s="9"/>
      <c r="I170" s="9"/>
      <c r="J170" s="9"/>
      <c r="K170" s="9"/>
      <c r="L170" s="9"/>
      <c r="M170" s="7"/>
      <c r="N170" s="84" t="s">
        <v>84</v>
      </c>
      <c r="O170" s="84" t="s">
        <v>52</v>
      </c>
      <c r="P170" s="84" t="s">
        <v>52</v>
      </c>
      <c r="Q170" s="84" t="s">
        <v>294</v>
      </c>
      <c r="R170" s="84" t="s">
        <v>65</v>
      </c>
      <c r="S170" s="84" t="s">
        <v>65</v>
      </c>
      <c r="T170" s="84" t="s">
        <v>66</v>
      </c>
      <c r="AR170" s="84" t="s">
        <v>52</v>
      </c>
      <c r="AS170" s="84" t="s">
        <v>52</v>
      </c>
      <c r="AU170" s="84" t="s">
        <v>298</v>
      </c>
      <c r="AV170" s="64">
        <v>68</v>
      </c>
    </row>
    <row r="171" spans="1:48" ht="30" customHeight="1">
      <c r="A171" s="7" t="s">
        <v>86</v>
      </c>
      <c r="B171" s="7" t="s">
        <v>87</v>
      </c>
      <c r="C171" s="7" t="s">
        <v>70</v>
      </c>
      <c r="D171" s="8">
        <v>3</v>
      </c>
      <c r="E171" s="9"/>
      <c r="F171" s="9"/>
      <c r="G171" s="9"/>
      <c r="H171" s="9"/>
      <c r="I171" s="9"/>
      <c r="J171" s="9"/>
      <c r="K171" s="9"/>
      <c r="L171" s="9"/>
      <c r="M171" s="7"/>
      <c r="N171" s="84" t="s">
        <v>88</v>
      </c>
      <c r="O171" s="84" t="s">
        <v>52</v>
      </c>
      <c r="P171" s="84" t="s">
        <v>52</v>
      </c>
      <c r="Q171" s="84" t="s">
        <v>294</v>
      </c>
      <c r="R171" s="84" t="s">
        <v>65</v>
      </c>
      <c r="S171" s="84" t="s">
        <v>65</v>
      </c>
      <c r="T171" s="84" t="s">
        <v>66</v>
      </c>
      <c r="AR171" s="84" t="s">
        <v>52</v>
      </c>
      <c r="AS171" s="84" t="s">
        <v>52</v>
      </c>
      <c r="AU171" s="84" t="s">
        <v>299</v>
      </c>
      <c r="AV171" s="64">
        <v>69</v>
      </c>
    </row>
    <row r="172" spans="1:48" ht="30" customHeight="1">
      <c r="A172" s="7" t="s">
        <v>300</v>
      </c>
      <c r="B172" s="7" t="s">
        <v>301</v>
      </c>
      <c r="C172" s="7" t="s">
        <v>70</v>
      </c>
      <c r="D172" s="8">
        <v>3</v>
      </c>
      <c r="E172" s="9"/>
      <c r="F172" s="9"/>
      <c r="G172" s="9"/>
      <c r="H172" s="9"/>
      <c r="I172" s="9"/>
      <c r="J172" s="9"/>
      <c r="K172" s="9"/>
      <c r="L172" s="9"/>
      <c r="M172" s="7"/>
      <c r="N172" s="84" t="s">
        <v>302</v>
      </c>
      <c r="O172" s="84" t="s">
        <v>52</v>
      </c>
      <c r="P172" s="84" t="s">
        <v>52</v>
      </c>
      <c r="Q172" s="84" t="s">
        <v>294</v>
      </c>
      <c r="R172" s="84" t="s">
        <v>65</v>
      </c>
      <c r="S172" s="84" t="s">
        <v>65</v>
      </c>
      <c r="T172" s="84" t="s">
        <v>66</v>
      </c>
      <c r="AR172" s="84" t="s">
        <v>52</v>
      </c>
      <c r="AS172" s="84" t="s">
        <v>52</v>
      </c>
      <c r="AU172" s="84" t="s">
        <v>303</v>
      </c>
      <c r="AV172" s="64">
        <v>70</v>
      </c>
    </row>
    <row r="173" spans="1:48" ht="30" customHeight="1">
      <c r="A173" s="7" t="s">
        <v>90</v>
      </c>
      <c r="B173" s="7" t="s">
        <v>91</v>
      </c>
      <c r="C173" s="7" t="s">
        <v>92</v>
      </c>
      <c r="D173" s="8">
        <v>0.5</v>
      </c>
      <c r="E173" s="9"/>
      <c r="F173" s="9"/>
      <c r="G173" s="9"/>
      <c r="H173" s="9"/>
      <c r="I173" s="9"/>
      <c r="J173" s="9"/>
      <c r="K173" s="9"/>
      <c r="L173" s="9"/>
      <c r="M173" s="7"/>
      <c r="N173" s="84" t="s">
        <v>93</v>
      </c>
      <c r="O173" s="84" t="s">
        <v>52</v>
      </c>
      <c r="P173" s="84" t="s">
        <v>52</v>
      </c>
      <c r="Q173" s="84" t="s">
        <v>294</v>
      </c>
      <c r="R173" s="84" t="s">
        <v>65</v>
      </c>
      <c r="S173" s="84" t="s">
        <v>65</v>
      </c>
      <c r="T173" s="84" t="s">
        <v>66</v>
      </c>
      <c r="Z173" s="64">
        <v>3</v>
      </c>
      <c r="AR173" s="84" t="s">
        <v>52</v>
      </c>
      <c r="AS173" s="84" t="s">
        <v>52</v>
      </c>
      <c r="AU173" s="84" t="s">
        <v>304</v>
      </c>
      <c r="AV173" s="64">
        <v>192</v>
      </c>
    </row>
    <row r="174" spans="1:48" ht="30" customHeight="1">
      <c r="A174" s="7" t="s">
        <v>95</v>
      </c>
      <c r="B174" s="7" t="s">
        <v>91</v>
      </c>
      <c r="C174" s="7" t="s">
        <v>92</v>
      </c>
      <c r="D174" s="8">
        <v>0.3</v>
      </c>
      <c r="E174" s="9"/>
      <c r="F174" s="9"/>
      <c r="G174" s="9"/>
      <c r="H174" s="9"/>
      <c r="I174" s="9"/>
      <c r="J174" s="9"/>
      <c r="K174" s="9"/>
      <c r="L174" s="9"/>
      <c r="M174" s="7"/>
      <c r="N174" s="84" t="s">
        <v>96</v>
      </c>
      <c r="O174" s="84" t="s">
        <v>52</v>
      </c>
      <c r="P174" s="84" t="s">
        <v>52</v>
      </c>
      <c r="Q174" s="84" t="s">
        <v>294</v>
      </c>
      <c r="R174" s="84" t="s">
        <v>65</v>
      </c>
      <c r="S174" s="84" t="s">
        <v>65</v>
      </c>
      <c r="T174" s="84" t="s">
        <v>66</v>
      </c>
      <c r="Z174" s="64">
        <v>3</v>
      </c>
      <c r="AR174" s="84" t="s">
        <v>52</v>
      </c>
      <c r="AS174" s="84" t="s">
        <v>52</v>
      </c>
      <c r="AU174" s="84" t="s">
        <v>305</v>
      </c>
      <c r="AV174" s="64">
        <v>193</v>
      </c>
    </row>
    <row r="175" spans="1:48" ht="30" customHeight="1">
      <c r="A175" s="7" t="s">
        <v>98</v>
      </c>
      <c r="B175" s="7" t="s">
        <v>99</v>
      </c>
      <c r="C175" s="7" t="s">
        <v>79</v>
      </c>
      <c r="D175" s="8">
        <v>1</v>
      </c>
      <c r="E175" s="9"/>
      <c r="F175" s="9"/>
      <c r="G175" s="9"/>
      <c r="H175" s="9"/>
      <c r="I175" s="9"/>
      <c r="J175" s="9"/>
      <c r="K175" s="9"/>
      <c r="L175" s="9"/>
      <c r="M175" s="7"/>
      <c r="N175" s="84" t="s">
        <v>135</v>
      </c>
      <c r="O175" s="84" t="s">
        <v>52</v>
      </c>
      <c r="P175" s="84" t="s">
        <v>52</v>
      </c>
      <c r="Q175" s="84" t="s">
        <v>294</v>
      </c>
      <c r="R175" s="84" t="s">
        <v>65</v>
      </c>
      <c r="S175" s="84" t="s">
        <v>65</v>
      </c>
      <c r="T175" s="84" t="s">
        <v>65</v>
      </c>
      <c r="U175" s="64">
        <v>1</v>
      </c>
      <c r="V175" s="64">
        <v>0</v>
      </c>
      <c r="W175" s="64">
        <v>0.03</v>
      </c>
      <c r="AR175" s="84" t="s">
        <v>52</v>
      </c>
      <c r="AS175" s="84" t="s">
        <v>52</v>
      </c>
      <c r="AU175" s="84" t="s">
        <v>306</v>
      </c>
      <c r="AV175" s="64">
        <v>256</v>
      </c>
    </row>
    <row r="176" spans="1:48" ht="30" customHeight="1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  <c r="M176" s="8"/>
      <c r="Q176" s="84" t="s">
        <v>294</v>
      </c>
    </row>
    <row r="177" spans="1:48" ht="30" customHeight="1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84" t="s">
        <v>294</v>
      </c>
    </row>
    <row r="178" spans="1:48" ht="30" customHeight="1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84" t="s">
        <v>294</v>
      </c>
    </row>
    <row r="179" spans="1:48" ht="30" customHeight="1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84" t="s">
        <v>294</v>
      </c>
    </row>
    <row r="180" spans="1:48" ht="30" customHeight="1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84" t="s">
        <v>294</v>
      </c>
    </row>
    <row r="181" spans="1:48" ht="30" customHeight="1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84" t="s">
        <v>294</v>
      </c>
    </row>
    <row r="182" spans="1:48" ht="30" customHeight="1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84" t="s">
        <v>294</v>
      </c>
    </row>
    <row r="183" spans="1:48" ht="30" customHeight="1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84" t="s">
        <v>294</v>
      </c>
    </row>
    <row r="184" spans="1:48" ht="30" customHeight="1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84" t="s">
        <v>294</v>
      </c>
    </row>
    <row r="185" spans="1:48" ht="30" customHeight="1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84" t="s">
        <v>294</v>
      </c>
    </row>
    <row r="186" spans="1:48" ht="30" customHeight="1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84" t="s">
        <v>294</v>
      </c>
    </row>
    <row r="187" spans="1:48" ht="30" customHeight="1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84" t="s">
        <v>294</v>
      </c>
    </row>
    <row r="188" spans="1:48" ht="30" customHeight="1">
      <c r="A188" s="7" t="s">
        <v>102</v>
      </c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N188" s="64" t="s">
        <v>103</v>
      </c>
    </row>
    <row r="189" spans="1:48" ht="30" customHeight="1">
      <c r="A189" s="7" t="s">
        <v>307</v>
      </c>
      <c r="B189" s="7" t="s">
        <v>264</v>
      </c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84" t="s">
        <v>308</v>
      </c>
    </row>
    <row r="190" spans="1:48" ht="30" customHeight="1">
      <c r="A190" s="7" t="s">
        <v>217</v>
      </c>
      <c r="B190" s="7" t="s">
        <v>227</v>
      </c>
      <c r="C190" s="7" t="s">
        <v>63</v>
      </c>
      <c r="D190" s="8">
        <v>4</v>
      </c>
      <c r="E190" s="9"/>
      <c r="F190" s="9"/>
      <c r="G190" s="9"/>
      <c r="H190" s="9"/>
      <c r="I190" s="9"/>
      <c r="J190" s="9"/>
      <c r="K190" s="9"/>
      <c r="L190" s="9"/>
      <c r="M190" s="7"/>
      <c r="N190" s="84" t="s">
        <v>228</v>
      </c>
      <c r="O190" s="84" t="s">
        <v>52</v>
      </c>
      <c r="P190" s="84" t="s">
        <v>52</v>
      </c>
      <c r="Q190" s="84" t="s">
        <v>308</v>
      </c>
      <c r="R190" s="84" t="s">
        <v>66</v>
      </c>
      <c r="S190" s="84" t="s">
        <v>65</v>
      </c>
      <c r="T190" s="84" t="s">
        <v>65</v>
      </c>
      <c r="AR190" s="84" t="s">
        <v>52</v>
      </c>
      <c r="AS190" s="84" t="s">
        <v>52</v>
      </c>
      <c r="AU190" s="84" t="s">
        <v>309</v>
      </c>
      <c r="AV190" s="64">
        <v>72</v>
      </c>
    </row>
    <row r="191" spans="1:48" ht="30" customHeight="1">
      <c r="A191" s="7" t="s">
        <v>230</v>
      </c>
      <c r="B191" s="7" t="s">
        <v>231</v>
      </c>
      <c r="C191" s="7" t="s">
        <v>63</v>
      </c>
      <c r="D191" s="8">
        <v>12</v>
      </c>
      <c r="E191" s="9"/>
      <c r="F191" s="9"/>
      <c r="G191" s="9"/>
      <c r="H191" s="9"/>
      <c r="I191" s="9"/>
      <c r="J191" s="9"/>
      <c r="K191" s="9"/>
      <c r="L191" s="9"/>
      <c r="M191" s="7"/>
      <c r="N191" s="84" t="s">
        <v>232</v>
      </c>
      <c r="O191" s="84" t="s">
        <v>52</v>
      </c>
      <c r="P191" s="84" t="s">
        <v>52</v>
      </c>
      <c r="Q191" s="84" t="s">
        <v>308</v>
      </c>
      <c r="R191" s="84" t="s">
        <v>66</v>
      </c>
      <c r="S191" s="84" t="s">
        <v>65</v>
      </c>
      <c r="T191" s="84" t="s">
        <v>65</v>
      </c>
      <c r="AR191" s="84" t="s">
        <v>52</v>
      </c>
      <c r="AS191" s="84" t="s">
        <v>52</v>
      </c>
      <c r="AU191" s="84" t="s">
        <v>310</v>
      </c>
      <c r="AV191" s="64">
        <v>73</v>
      </c>
    </row>
    <row r="192" spans="1:48" ht="30" customHeight="1">
      <c r="A192" s="7" t="s">
        <v>311</v>
      </c>
      <c r="B192" s="7" t="s">
        <v>52</v>
      </c>
      <c r="C192" s="7" t="s">
        <v>70</v>
      </c>
      <c r="D192" s="8">
        <v>2</v>
      </c>
      <c r="E192" s="9"/>
      <c r="F192" s="9"/>
      <c r="G192" s="9"/>
      <c r="H192" s="9"/>
      <c r="I192" s="9"/>
      <c r="J192" s="9"/>
      <c r="K192" s="9"/>
      <c r="L192" s="9"/>
      <c r="M192" s="7"/>
      <c r="N192" s="84" t="s">
        <v>312</v>
      </c>
      <c r="O192" s="84" t="s">
        <v>52</v>
      </c>
      <c r="P192" s="84" t="s">
        <v>52</v>
      </c>
      <c r="Q192" s="84" t="s">
        <v>308</v>
      </c>
      <c r="R192" s="84" t="s">
        <v>66</v>
      </c>
      <c r="S192" s="84" t="s">
        <v>65</v>
      </c>
      <c r="T192" s="84" t="s">
        <v>65</v>
      </c>
      <c r="AR192" s="84" t="s">
        <v>52</v>
      </c>
      <c r="AS192" s="84" t="s">
        <v>52</v>
      </c>
      <c r="AU192" s="84" t="s">
        <v>313</v>
      </c>
      <c r="AV192" s="64">
        <v>74</v>
      </c>
    </row>
    <row r="193" spans="1:48" ht="30" customHeight="1">
      <c r="A193" s="7" t="s">
        <v>314</v>
      </c>
      <c r="B193" s="7" t="s">
        <v>52</v>
      </c>
      <c r="C193" s="7" t="s">
        <v>70</v>
      </c>
      <c r="D193" s="8">
        <v>2</v>
      </c>
      <c r="E193" s="9"/>
      <c r="F193" s="9"/>
      <c r="G193" s="9"/>
      <c r="H193" s="9"/>
      <c r="I193" s="9"/>
      <c r="J193" s="9"/>
      <c r="K193" s="9"/>
      <c r="L193" s="9"/>
      <c r="M193" s="7"/>
      <c r="N193" s="84" t="s">
        <v>315</v>
      </c>
      <c r="O193" s="84" t="s">
        <v>52</v>
      </c>
      <c r="P193" s="84" t="s">
        <v>52</v>
      </c>
      <c r="Q193" s="84" t="s">
        <v>308</v>
      </c>
      <c r="R193" s="84" t="s">
        <v>66</v>
      </c>
      <c r="S193" s="84" t="s">
        <v>65</v>
      </c>
      <c r="T193" s="84" t="s">
        <v>65</v>
      </c>
      <c r="AR193" s="84" t="s">
        <v>52</v>
      </c>
      <c r="AS193" s="84" t="s">
        <v>52</v>
      </c>
      <c r="AU193" s="84" t="s">
        <v>316</v>
      </c>
      <c r="AV193" s="64">
        <v>75</v>
      </c>
    </row>
    <row r="194" spans="1:48" ht="30" customHeight="1">
      <c r="A194" s="7" t="s">
        <v>317</v>
      </c>
      <c r="B194" s="7" t="s">
        <v>52</v>
      </c>
      <c r="C194" s="7" t="s">
        <v>70</v>
      </c>
      <c r="D194" s="8">
        <v>1</v>
      </c>
      <c r="E194" s="9"/>
      <c r="F194" s="9"/>
      <c r="G194" s="9"/>
      <c r="H194" s="9"/>
      <c r="I194" s="9"/>
      <c r="J194" s="9"/>
      <c r="K194" s="9"/>
      <c r="L194" s="9"/>
      <c r="M194" s="7"/>
      <c r="N194" s="84" t="s">
        <v>318</v>
      </c>
      <c r="O194" s="84" t="s">
        <v>52</v>
      </c>
      <c r="P194" s="84" t="s">
        <v>52</v>
      </c>
      <c r="Q194" s="84" t="s">
        <v>308</v>
      </c>
      <c r="R194" s="84" t="s">
        <v>66</v>
      </c>
      <c r="S194" s="84" t="s">
        <v>65</v>
      </c>
      <c r="T194" s="84" t="s">
        <v>65</v>
      </c>
      <c r="AR194" s="84" t="s">
        <v>52</v>
      </c>
      <c r="AS194" s="84" t="s">
        <v>52</v>
      </c>
      <c r="AU194" s="84" t="s">
        <v>319</v>
      </c>
      <c r="AV194" s="64">
        <v>76</v>
      </c>
    </row>
    <row r="195" spans="1:48" ht="30" customHeight="1">
      <c r="A195" s="8"/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Q195" s="84" t="s">
        <v>308</v>
      </c>
    </row>
    <row r="196" spans="1:48" ht="30" customHeight="1">
      <c r="A196" s="8"/>
      <c r="B196" s="8"/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84" t="s">
        <v>308</v>
      </c>
    </row>
    <row r="197" spans="1:48" ht="30" customHeight="1">
      <c r="A197" s="8"/>
      <c r="B197" s="8"/>
      <c r="C197" s="8"/>
      <c r="D197" s="8"/>
      <c r="E197" s="9"/>
      <c r="F197" s="9"/>
      <c r="G197" s="9"/>
      <c r="H197" s="9"/>
      <c r="I197" s="9"/>
      <c r="J197" s="9"/>
      <c r="K197" s="9"/>
      <c r="L197" s="9"/>
      <c r="M197" s="8"/>
      <c r="Q197" s="84" t="s">
        <v>308</v>
      </c>
    </row>
    <row r="198" spans="1:48" ht="30" customHeight="1">
      <c r="A198" s="8"/>
      <c r="B198" s="8"/>
      <c r="C198" s="8"/>
      <c r="D198" s="8"/>
      <c r="E198" s="9"/>
      <c r="F198" s="9"/>
      <c r="G198" s="9"/>
      <c r="H198" s="9"/>
      <c r="I198" s="9"/>
      <c r="J198" s="9"/>
      <c r="K198" s="9"/>
      <c r="L198" s="9"/>
      <c r="M198" s="8"/>
      <c r="Q198" s="84" t="s">
        <v>308</v>
      </c>
    </row>
    <row r="199" spans="1:48" ht="30" customHeight="1">
      <c r="A199" s="8"/>
      <c r="B199" s="8"/>
      <c r="C199" s="8"/>
      <c r="D199" s="8"/>
      <c r="E199" s="9"/>
      <c r="F199" s="9"/>
      <c r="G199" s="9"/>
      <c r="H199" s="9"/>
      <c r="I199" s="9"/>
      <c r="J199" s="9"/>
      <c r="K199" s="9"/>
      <c r="L199" s="9"/>
      <c r="M199" s="8"/>
      <c r="Q199" s="84" t="s">
        <v>308</v>
      </c>
    </row>
    <row r="200" spans="1:48" ht="30" customHeight="1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  <c r="M200" s="8"/>
      <c r="Q200" s="84" t="s">
        <v>308</v>
      </c>
    </row>
    <row r="201" spans="1:48" ht="30" customHeight="1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  <c r="M201" s="8"/>
      <c r="Q201" s="84" t="s">
        <v>308</v>
      </c>
    </row>
    <row r="202" spans="1:48" ht="30" customHeight="1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  <c r="M202" s="8"/>
      <c r="Q202" s="84" t="s">
        <v>308</v>
      </c>
    </row>
    <row r="203" spans="1:48" ht="30" customHeight="1">
      <c r="A203" s="8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  <c r="M203" s="8"/>
      <c r="Q203" s="84" t="s">
        <v>308</v>
      </c>
    </row>
    <row r="204" spans="1:48" ht="30" customHeight="1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  <c r="M204" s="8"/>
      <c r="Q204" s="84" t="s">
        <v>308</v>
      </c>
    </row>
    <row r="205" spans="1:48" ht="30" customHeight="1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  <c r="M205" s="8"/>
      <c r="Q205" s="84" t="s">
        <v>308</v>
      </c>
    </row>
    <row r="206" spans="1:48" ht="30" customHeight="1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  <c r="M206" s="8"/>
      <c r="Q206" s="84" t="s">
        <v>308</v>
      </c>
    </row>
    <row r="207" spans="1:48" ht="30" customHeight="1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  <c r="M207" s="8"/>
      <c r="Q207" s="84" t="s">
        <v>308</v>
      </c>
    </row>
    <row r="208" spans="1:48" ht="30" customHeight="1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84" t="s">
        <v>308</v>
      </c>
    </row>
    <row r="209" spans="1:48" ht="30" customHeight="1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84" t="s">
        <v>308</v>
      </c>
    </row>
    <row r="210" spans="1:48" ht="30" customHeight="1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84" t="s">
        <v>308</v>
      </c>
    </row>
    <row r="211" spans="1:48" ht="30" customHeight="1">
      <c r="A211" s="7" t="s">
        <v>102</v>
      </c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N211" s="64" t="s">
        <v>103</v>
      </c>
    </row>
    <row r="212" spans="1:48" ht="30" customHeight="1">
      <c r="A212" s="7" t="s">
        <v>322</v>
      </c>
      <c r="B212" s="7" t="s">
        <v>324</v>
      </c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84" t="s">
        <v>323</v>
      </c>
    </row>
    <row r="213" spans="1:48" ht="30" customHeight="1">
      <c r="A213" s="7" t="s">
        <v>114</v>
      </c>
      <c r="B213" s="7" t="s">
        <v>115</v>
      </c>
      <c r="C213" s="7" t="s">
        <v>63</v>
      </c>
      <c r="D213" s="8">
        <v>89</v>
      </c>
      <c r="E213" s="9"/>
      <c r="F213" s="9"/>
      <c r="G213" s="9"/>
      <c r="H213" s="9"/>
      <c r="I213" s="9"/>
      <c r="J213" s="9"/>
      <c r="K213" s="9"/>
      <c r="L213" s="9"/>
      <c r="M213" s="7"/>
      <c r="N213" s="84" t="s">
        <v>116</v>
      </c>
      <c r="O213" s="84" t="s">
        <v>52</v>
      </c>
      <c r="P213" s="84" t="s">
        <v>52</v>
      </c>
      <c r="Q213" s="84" t="s">
        <v>323</v>
      </c>
      <c r="R213" s="84" t="s">
        <v>65</v>
      </c>
      <c r="S213" s="84" t="s">
        <v>65</v>
      </c>
      <c r="T213" s="84" t="s">
        <v>66</v>
      </c>
      <c r="AR213" s="84" t="s">
        <v>52</v>
      </c>
      <c r="AS213" s="84" t="s">
        <v>52</v>
      </c>
      <c r="AU213" s="84" t="s">
        <v>325</v>
      </c>
      <c r="AV213" s="64">
        <v>79</v>
      </c>
    </row>
    <row r="214" spans="1:48" ht="30" customHeight="1">
      <c r="A214" s="7" t="s">
        <v>326</v>
      </c>
      <c r="B214" s="7" t="s">
        <v>214</v>
      </c>
      <c r="C214" s="7" t="s">
        <v>63</v>
      </c>
      <c r="D214" s="8">
        <v>1</v>
      </c>
      <c r="E214" s="9"/>
      <c r="F214" s="9"/>
      <c r="G214" s="9"/>
      <c r="H214" s="9"/>
      <c r="I214" s="9"/>
      <c r="J214" s="9"/>
      <c r="K214" s="9"/>
      <c r="L214" s="9"/>
      <c r="M214" s="7"/>
      <c r="N214" s="84" t="s">
        <v>327</v>
      </c>
      <c r="O214" s="84" t="s">
        <v>52</v>
      </c>
      <c r="P214" s="84" t="s">
        <v>52</v>
      </c>
      <c r="Q214" s="84" t="s">
        <v>323</v>
      </c>
      <c r="R214" s="84" t="s">
        <v>65</v>
      </c>
      <c r="S214" s="84" t="s">
        <v>65</v>
      </c>
      <c r="T214" s="84" t="s">
        <v>66</v>
      </c>
      <c r="AR214" s="84" t="s">
        <v>52</v>
      </c>
      <c r="AS214" s="84" t="s">
        <v>52</v>
      </c>
      <c r="AU214" s="84" t="s">
        <v>328</v>
      </c>
      <c r="AV214" s="64">
        <v>80</v>
      </c>
    </row>
    <row r="215" spans="1:48" ht="30" customHeight="1">
      <c r="A215" s="7" t="s">
        <v>114</v>
      </c>
      <c r="B215" s="7" t="s">
        <v>329</v>
      </c>
      <c r="C215" s="7" t="s">
        <v>70</v>
      </c>
      <c r="D215" s="8">
        <v>5</v>
      </c>
      <c r="E215" s="9"/>
      <c r="F215" s="9"/>
      <c r="G215" s="9"/>
      <c r="H215" s="9"/>
      <c r="I215" s="9"/>
      <c r="J215" s="9"/>
      <c r="K215" s="9"/>
      <c r="L215" s="9"/>
      <c r="M215" s="7"/>
      <c r="N215" s="84" t="s">
        <v>330</v>
      </c>
      <c r="O215" s="84" t="s">
        <v>52</v>
      </c>
      <c r="P215" s="84" t="s">
        <v>52</v>
      </c>
      <c r="Q215" s="84" t="s">
        <v>323</v>
      </c>
      <c r="R215" s="84" t="s">
        <v>65</v>
      </c>
      <c r="S215" s="84" t="s">
        <v>65</v>
      </c>
      <c r="T215" s="84" t="s">
        <v>66</v>
      </c>
      <c r="AR215" s="84" t="s">
        <v>52</v>
      </c>
      <c r="AS215" s="84" t="s">
        <v>52</v>
      </c>
      <c r="AU215" s="84" t="s">
        <v>331</v>
      </c>
      <c r="AV215" s="64">
        <v>81</v>
      </c>
    </row>
    <row r="216" spans="1:48" ht="30" customHeight="1">
      <c r="A216" s="7" t="s">
        <v>82</v>
      </c>
      <c r="B216" s="7" t="s">
        <v>126</v>
      </c>
      <c r="C216" s="7" t="s">
        <v>70</v>
      </c>
      <c r="D216" s="8">
        <v>1</v>
      </c>
      <c r="E216" s="9"/>
      <c r="F216" s="9"/>
      <c r="G216" s="9"/>
      <c r="H216" s="9"/>
      <c r="I216" s="9"/>
      <c r="J216" s="9"/>
      <c r="K216" s="9"/>
      <c r="L216" s="9"/>
      <c r="M216" s="7"/>
      <c r="N216" s="84" t="s">
        <v>127</v>
      </c>
      <c r="O216" s="84" t="s">
        <v>52</v>
      </c>
      <c r="P216" s="84" t="s">
        <v>52</v>
      </c>
      <c r="Q216" s="84" t="s">
        <v>323</v>
      </c>
      <c r="R216" s="84" t="s">
        <v>65</v>
      </c>
      <c r="S216" s="84" t="s">
        <v>65</v>
      </c>
      <c r="T216" s="84" t="s">
        <v>66</v>
      </c>
      <c r="AR216" s="84" t="s">
        <v>52</v>
      </c>
      <c r="AS216" s="84" t="s">
        <v>52</v>
      </c>
      <c r="AU216" s="84" t="s">
        <v>332</v>
      </c>
      <c r="AV216" s="64">
        <v>82</v>
      </c>
    </row>
    <row r="217" spans="1:48" ht="30" customHeight="1">
      <c r="A217" s="7" t="s">
        <v>333</v>
      </c>
      <c r="B217" s="7" t="s">
        <v>334</v>
      </c>
      <c r="C217" s="7" t="s">
        <v>70</v>
      </c>
      <c r="D217" s="8">
        <v>4</v>
      </c>
      <c r="E217" s="9"/>
      <c r="F217" s="9"/>
      <c r="G217" s="9"/>
      <c r="H217" s="9"/>
      <c r="I217" s="9"/>
      <c r="J217" s="9"/>
      <c r="K217" s="9"/>
      <c r="L217" s="9"/>
      <c r="M217" s="7"/>
      <c r="N217" s="84" t="s">
        <v>335</v>
      </c>
      <c r="O217" s="84" t="s">
        <v>52</v>
      </c>
      <c r="P217" s="84" t="s">
        <v>52</v>
      </c>
      <c r="Q217" s="84" t="s">
        <v>323</v>
      </c>
      <c r="R217" s="84" t="s">
        <v>65</v>
      </c>
      <c r="S217" s="84" t="s">
        <v>65</v>
      </c>
      <c r="T217" s="84" t="s">
        <v>66</v>
      </c>
      <c r="AR217" s="84" t="s">
        <v>52</v>
      </c>
      <c r="AS217" s="84" t="s">
        <v>52</v>
      </c>
      <c r="AU217" s="84" t="s">
        <v>336</v>
      </c>
      <c r="AV217" s="64">
        <v>83</v>
      </c>
    </row>
    <row r="218" spans="1:48" ht="30" customHeight="1">
      <c r="A218" s="7" t="s">
        <v>333</v>
      </c>
      <c r="B218" s="7" t="s">
        <v>337</v>
      </c>
      <c r="C218" s="7" t="s">
        <v>70</v>
      </c>
      <c r="D218" s="8">
        <v>1</v>
      </c>
      <c r="E218" s="9"/>
      <c r="F218" s="9"/>
      <c r="G218" s="9"/>
      <c r="H218" s="9"/>
      <c r="I218" s="9"/>
      <c r="J218" s="9"/>
      <c r="K218" s="9"/>
      <c r="L218" s="9"/>
      <c r="M218" s="7"/>
      <c r="N218" s="84" t="s">
        <v>338</v>
      </c>
      <c r="O218" s="84" t="s">
        <v>52</v>
      </c>
      <c r="P218" s="84" t="s">
        <v>52</v>
      </c>
      <c r="Q218" s="84" t="s">
        <v>323</v>
      </c>
      <c r="R218" s="84" t="s">
        <v>65</v>
      </c>
      <c r="S218" s="84" t="s">
        <v>65</v>
      </c>
      <c r="T218" s="84" t="s">
        <v>66</v>
      </c>
      <c r="AR218" s="84" t="s">
        <v>52</v>
      </c>
      <c r="AS218" s="84" t="s">
        <v>52</v>
      </c>
      <c r="AU218" s="84" t="s">
        <v>339</v>
      </c>
      <c r="AV218" s="64">
        <v>84</v>
      </c>
    </row>
    <row r="219" spans="1:48" ht="30" customHeight="1">
      <c r="A219" s="7" t="s">
        <v>333</v>
      </c>
      <c r="B219" s="7" t="s">
        <v>340</v>
      </c>
      <c r="C219" s="7" t="s">
        <v>70</v>
      </c>
      <c r="D219" s="8">
        <v>2</v>
      </c>
      <c r="E219" s="9"/>
      <c r="F219" s="9"/>
      <c r="G219" s="9"/>
      <c r="H219" s="9"/>
      <c r="I219" s="9"/>
      <c r="J219" s="9"/>
      <c r="K219" s="9"/>
      <c r="L219" s="9"/>
      <c r="M219" s="7"/>
      <c r="N219" s="84" t="s">
        <v>341</v>
      </c>
      <c r="O219" s="84" t="s">
        <v>52</v>
      </c>
      <c r="P219" s="84" t="s">
        <v>52</v>
      </c>
      <c r="Q219" s="84" t="s">
        <v>323</v>
      </c>
      <c r="R219" s="84" t="s">
        <v>65</v>
      </c>
      <c r="S219" s="84" t="s">
        <v>65</v>
      </c>
      <c r="T219" s="84" t="s">
        <v>66</v>
      </c>
      <c r="AR219" s="84" t="s">
        <v>52</v>
      </c>
      <c r="AS219" s="84" t="s">
        <v>52</v>
      </c>
      <c r="AU219" s="84" t="s">
        <v>342</v>
      </c>
      <c r="AV219" s="64">
        <v>85</v>
      </c>
    </row>
    <row r="220" spans="1:48" ht="30" customHeight="1">
      <c r="A220" s="7" t="s">
        <v>333</v>
      </c>
      <c r="B220" s="7" t="s">
        <v>343</v>
      </c>
      <c r="C220" s="7" t="s">
        <v>70</v>
      </c>
      <c r="D220" s="8">
        <v>8</v>
      </c>
      <c r="E220" s="9"/>
      <c r="F220" s="9"/>
      <c r="G220" s="9"/>
      <c r="H220" s="9"/>
      <c r="I220" s="9"/>
      <c r="J220" s="9"/>
      <c r="K220" s="9"/>
      <c r="L220" s="9"/>
      <c r="M220" s="7"/>
      <c r="N220" s="84" t="s">
        <v>344</v>
      </c>
      <c r="O220" s="84" t="s">
        <v>52</v>
      </c>
      <c r="P220" s="84" t="s">
        <v>52</v>
      </c>
      <c r="Q220" s="84" t="s">
        <v>323</v>
      </c>
      <c r="R220" s="84" t="s">
        <v>65</v>
      </c>
      <c r="S220" s="84" t="s">
        <v>65</v>
      </c>
      <c r="T220" s="84" t="s">
        <v>66</v>
      </c>
      <c r="AR220" s="84" t="s">
        <v>52</v>
      </c>
      <c r="AS220" s="84" t="s">
        <v>52</v>
      </c>
      <c r="AU220" s="84" t="s">
        <v>345</v>
      </c>
      <c r="AV220" s="64">
        <v>86</v>
      </c>
    </row>
    <row r="221" spans="1:48" ht="30" customHeight="1">
      <c r="A221" s="7" t="s">
        <v>172</v>
      </c>
      <c r="B221" s="7" t="s">
        <v>173</v>
      </c>
      <c r="C221" s="7" t="s">
        <v>70</v>
      </c>
      <c r="D221" s="8">
        <v>1</v>
      </c>
      <c r="E221" s="9"/>
      <c r="F221" s="9"/>
      <c r="G221" s="9"/>
      <c r="H221" s="9"/>
      <c r="I221" s="9"/>
      <c r="J221" s="9"/>
      <c r="K221" s="9"/>
      <c r="L221" s="9"/>
      <c r="M221" s="7"/>
      <c r="N221" s="84" t="s">
        <v>174</v>
      </c>
      <c r="O221" s="84" t="s">
        <v>52</v>
      </c>
      <c r="P221" s="84" t="s">
        <v>52</v>
      </c>
      <c r="Q221" s="84" t="s">
        <v>323</v>
      </c>
      <c r="R221" s="84" t="s">
        <v>65</v>
      </c>
      <c r="S221" s="84" t="s">
        <v>65</v>
      </c>
      <c r="T221" s="84" t="s">
        <v>66</v>
      </c>
      <c r="AR221" s="84" t="s">
        <v>52</v>
      </c>
      <c r="AS221" s="84" t="s">
        <v>52</v>
      </c>
      <c r="AU221" s="84" t="s">
        <v>346</v>
      </c>
      <c r="AV221" s="64">
        <v>87</v>
      </c>
    </row>
    <row r="222" spans="1:48" ht="30" customHeight="1">
      <c r="A222" s="7" t="s">
        <v>347</v>
      </c>
      <c r="B222" s="7" t="s">
        <v>52</v>
      </c>
      <c r="C222" s="7" t="s">
        <v>348</v>
      </c>
      <c r="D222" s="8">
        <v>2</v>
      </c>
      <c r="E222" s="9"/>
      <c r="F222" s="9"/>
      <c r="G222" s="9"/>
      <c r="H222" s="9"/>
      <c r="I222" s="9"/>
      <c r="J222" s="9"/>
      <c r="K222" s="9"/>
      <c r="L222" s="9"/>
      <c r="M222" s="7"/>
      <c r="N222" s="84" t="s">
        <v>349</v>
      </c>
      <c r="O222" s="84" t="s">
        <v>52</v>
      </c>
      <c r="P222" s="84" t="s">
        <v>52</v>
      </c>
      <c r="Q222" s="84" t="s">
        <v>323</v>
      </c>
      <c r="R222" s="84" t="s">
        <v>65</v>
      </c>
      <c r="S222" s="84" t="s">
        <v>65</v>
      </c>
      <c r="T222" s="84" t="s">
        <v>66</v>
      </c>
      <c r="AR222" s="84" t="s">
        <v>52</v>
      </c>
      <c r="AS222" s="84" t="s">
        <v>52</v>
      </c>
      <c r="AU222" s="84" t="s">
        <v>350</v>
      </c>
      <c r="AV222" s="64">
        <v>88</v>
      </c>
    </row>
    <row r="223" spans="1:48" ht="30" customHeight="1">
      <c r="A223" s="7" t="s">
        <v>213</v>
      </c>
      <c r="B223" s="7" t="s">
        <v>214</v>
      </c>
      <c r="C223" s="7" t="s">
        <v>63</v>
      </c>
      <c r="D223" s="8">
        <v>3</v>
      </c>
      <c r="E223" s="9"/>
      <c r="F223" s="9"/>
      <c r="G223" s="9"/>
      <c r="H223" s="9"/>
      <c r="I223" s="9"/>
      <c r="J223" s="9"/>
      <c r="K223" s="9"/>
      <c r="L223" s="9"/>
      <c r="M223" s="7"/>
      <c r="N223" s="84" t="s">
        <v>215</v>
      </c>
      <c r="O223" s="84" t="s">
        <v>52</v>
      </c>
      <c r="P223" s="84" t="s">
        <v>52</v>
      </c>
      <c r="Q223" s="84" t="s">
        <v>323</v>
      </c>
      <c r="R223" s="84" t="s">
        <v>66</v>
      </c>
      <c r="S223" s="84" t="s">
        <v>65</v>
      </c>
      <c r="T223" s="84" t="s">
        <v>65</v>
      </c>
      <c r="AR223" s="84" t="s">
        <v>52</v>
      </c>
      <c r="AS223" s="84" t="s">
        <v>52</v>
      </c>
      <c r="AU223" s="84" t="s">
        <v>351</v>
      </c>
      <c r="AV223" s="64">
        <v>89</v>
      </c>
    </row>
    <row r="224" spans="1:48" ht="30" customHeight="1">
      <c r="A224" s="7" t="s">
        <v>352</v>
      </c>
      <c r="B224" s="7" t="s">
        <v>337</v>
      </c>
      <c r="C224" s="7" t="s">
        <v>70</v>
      </c>
      <c r="D224" s="8">
        <v>1</v>
      </c>
      <c r="E224" s="9"/>
      <c r="F224" s="9"/>
      <c r="G224" s="9"/>
      <c r="H224" s="9"/>
      <c r="I224" s="9"/>
      <c r="J224" s="9"/>
      <c r="K224" s="9"/>
      <c r="L224" s="9"/>
      <c r="M224" s="7"/>
      <c r="N224" s="84" t="s">
        <v>353</v>
      </c>
      <c r="O224" s="84" t="s">
        <v>52</v>
      </c>
      <c r="P224" s="84" t="s">
        <v>52</v>
      </c>
      <c r="Q224" s="84" t="s">
        <v>323</v>
      </c>
      <c r="R224" s="84" t="s">
        <v>66</v>
      </c>
      <c r="S224" s="84" t="s">
        <v>65</v>
      </c>
      <c r="T224" s="84" t="s">
        <v>65</v>
      </c>
      <c r="AR224" s="84" t="s">
        <v>52</v>
      </c>
      <c r="AS224" s="84" t="s">
        <v>52</v>
      </c>
      <c r="AU224" s="84" t="s">
        <v>354</v>
      </c>
      <c r="AV224" s="64">
        <v>90</v>
      </c>
    </row>
    <row r="225" spans="1:48" ht="30" customHeight="1">
      <c r="A225" s="7" t="s">
        <v>355</v>
      </c>
      <c r="B225" s="7" t="s">
        <v>52</v>
      </c>
      <c r="C225" s="7" t="s">
        <v>70</v>
      </c>
      <c r="D225" s="8">
        <v>2</v>
      </c>
      <c r="E225" s="9"/>
      <c r="F225" s="9"/>
      <c r="G225" s="9"/>
      <c r="H225" s="9"/>
      <c r="I225" s="9"/>
      <c r="J225" s="9"/>
      <c r="K225" s="9"/>
      <c r="L225" s="9"/>
      <c r="M225" s="7"/>
      <c r="N225" s="84" t="s">
        <v>356</v>
      </c>
      <c r="O225" s="84" t="s">
        <v>52</v>
      </c>
      <c r="P225" s="84" t="s">
        <v>52</v>
      </c>
      <c r="Q225" s="84" t="s">
        <v>323</v>
      </c>
      <c r="R225" s="84" t="s">
        <v>66</v>
      </c>
      <c r="S225" s="84" t="s">
        <v>65</v>
      </c>
      <c r="T225" s="84" t="s">
        <v>65</v>
      </c>
      <c r="AR225" s="84" t="s">
        <v>52</v>
      </c>
      <c r="AS225" s="84" t="s">
        <v>52</v>
      </c>
      <c r="AU225" s="84" t="s">
        <v>357</v>
      </c>
      <c r="AV225" s="64">
        <v>91</v>
      </c>
    </row>
    <row r="226" spans="1:48" ht="30" customHeight="1">
      <c r="A226" s="7" t="s">
        <v>217</v>
      </c>
      <c r="B226" s="7" t="s">
        <v>358</v>
      </c>
      <c r="C226" s="7" t="s">
        <v>63</v>
      </c>
      <c r="D226" s="8">
        <v>4</v>
      </c>
      <c r="E226" s="9"/>
      <c r="F226" s="9"/>
      <c r="G226" s="9"/>
      <c r="H226" s="9"/>
      <c r="I226" s="9"/>
      <c r="J226" s="9"/>
      <c r="K226" s="9"/>
      <c r="L226" s="9"/>
      <c r="M226" s="7"/>
      <c r="N226" s="84" t="s">
        <v>359</v>
      </c>
      <c r="O226" s="84" t="s">
        <v>52</v>
      </c>
      <c r="P226" s="84" t="s">
        <v>52</v>
      </c>
      <c r="Q226" s="84" t="s">
        <v>323</v>
      </c>
      <c r="R226" s="84" t="s">
        <v>66</v>
      </c>
      <c r="S226" s="84" t="s">
        <v>65</v>
      </c>
      <c r="T226" s="84" t="s">
        <v>65</v>
      </c>
      <c r="AR226" s="84" t="s">
        <v>52</v>
      </c>
      <c r="AS226" s="84" t="s">
        <v>52</v>
      </c>
      <c r="AU226" s="84" t="s">
        <v>360</v>
      </c>
      <c r="AV226" s="64">
        <v>92</v>
      </c>
    </row>
    <row r="227" spans="1:48" ht="30" customHeight="1">
      <c r="A227" s="7" t="s">
        <v>234</v>
      </c>
      <c r="B227" s="7" t="s">
        <v>235</v>
      </c>
      <c r="C227" s="7" t="s">
        <v>70</v>
      </c>
      <c r="D227" s="8">
        <v>1</v>
      </c>
      <c r="E227" s="9"/>
      <c r="F227" s="9"/>
      <c r="G227" s="9"/>
      <c r="H227" s="9"/>
      <c r="I227" s="9"/>
      <c r="J227" s="9"/>
      <c r="K227" s="9"/>
      <c r="L227" s="9"/>
      <c r="M227" s="7"/>
      <c r="N227" s="84" t="s">
        <v>236</v>
      </c>
      <c r="O227" s="84" t="s">
        <v>52</v>
      </c>
      <c r="P227" s="84" t="s">
        <v>52</v>
      </c>
      <c r="Q227" s="84" t="s">
        <v>323</v>
      </c>
      <c r="R227" s="84" t="s">
        <v>66</v>
      </c>
      <c r="S227" s="84" t="s">
        <v>65</v>
      </c>
      <c r="T227" s="84" t="s">
        <v>65</v>
      </c>
      <c r="AR227" s="84" t="s">
        <v>52</v>
      </c>
      <c r="AS227" s="84" t="s">
        <v>52</v>
      </c>
      <c r="AU227" s="84" t="s">
        <v>361</v>
      </c>
      <c r="AV227" s="64">
        <v>93</v>
      </c>
    </row>
    <row r="228" spans="1:48" ht="30" customHeight="1">
      <c r="A228" s="7" t="s">
        <v>362</v>
      </c>
      <c r="B228" s="7" t="s">
        <v>235</v>
      </c>
      <c r="C228" s="7" t="s">
        <v>70</v>
      </c>
      <c r="D228" s="8">
        <v>2</v>
      </c>
      <c r="E228" s="9"/>
      <c r="F228" s="9"/>
      <c r="G228" s="9"/>
      <c r="H228" s="9"/>
      <c r="I228" s="9"/>
      <c r="J228" s="9"/>
      <c r="K228" s="9"/>
      <c r="L228" s="9"/>
      <c r="M228" s="7"/>
      <c r="N228" s="84" t="s">
        <v>363</v>
      </c>
      <c r="O228" s="84" t="s">
        <v>52</v>
      </c>
      <c r="P228" s="84" t="s">
        <v>52</v>
      </c>
      <c r="Q228" s="84" t="s">
        <v>323</v>
      </c>
      <c r="R228" s="84" t="s">
        <v>66</v>
      </c>
      <c r="S228" s="84" t="s">
        <v>65</v>
      </c>
      <c r="T228" s="84" t="s">
        <v>65</v>
      </c>
      <c r="AR228" s="84" t="s">
        <v>52</v>
      </c>
      <c r="AS228" s="84" t="s">
        <v>52</v>
      </c>
      <c r="AU228" s="84" t="s">
        <v>364</v>
      </c>
      <c r="AV228" s="64">
        <v>94</v>
      </c>
    </row>
    <row r="229" spans="1:48" ht="30" customHeight="1">
      <c r="A229" s="7" t="s">
        <v>365</v>
      </c>
      <c r="B229" s="7" t="s">
        <v>52</v>
      </c>
      <c r="C229" s="7" t="s">
        <v>70</v>
      </c>
      <c r="D229" s="8">
        <v>2</v>
      </c>
      <c r="E229" s="9"/>
      <c r="F229" s="9"/>
      <c r="G229" s="9"/>
      <c r="H229" s="9"/>
      <c r="I229" s="9"/>
      <c r="J229" s="9"/>
      <c r="K229" s="9"/>
      <c r="L229" s="9"/>
      <c r="M229" s="7"/>
      <c r="N229" s="84" t="s">
        <v>366</v>
      </c>
      <c r="O229" s="84" t="s">
        <v>52</v>
      </c>
      <c r="P229" s="84" t="s">
        <v>52</v>
      </c>
      <c r="Q229" s="84" t="s">
        <v>323</v>
      </c>
      <c r="R229" s="84" t="s">
        <v>66</v>
      </c>
      <c r="S229" s="84" t="s">
        <v>65</v>
      </c>
      <c r="T229" s="84" t="s">
        <v>65</v>
      </c>
      <c r="AR229" s="84" t="s">
        <v>52</v>
      </c>
      <c r="AS229" s="84" t="s">
        <v>52</v>
      </c>
      <c r="AU229" s="84" t="s">
        <v>367</v>
      </c>
      <c r="AV229" s="64">
        <v>95</v>
      </c>
    </row>
    <row r="230" spans="1:48" ht="30" customHeight="1">
      <c r="A230" s="7" t="s">
        <v>368</v>
      </c>
      <c r="B230" s="7" t="s">
        <v>52</v>
      </c>
      <c r="C230" s="7" t="s">
        <v>70</v>
      </c>
      <c r="D230" s="8">
        <v>1</v>
      </c>
      <c r="E230" s="9"/>
      <c r="F230" s="9"/>
      <c r="G230" s="9"/>
      <c r="H230" s="9"/>
      <c r="I230" s="9"/>
      <c r="J230" s="9"/>
      <c r="K230" s="9"/>
      <c r="L230" s="9"/>
      <c r="M230" s="7"/>
      <c r="N230" s="84" t="s">
        <v>369</v>
      </c>
      <c r="O230" s="84" t="s">
        <v>52</v>
      </c>
      <c r="P230" s="84" t="s">
        <v>52</v>
      </c>
      <c r="Q230" s="84" t="s">
        <v>323</v>
      </c>
      <c r="R230" s="84" t="s">
        <v>66</v>
      </c>
      <c r="S230" s="84" t="s">
        <v>65</v>
      </c>
      <c r="T230" s="84" t="s">
        <v>65</v>
      </c>
      <c r="AR230" s="84" t="s">
        <v>52</v>
      </c>
      <c r="AS230" s="84" t="s">
        <v>52</v>
      </c>
      <c r="AU230" s="84" t="s">
        <v>370</v>
      </c>
      <c r="AV230" s="64">
        <v>96</v>
      </c>
    </row>
    <row r="231" spans="1:48" ht="30" customHeight="1">
      <c r="A231" s="7" t="s">
        <v>371</v>
      </c>
      <c r="B231" s="7" t="s">
        <v>52</v>
      </c>
      <c r="C231" s="7" t="s">
        <v>70</v>
      </c>
      <c r="D231" s="8">
        <v>2</v>
      </c>
      <c r="E231" s="9"/>
      <c r="F231" s="9"/>
      <c r="G231" s="9"/>
      <c r="H231" s="9"/>
      <c r="I231" s="9"/>
      <c r="J231" s="9"/>
      <c r="K231" s="9"/>
      <c r="L231" s="9"/>
      <c r="M231" s="7"/>
      <c r="N231" s="84" t="s">
        <v>372</v>
      </c>
      <c r="O231" s="84" t="s">
        <v>52</v>
      </c>
      <c r="P231" s="84" t="s">
        <v>52</v>
      </c>
      <c r="Q231" s="84" t="s">
        <v>323</v>
      </c>
      <c r="R231" s="84" t="s">
        <v>66</v>
      </c>
      <c r="S231" s="84" t="s">
        <v>65</v>
      </c>
      <c r="T231" s="84" t="s">
        <v>65</v>
      </c>
      <c r="AR231" s="84" t="s">
        <v>52</v>
      </c>
      <c r="AS231" s="84" t="s">
        <v>52</v>
      </c>
      <c r="AU231" s="84" t="s">
        <v>373</v>
      </c>
      <c r="AV231" s="64">
        <v>97</v>
      </c>
    </row>
    <row r="232" spans="1:48" ht="30" customHeight="1">
      <c r="A232" s="7" t="s">
        <v>374</v>
      </c>
      <c r="B232" s="7" t="s">
        <v>52</v>
      </c>
      <c r="C232" s="7" t="s">
        <v>70</v>
      </c>
      <c r="D232" s="8">
        <v>2</v>
      </c>
      <c r="E232" s="9"/>
      <c r="F232" s="9"/>
      <c r="G232" s="9"/>
      <c r="H232" s="9"/>
      <c r="I232" s="9"/>
      <c r="J232" s="9"/>
      <c r="K232" s="9"/>
      <c r="L232" s="9"/>
      <c r="M232" s="7"/>
      <c r="N232" s="84" t="s">
        <v>375</v>
      </c>
      <c r="O232" s="84" t="s">
        <v>52</v>
      </c>
      <c r="P232" s="84" t="s">
        <v>52</v>
      </c>
      <c r="Q232" s="84" t="s">
        <v>323</v>
      </c>
      <c r="R232" s="84" t="s">
        <v>66</v>
      </c>
      <c r="S232" s="84" t="s">
        <v>65</v>
      </c>
      <c r="T232" s="84" t="s">
        <v>65</v>
      </c>
      <c r="AR232" s="84" t="s">
        <v>52</v>
      </c>
      <c r="AS232" s="84" t="s">
        <v>52</v>
      </c>
      <c r="AU232" s="84" t="s">
        <v>376</v>
      </c>
      <c r="AV232" s="64">
        <v>98</v>
      </c>
    </row>
    <row r="233" spans="1:48" ht="30" customHeight="1">
      <c r="A233" s="7" t="s">
        <v>377</v>
      </c>
      <c r="B233" s="7" t="s">
        <v>52</v>
      </c>
      <c r="C233" s="7" t="s">
        <v>70</v>
      </c>
      <c r="D233" s="8">
        <v>1</v>
      </c>
      <c r="E233" s="9"/>
      <c r="F233" s="9"/>
      <c r="G233" s="9"/>
      <c r="H233" s="9"/>
      <c r="I233" s="9"/>
      <c r="J233" s="9"/>
      <c r="K233" s="9"/>
      <c r="L233" s="9"/>
      <c r="M233" s="7"/>
      <c r="N233" s="84" t="s">
        <v>378</v>
      </c>
      <c r="O233" s="84" t="s">
        <v>52</v>
      </c>
      <c r="P233" s="84" t="s">
        <v>52</v>
      </c>
      <c r="Q233" s="84" t="s">
        <v>323</v>
      </c>
      <c r="R233" s="84" t="s">
        <v>66</v>
      </c>
      <c r="S233" s="84" t="s">
        <v>65</v>
      </c>
      <c r="T233" s="84" t="s">
        <v>65</v>
      </c>
      <c r="AR233" s="84" t="s">
        <v>52</v>
      </c>
      <c r="AS233" s="84" t="s">
        <v>52</v>
      </c>
      <c r="AU233" s="84" t="s">
        <v>379</v>
      </c>
      <c r="AV233" s="64">
        <v>99</v>
      </c>
    </row>
    <row r="234" spans="1:48" ht="30" customHeight="1">
      <c r="A234" s="7" t="s">
        <v>380</v>
      </c>
      <c r="B234" s="7" t="s">
        <v>52</v>
      </c>
      <c r="C234" s="7" t="s">
        <v>70</v>
      </c>
      <c r="D234" s="8">
        <v>1</v>
      </c>
      <c r="E234" s="9"/>
      <c r="F234" s="9"/>
      <c r="G234" s="9"/>
      <c r="H234" s="9"/>
      <c r="I234" s="9"/>
      <c r="J234" s="9"/>
      <c r="K234" s="9"/>
      <c r="L234" s="9"/>
      <c r="M234" s="7"/>
      <c r="N234" s="84" t="s">
        <v>381</v>
      </c>
      <c r="O234" s="84" t="s">
        <v>52</v>
      </c>
      <c r="P234" s="84" t="s">
        <v>52</v>
      </c>
      <c r="Q234" s="84" t="s">
        <v>323</v>
      </c>
      <c r="R234" s="84" t="s">
        <v>66</v>
      </c>
      <c r="S234" s="84" t="s">
        <v>65</v>
      </c>
      <c r="T234" s="84" t="s">
        <v>65</v>
      </c>
      <c r="AR234" s="84" t="s">
        <v>52</v>
      </c>
      <c r="AS234" s="84" t="s">
        <v>52</v>
      </c>
      <c r="AU234" s="84" t="s">
        <v>382</v>
      </c>
      <c r="AV234" s="64">
        <v>100</v>
      </c>
    </row>
    <row r="235" spans="1:48" ht="30" customHeight="1">
      <c r="A235" s="7" t="s">
        <v>383</v>
      </c>
      <c r="B235" s="7" t="s">
        <v>52</v>
      </c>
      <c r="C235" s="7" t="s">
        <v>70</v>
      </c>
      <c r="D235" s="8">
        <v>1</v>
      </c>
      <c r="E235" s="9"/>
      <c r="F235" s="9"/>
      <c r="G235" s="9"/>
      <c r="H235" s="9"/>
      <c r="I235" s="9"/>
      <c r="J235" s="9"/>
      <c r="K235" s="9"/>
      <c r="L235" s="9"/>
      <c r="M235" s="7"/>
      <c r="N235" s="84" t="s">
        <v>384</v>
      </c>
      <c r="O235" s="84" t="s">
        <v>52</v>
      </c>
      <c r="P235" s="84" t="s">
        <v>52</v>
      </c>
      <c r="Q235" s="84" t="s">
        <v>323</v>
      </c>
      <c r="R235" s="84" t="s">
        <v>66</v>
      </c>
      <c r="S235" s="84" t="s">
        <v>65</v>
      </c>
      <c r="T235" s="84" t="s">
        <v>65</v>
      </c>
      <c r="AR235" s="84" t="s">
        <v>52</v>
      </c>
      <c r="AS235" s="84" t="s">
        <v>52</v>
      </c>
      <c r="AU235" s="84" t="s">
        <v>385</v>
      </c>
      <c r="AV235" s="64">
        <v>101</v>
      </c>
    </row>
    <row r="236" spans="1:48" ht="30" customHeight="1">
      <c r="A236" s="7" t="s">
        <v>386</v>
      </c>
      <c r="B236" s="7" t="s">
        <v>52</v>
      </c>
      <c r="C236" s="7" t="s">
        <v>70</v>
      </c>
      <c r="D236" s="8">
        <v>1</v>
      </c>
      <c r="E236" s="9"/>
      <c r="F236" s="9"/>
      <c r="G236" s="9"/>
      <c r="H236" s="9"/>
      <c r="I236" s="9"/>
      <c r="J236" s="9"/>
      <c r="K236" s="9"/>
      <c r="L236" s="9"/>
      <c r="M236" s="7"/>
      <c r="N236" s="84" t="s">
        <v>387</v>
      </c>
      <c r="O236" s="84" t="s">
        <v>52</v>
      </c>
      <c r="P236" s="84" t="s">
        <v>52</v>
      </c>
      <c r="Q236" s="84" t="s">
        <v>323</v>
      </c>
      <c r="R236" s="84" t="s">
        <v>66</v>
      </c>
      <c r="S236" s="84" t="s">
        <v>65</v>
      </c>
      <c r="T236" s="84" t="s">
        <v>65</v>
      </c>
      <c r="AR236" s="84" t="s">
        <v>52</v>
      </c>
      <c r="AS236" s="84" t="s">
        <v>52</v>
      </c>
      <c r="AU236" s="84" t="s">
        <v>388</v>
      </c>
      <c r="AV236" s="64">
        <v>102</v>
      </c>
    </row>
    <row r="237" spans="1:48" ht="30" customHeight="1">
      <c r="A237" s="7" t="s">
        <v>389</v>
      </c>
      <c r="B237" s="7" t="s">
        <v>52</v>
      </c>
      <c r="C237" s="7" t="s">
        <v>70</v>
      </c>
      <c r="D237" s="8">
        <v>1</v>
      </c>
      <c r="E237" s="9"/>
      <c r="F237" s="9"/>
      <c r="G237" s="9"/>
      <c r="H237" s="9"/>
      <c r="I237" s="9"/>
      <c r="J237" s="9"/>
      <c r="K237" s="9"/>
      <c r="L237" s="9"/>
      <c r="M237" s="7"/>
      <c r="N237" s="84" t="s">
        <v>390</v>
      </c>
      <c r="O237" s="84" t="s">
        <v>52</v>
      </c>
      <c r="P237" s="84" t="s">
        <v>52</v>
      </c>
      <c r="Q237" s="84" t="s">
        <v>323</v>
      </c>
      <c r="R237" s="84" t="s">
        <v>66</v>
      </c>
      <c r="S237" s="84" t="s">
        <v>65</v>
      </c>
      <c r="T237" s="84" t="s">
        <v>65</v>
      </c>
      <c r="AR237" s="84" t="s">
        <v>52</v>
      </c>
      <c r="AS237" s="84" t="s">
        <v>52</v>
      </c>
      <c r="AU237" s="84" t="s">
        <v>391</v>
      </c>
      <c r="AV237" s="64">
        <v>103</v>
      </c>
    </row>
    <row r="238" spans="1:48" ht="30" customHeight="1">
      <c r="A238" s="7" t="s">
        <v>392</v>
      </c>
      <c r="B238" s="7" t="s">
        <v>52</v>
      </c>
      <c r="C238" s="7" t="s">
        <v>70</v>
      </c>
      <c r="D238" s="8">
        <v>1</v>
      </c>
      <c r="E238" s="9"/>
      <c r="F238" s="9"/>
      <c r="G238" s="9"/>
      <c r="H238" s="9"/>
      <c r="I238" s="9"/>
      <c r="J238" s="9"/>
      <c r="K238" s="9"/>
      <c r="L238" s="9"/>
      <c r="M238" s="7"/>
      <c r="N238" s="84" t="s">
        <v>393</v>
      </c>
      <c r="O238" s="84" t="s">
        <v>52</v>
      </c>
      <c r="P238" s="84" t="s">
        <v>52</v>
      </c>
      <c r="Q238" s="84" t="s">
        <v>323</v>
      </c>
      <c r="R238" s="84" t="s">
        <v>66</v>
      </c>
      <c r="S238" s="84" t="s">
        <v>65</v>
      </c>
      <c r="T238" s="84" t="s">
        <v>65</v>
      </c>
      <c r="AR238" s="84" t="s">
        <v>52</v>
      </c>
      <c r="AS238" s="84" t="s">
        <v>52</v>
      </c>
      <c r="AU238" s="84" t="s">
        <v>394</v>
      </c>
      <c r="AV238" s="64">
        <v>104</v>
      </c>
    </row>
    <row r="239" spans="1:48" ht="30" customHeight="1">
      <c r="A239" s="7" t="s">
        <v>395</v>
      </c>
      <c r="B239" s="7" t="s">
        <v>52</v>
      </c>
      <c r="C239" s="7" t="s">
        <v>70</v>
      </c>
      <c r="D239" s="8">
        <v>1</v>
      </c>
      <c r="E239" s="9"/>
      <c r="F239" s="9"/>
      <c r="G239" s="9"/>
      <c r="H239" s="9"/>
      <c r="I239" s="9"/>
      <c r="J239" s="9"/>
      <c r="K239" s="9"/>
      <c r="L239" s="9"/>
      <c r="M239" s="7"/>
      <c r="N239" s="84" t="s">
        <v>396</v>
      </c>
      <c r="O239" s="84" t="s">
        <v>52</v>
      </c>
      <c r="P239" s="84" t="s">
        <v>52</v>
      </c>
      <c r="Q239" s="84" t="s">
        <v>323</v>
      </c>
      <c r="R239" s="84" t="s">
        <v>66</v>
      </c>
      <c r="S239" s="84" t="s">
        <v>65</v>
      </c>
      <c r="T239" s="84" t="s">
        <v>65</v>
      </c>
      <c r="AR239" s="84" t="s">
        <v>52</v>
      </c>
      <c r="AS239" s="84" t="s">
        <v>52</v>
      </c>
      <c r="AU239" s="84" t="s">
        <v>397</v>
      </c>
      <c r="AV239" s="64">
        <v>105</v>
      </c>
    </row>
    <row r="240" spans="1:48" ht="30" customHeight="1">
      <c r="A240" s="7" t="s">
        <v>398</v>
      </c>
      <c r="B240" s="7" t="s">
        <v>52</v>
      </c>
      <c r="C240" s="7" t="s">
        <v>70</v>
      </c>
      <c r="D240" s="8">
        <v>1</v>
      </c>
      <c r="E240" s="9"/>
      <c r="F240" s="9"/>
      <c r="G240" s="9"/>
      <c r="H240" s="9"/>
      <c r="I240" s="9"/>
      <c r="J240" s="9"/>
      <c r="K240" s="9"/>
      <c r="L240" s="9"/>
      <c r="M240" s="7"/>
      <c r="N240" s="84" t="s">
        <v>399</v>
      </c>
      <c r="O240" s="84" t="s">
        <v>52</v>
      </c>
      <c r="P240" s="84" t="s">
        <v>52</v>
      </c>
      <c r="Q240" s="84" t="s">
        <v>323</v>
      </c>
      <c r="R240" s="84" t="s">
        <v>66</v>
      </c>
      <c r="S240" s="84" t="s">
        <v>65</v>
      </c>
      <c r="T240" s="84" t="s">
        <v>65</v>
      </c>
      <c r="AR240" s="84" t="s">
        <v>52</v>
      </c>
      <c r="AS240" s="84" t="s">
        <v>52</v>
      </c>
      <c r="AU240" s="84" t="s">
        <v>400</v>
      </c>
      <c r="AV240" s="64">
        <v>106</v>
      </c>
    </row>
    <row r="241" spans="1:48" ht="30" customHeight="1">
      <c r="A241" s="7" t="s">
        <v>401</v>
      </c>
      <c r="B241" s="7" t="s">
        <v>52</v>
      </c>
      <c r="C241" s="7" t="s">
        <v>70</v>
      </c>
      <c r="D241" s="8">
        <v>1</v>
      </c>
      <c r="E241" s="9"/>
      <c r="F241" s="9"/>
      <c r="G241" s="9"/>
      <c r="H241" s="9"/>
      <c r="I241" s="9"/>
      <c r="J241" s="9"/>
      <c r="K241" s="9"/>
      <c r="L241" s="9"/>
      <c r="M241" s="7"/>
      <c r="N241" s="84" t="s">
        <v>402</v>
      </c>
      <c r="O241" s="84" t="s">
        <v>52</v>
      </c>
      <c r="P241" s="84" t="s">
        <v>52</v>
      </c>
      <c r="Q241" s="84" t="s">
        <v>323</v>
      </c>
      <c r="R241" s="84" t="s">
        <v>66</v>
      </c>
      <c r="S241" s="84" t="s">
        <v>65</v>
      </c>
      <c r="T241" s="84" t="s">
        <v>65</v>
      </c>
      <c r="AR241" s="84" t="s">
        <v>52</v>
      </c>
      <c r="AS241" s="84" t="s">
        <v>52</v>
      </c>
      <c r="AU241" s="84" t="s">
        <v>403</v>
      </c>
      <c r="AV241" s="64">
        <v>107</v>
      </c>
    </row>
    <row r="242" spans="1:48" ht="30" customHeight="1">
      <c r="A242" s="7" t="s">
        <v>404</v>
      </c>
      <c r="B242" s="7" t="s">
        <v>52</v>
      </c>
      <c r="C242" s="7" t="s">
        <v>70</v>
      </c>
      <c r="D242" s="8">
        <v>1</v>
      </c>
      <c r="E242" s="9"/>
      <c r="F242" s="9"/>
      <c r="G242" s="9"/>
      <c r="H242" s="9"/>
      <c r="I242" s="9"/>
      <c r="J242" s="9"/>
      <c r="K242" s="9"/>
      <c r="L242" s="9"/>
      <c r="M242" s="7"/>
      <c r="N242" s="84" t="s">
        <v>405</v>
      </c>
      <c r="O242" s="84" t="s">
        <v>52</v>
      </c>
      <c r="P242" s="84" t="s">
        <v>52</v>
      </c>
      <c r="Q242" s="84" t="s">
        <v>323</v>
      </c>
      <c r="R242" s="84" t="s">
        <v>66</v>
      </c>
      <c r="S242" s="84" t="s">
        <v>65</v>
      </c>
      <c r="T242" s="84" t="s">
        <v>65</v>
      </c>
      <c r="AR242" s="84" t="s">
        <v>52</v>
      </c>
      <c r="AS242" s="84" t="s">
        <v>52</v>
      </c>
      <c r="AU242" s="84" t="s">
        <v>406</v>
      </c>
      <c r="AV242" s="64">
        <v>108</v>
      </c>
    </row>
    <row r="243" spans="1:48" ht="30" customHeight="1">
      <c r="A243" s="7" t="s">
        <v>407</v>
      </c>
      <c r="B243" s="7" t="s">
        <v>52</v>
      </c>
      <c r="C243" s="7" t="s">
        <v>70</v>
      </c>
      <c r="D243" s="8">
        <v>1</v>
      </c>
      <c r="E243" s="9"/>
      <c r="F243" s="9"/>
      <c r="G243" s="9"/>
      <c r="H243" s="9"/>
      <c r="I243" s="9"/>
      <c r="J243" s="9"/>
      <c r="K243" s="9"/>
      <c r="L243" s="9"/>
      <c r="M243" s="7"/>
      <c r="N243" s="84" t="s">
        <v>408</v>
      </c>
      <c r="O243" s="84" t="s">
        <v>52</v>
      </c>
      <c r="P243" s="84" t="s">
        <v>52</v>
      </c>
      <c r="Q243" s="84" t="s">
        <v>323</v>
      </c>
      <c r="R243" s="84" t="s">
        <v>66</v>
      </c>
      <c r="S243" s="84" t="s">
        <v>65</v>
      </c>
      <c r="T243" s="84" t="s">
        <v>65</v>
      </c>
      <c r="AR243" s="84" t="s">
        <v>52</v>
      </c>
      <c r="AS243" s="84" t="s">
        <v>52</v>
      </c>
      <c r="AU243" s="84" t="s">
        <v>409</v>
      </c>
      <c r="AV243" s="64">
        <v>109</v>
      </c>
    </row>
    <row r="244" spans="1:48" ht="30" customHeight="1">
      <c r="A244" s="7" t="s">
        <v>410</v>
      </c>
      <c r="B244" s="7" t="s">
        <v>52</v>
      </c>
      <c r="C244" s="7" t="s">
        <v>70</v>
      </c>
      <c r="D244" s="8">
        <v>1</v>
      </c>
      <c r="E244" s="9"/>
      <c r="F244" s="9"/>
      <c r="G244" s="9"/>
      <c r="H244" s="9"/>
      <c r="I244" s="9"/>
      <c r="J244" s="9"/>
      <c r="K244" s="9"/>
      <c r="L244" s="9"/>
      <c r="M244" s="7"/>
      <c r="N244" s="84" t="s">
        <v>411</v>
      </c>
      <c r="O244" s="84" t="s">
        <v>52</v>
      </c>
      <c r="P244" s="84" t="s">
        <v>52</v>
      </c>
      <c r="Q244" s="84" t="s">
        <v>323</v>
      </c>
      <c r="R244" s="84" t="s">
        <v>66</v>
      </c>
      <c r="S244" s="84" t="s">
        <v>65</v>
      </c>
      <c r="T244" s="84" t="s">
        <v>65</v>
      </c>
      <c r="AR244" s="84" t="s">
        <v>52</v>
      </c>
      <c r="AS244" s="84" t="s">
        <v>52</v>
      </c>
      <c r="AU244" s="84" t="s">
        <v>412</v>
      </c>
      <c r="AV244" s="64">
        <v>110</v>
      </c>
    </row>
    <row r="245" spans="1:48" ht="30" customHeight="1">
      <c r="A245" s="7" t="s">
        <v>413</v>
      </c>
      <c r="B245" s="7" t="s">
        <v>414</v>
      </c>
      <c r="C245" s="7" t="s">
        <v>70</v>
      </c>
      <c r="D245" s="8">
        <v>1</v>
      </c>
      <c r="E245" s="9"/>
      <c r="F245" s="9"/>
      <c r="G245" s="9"/>
      <c r="H245" s="9"/>
      <c r="I245" s="9"/>
      <c r="J245" s="9"/>
      <c r="K245" s="9"/>
      <c r="L245" s="9"/>
      <c r="M245" s="7"/>
      <c r="N245" s="84" t="s">
        <v>415</v>
      </c>
      <c r="O245" s="84" t="s">
        <v>52</v>
      </c>
      <c r="P245" s="84" t="s">
        <v>52</v>
      </c>
      <c r="Q245" s="84" t="s">
        <v>323</v>
      </c>
      <c r="R245" s="84" t="s">
        <v>66</v>
      </c>
      <c r="S245" s="84" t="s">
        <v>65</v>
      </c>
      <c r="T245" s="84" t="s">
        <v>65</v>
      </c>
      <c r="AR245" s="84" t="s">
        <v>52</v>
      </c>
      <c r="AS245" s="84" t="s">
        <v>52</v>
      </c>
      <c r="AU245" s="84" t="s">
        <v>416</v>
      </c>
      <c r="AV245" s="64">
        <v>111</v>
      </c>
    </row>
    <row r="246" spans="1:48" ht="30" customHeight="1">
      <c r="A246" s="7" t="s">
        <v>417</v>
      </c>
      <c r="B246" s="7" t="s">
        <v>52</v>
      </c>
      <c r="C246" s="7" t="s">
        <v>70</v>
      </c>
      <c r="D246" s="8">
        <v>1</v>
      </c>
      <c r="E246" s="9"/>
      <c r="F246" s="9"/>
      <c r="G246" s="9"/>
      <c r="H246" s="9"/>
      <c r="I246" s="9"/>
      <c r="J246" s="9"/>
      <c r="K246" s="9"/>
      <c r="L246" s="9"/>
      <c r="M246" s="7"/>
      <c r="N246" s="84" t="s">
        <v>418</v>
      </c>
      <c r="O246" s="84" t="s">
        <v>52</v>
      </c>
      <c r="P246" s="84" t="s">
        <v>52</v>
      </c>
      <c r="Q246" s="84" t="s">
        <v>323</v>
      </c>
      <c r="R246" s="84" t="s">
        <v>66</v>
      </c>
      <c r="S246" s="84" t="s">
        <v>65</v>
      </c>
      <c r="T246" s="84" t="s">
        <v>65</v>
      </c>
      <c r="AR246" s="84" t="s">
        <v>52</v>
      </c>
      <c r="AS246" s="84" t="s">
        <v>52</v>
      </c>
      <c r="AU246" s="84" t="s">
        <v>419</v>
      </c>
      <c r="AV246" s="64">
        <v>112</v>
      </c>
    </row>
    <row r="247" spans="1:48" ht="30" customHeight="1">
      <c r="A247" s="7" t="s">
        <v>420</v>
      </c>
      <c r="B247" s="7" t="s">
        <v>52</v>
      </c>
      <c r="C247" s="7" t="s">
        <v>70</v>
      </c>
      <c r="D247" s="8">
        <v>2</v>
      </c>
      <c r="E247" s="9"/>
      <c r="F247" s="9"/>
      <c r="G247" s="9"/>
      <c r="H247" s="9"/>
      <c r="I247" s="9"/>
      <c r="J247" s="9"/>
      <c r="K247" s="9"/>
      <c r="L247" s="9"/>
      <c r="M247" s="7"/>
      <c r="N247" s="84" t="s">
        <v>421</v>
      </c>
      <c r="O247" s="84" t="s">
        <v>52</v>
      </c>
      <c r="P247" s="84" t="s">
        <v>52</v>
      </c>
      <c r="Q247" s="84" t="s">
        <v>323</v>
      </c>
      <c r="R247" s="84" t="s">
        <v>66</v>
      </c>
      <c r="S247" s="84" t="s">
        <v>65</v>
      </c>
      <c r="T247" s="84" t="s">
        <v>65</v>
      </c>
      <c r="AR247" s="84" t="s">
        <v>52</v>
      </c>
      <c r="AS247" s="84" t="s">
        <v>52</v>
      </c>
      <c r="AU247" s="84" t="s">
        <v>422</v>
      </c>
      <c r="AV247" s="64">
        <v>113</v>
      </c>
    </row>
    <row r="248" spans="1:48" ht="30" customHeight="1">
      <c r="A248" s="7" t="s">
        <v>90</v>
      </c>
      <c r="B248" s="7" t="s">
        <v>91</v>
      </c>
      <c r="C248" s="7" t="s">
        <v>92</v>
      </c>
      <c r="D248" s="8">
        <v>8.4</v>
      </c>
      <c r="E248" s="9"/>
      <c r="F248" s="9"/>
      <c r="G248" s="9"/>
      <c r="H248" s="9"/>
      <c r="I248" s="9"/>
      <c r="J248" s="9"/>
      <c r="K248" s="9"/>
      <c r="L248" s="9"/>
      <c r="M248" s="7"/>
      <c r="N248" s="84" t="s">
        <v>93</v>
      </c>
      <c r="O248" s="84" t="s">
        <v>52</v>
      </c>
      <c r="P248" s="84" t="s">
        <v>52</v>
      </c>
      <c r="Q248" s="84" t="s">
        <v>323</v>
      </c>
      <c r="R248" s="84" t="s">
        <v>65</v>
      </c>
      <c r="S248" s="84" t="s">
        <v>65</v>
      </c>
      <c r="T248" s="84" t="s">
        <v>66</v>
      </c>
      <c r="X248" s="64">
        <v>1</v>
      </c>
      <c r="AR248" s="84" t="s">
        <v>52</v>
      </c>
      <c r="AS248" s="84" t="s">
        <v>52</v>
      </c>
      <c r="AU248" s="84" t="s">
        <v>423</v>
      </c>
      <c r="AV248" s="64">
        <v>194</v>
      </c>
    </row>
    <row r="249" spans="1:48" ht="30" customHeight="1">
      <c r="A249" s="7" t="s">
        <v>98</v>
      </c>
      <c r="B249" s="7" t="s">
        <v>99</v>
      </c>
      <c r="C249" s="7" t="s">
        <v>79</v>
      </c>
      <c r="D249" s="8">
        <v>1</v>
      </c>
      <c r="E249" s="9"/>
      <c r="F249" s="9"/>
      <c r="G249" s="9"/>
      <c r="H249" s="9"/>
      <c r="I249" s="9"/>
      <c r="J249" s="9"/>
      <c r="K249" s="9"/>
      <c r="L249" s="9"/>
      <c r="M249" s="7"/>
      <c r="N249" s="84" t="s">
        <v>80</v>
      </c>
      <c r="O249" s="84" t="s">
        <v>52</v>
      </c>
      <c r="P249" s="84" t="s">
        <v>52</v>
      </c>
      <c r="Q249" s="84" t="s">
        <v>323</v>
      </c>
      <c r="R249" s="84" t="s">
        <v>65</v>
      </c>
      <c r="S249" s="84" t="s">
        <v>65</v>
      </c>
      <c r="T249" s="84" t="s">
        <v>65</v>
      </c>
      <c r="U249" s="64">
        <v>1</v>
      </c>
      <c r="V249" s="64">
        <v>0</v>
      </c>
      <c r="W249" s="64">
        <v>0.03</v>
      </c>
      <c r="AR249" s="84" t="s">
        <v>52</v>
      </c>
      <c r="AS249" s="84" t="s">
        <v>52</v>
      </c>
      <c r="AU249" s="84" t="s">
        <v>424</v>
      </c>
      <c r="AV249" s="64">
        <v>258</v>
      </c>
    </row>
    <row r="250" spans="1:48" ht="30" customHeight="1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84" t="s">
        <v>323</v>
      </c>
    </row>
    <row r="251" spans="1:48" ht="30" customHeight="1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84" t="s">
        <v>323</v>
      </c>
    </row>
    <row r="252" spans="1:48" ht="30" customHeight="1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84" t="s">
        <v>323</v>
      </c>
    </row>
    <row r="253" spans="1:48" ht="30" customHeight="1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84" t="s">
        <v>323</v>
      </c>
    </row>
    <row r="254" spans="1:48" ht="30" customHeight="1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84" t="s">
        <v>323</v>
      </c>
    </row>
    <row r="255" spans="1:48" ht="30" customHeight="1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84" t="s">
        <v>323</v>
      </c>
    </row>
    <row r="256" spans="1:48" ht="30" customHeight="1">
      <c r="A256" s="8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  <c r="M256" s="8"/>
      <c r="Q256" s="84" t="s">
        <v>323</v>
      </c>
    </row>
    <row r="257" spans="1:48" ht="30" customHeight="1">
      <c r="A257" s="7" t="s">
        <v>102</v>
      </c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N257" s="64" t="s">
        <v>103</v>
      </c>
    </row>
    <row r="258" spans="1:48" ht="30" customHeight="1">
      <c r="A258" s="7" t="s">
        <v>425</v>
      </c>
      <c r="B258" s="7" t="s">
        <v>324</v>
      </c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84" t="s">
        <v>426</v>
      </c>
    </row>
    <row r="259" spans="1:48" ht="30" customHeight="1">
      <c r="A259" s="7" t="s">
        <v>427</v>
      </c>
      <c r="B259" s="7" t="s">
        <v>428</v>
      </c>
      <c r="C259" s="7" t="s">
        <v>63</v>
      </c>
      <c r="D259" s="8">
        <v>68</v>
      </c>
      <c r="E259" s="9"/>
      <c r="F259" s="9"/>
      <c r="G259" s="9"/>
      <c r="H259" s="9"/>
      <c r="I259" s="9"/>
      <c r="J259" s="9"/>
      <c r="K259" s="9"/>
      <c r="L259" s="9"/>
      <c r="M259" s="7"/>
      <c r="N259" s="84" t="s">
        <v>429</v>
      </c>
      <c r="O259" s="84" t="s">
        <v>52</v>
      </c>
      <c r="P259" s="84" t="s">
        <v>52</v>
      </c>
      <c r="Q259" s="84" t="s">
        <v>426</v>
      </c>
      <c r="R259" s="84" t="s">
        <v>65</v>
      </c>
      <c r="S259" s="84" t="s">
        <v>65</v>
      </c>
      <c r="T259" s="84" t="s">
        <v>66</v>
      </c>
      <c r="AR259" s="84" t="s">
        <v>52</v>
      </c>
      <c r="AS259" s="84" t="s">
        <v>52</v>
      </c>
      <c r="AU259" s="84" t="s">
        <v>430</v>
      </c>
      <c r="AV259" s="64">
        <v>115</v>
      </c>
    </row>
    <row r="260" spans="1:48" ht="30" customHeight="1">
      <c r="A260" s="7" t="s">
        <v>431</v>
      </c>
      <c r="B260" s="7" t="s">
        <v>432</v>
      </c>
      <c r="C260" s="7" t="s">
        <v>70</v>
      </c>
      <c r="D260" s="8">
        <v>6</v>
      </c>
      <c r="E260" s="9"/>
      <c r="F260" s="9"/>
      <c r="G260" s="9"/>
      <c r="H260" s="9"/>
      <c r="I260" s="9"/>
      <c r="J260" s="9"/>
      <c r="K260" s="9"/>
      <c r="L260" s="9"/>
      <c r="M260" s="7"/>
      <c r="N260" s="84" t="s">
        <v>433</v>
      </c>
      <c r="O260" s="84" t="s">
        <v>52</v>
      </c>
      <c r="P260" s="84" t="s">
        <v>52</v>
      </c>
      <c r="Q260" s="84" t="s">
        <v>426</v>
      </c>
      <c r="R260" s="84" t="s">
        <v>65</v>
      </c>
      <c r="S260" s="84" t="s">
        <v>65</v>
      </c>
      <c r="T260" s="84" t="s">
        <v>66</v>
      </c>
      <c r="AR260" s="84" t="s">
        <v>52</v>
      </c>
      <c r="AS260" s="84" t="s">
        <v>52</v>
      </c>
      <c r="AU260" s="84" t="s">
        <v>434</v>
      </c>
      <c r="AV260" s="64">
        <v>116</v>
      </c>
    </row>
    <row r="261" spans="1:48" ht="30" customHeight="1">
      <c r="A261" s="7" t="s">
        <v>431</v>
      </c>
      <c r="B261" s="7" t="s">
        <v>435</v>
      </c>
      <c r="C261" s="7" t="s">
        <v>70</v>
      </c>
      <c r="D261" s="8">
        <v>2</v>
      </c>
      <c r="E261" s="9"/>
      <c r="F261" s="9"/>
      <c r="G261" s="9"/>
      <c r="H261" s="9"/>
      <c r="I261" s="9"/>
      <c r="J261" s="9"/>
      <c r="K261" s="9"/>
      <c r="L261" s="9"/>
      <c r="M261" s="7"/>
      <c r="N261" s="84" t="s">
        <v>436</v>
      </c>
      <c r="O261" s="84" t="s">
        <v>52</v>
      </c>
      <c r="P261" s="84" t="s">
        <v>52</v>
      </c>
      <c r="Q261" s="84" t="s">
        <v>426</v>
      </c>
      <c r="R261" s="84" t="s">
        <v>65</v>
      </c>
      <c r="S261" s="84" t="s">
        <v>65</v>
      </c>
      <c r="T261" s="84" t="s">
        <v>66</v>
      </c>
      <c r="AR261" s="84" t="s">
        <v>52</v>
      </c>
      <c r="AS261" s="84" t="s">
        <v>52</v>
      </c>
      <c r="AU261" s="84" t="s">
        <v>437</v>
      </c>
      <c r="AV261" s="64">
        <v>117</v>
      </c>
    </row>
    <row r="262" spans="1:48" ht="30" customHeight="1">
      <c r="A262" s="7" t="s">
        <v>431</v>
      </c>
      <c r="B262" s="7" t="s">
        <v>438</v>
      </c>
      <c r="C262" s="7" t="s">
        <v>70</v>
      </c>
      <c r="D262" s="8">
        <v>2</v>
      </c>
      <c r="E262" s="9"/>
      <c r="F262" s="9"/>
      <c r="G262" s="9"/>
      <c r="H262" s="9"/>
      <c r="I262" s="9"/>
      <c r="J262" s="9"/>
      <c r="K262" s="9"/>
      <c r="L262" s="9"/>
      <c r="M262" s="7"/>
      <c r="N262" s="84" t="s">
        <v>439</v>
      </c>
      <c r="O262" s="84" t="s">
        <v>52</v>
      </c>
      <c r="P262" s="84" t="s">
        <v>52</v>
      </c>
      <c r="Q262" s="84" t="s">
        <v>426</v>
      </c>
      <c r="R262" s="84" t="s">
        <v>65</v>
      </c>
      <c r="S262" s="84" t="s">
        <v>65</v>
      </c>
      <c r="T262" s="84" t="s">
        <v>66</v>
      </c>
      <c r="AR262" s="84" t="s">
        <v>52</v>
      </c>
      <c r="AS262" s="84" t="s">
        <v>52</v>
      </c>
      <c r="AU262" s="84" t="s">
        <v>440</v>
      </c>
      <c r="AV262" s="64">
        <v>118</v>
      </c>
    </row>
    <row r="263" spans="1:48" ht="30" customHeight="1">
      <c r="A263" s="7" t="s">
        <v>431</v>
      </c>
      <c r="B263" s="7" t="s">
        <v>441</v>
      </c>
      <c r="C263" s="7" t="s">
        <v>70</v>
      </c>
      <c r="D263" s="8">
        <v>43</v>
      </c>
      <c r="E263" s="9"/>
      <c r="F263" s="9"/>
      <c r="G263" s="9"/>
      <c r="H263" s="9"/>
      <c r="I263" s="9"/>
      <c r="J263" s="9"/>
      <c r="K263" s="9"/>
      <c r="L263" s="9"/>
      <c r="M263" s="7"/>
      <c r="N263" s="84" t="s">
        <v>442</v>
      </c>
      <c r="O263" s="84" t="s">
        <v>52</v>
      </c>
      <c r="P263" s="84" t="s">
        <v>52</v>
      </c>
      <c r="Q263" s="84" t="s">
        <v>426</v>
      </c>
      <c r="R263" s="84" t="s">
        <v>65</v>
      </c>
      <c r="S263" s="84" t="s">
        <v>65</v>
      </c>
      <c r="T263" s="84" t="s">
        <v>66</v>
      </c>
      <c r="AR263" s="84" t="s">
        <v>52</v>
      </c>
      <c r="AS263" s="84" t="s">
        <v>52</v>
      </c>
      <c r="AU263" s="84" t="s">
        <v>443</v>
      </c>
      <c r="AV263" s="64">
        <v>119</v>
      </c>
    </row>
    <row r="264" spans="1:48" ht="30" customHeight="1">
      <c r="A264" s="7" t="s">
        <v>431</v>
      </c>
      <c r="B264" s="7" t="s">
        <v>444</v>
      </c>
      <c r="C264" s="7" t="s">
        <v>70</v>
      </c>
      <c r="D264" s="8">
        <v>43</v>
      </c>
      <c r="E264" s="9"/>
      <c r="F264" s="9"/>
      <c r="G264" s="9"/>
      <c r="H264" s="9"/>
      <c r="I264" s="9"/>
      <c r="J264" s="9"/>
      <c r="K264" s="9"/>
      <c r="L264" s="9"/>
      <c r="M264" s="7"/>
      <c r="N264" s="84" t="s">
        <v>445</v>
      </c>
      <c r="O264" s="84" t="s">
        <v>52</v>
      </c>
      <c r="P264" s="84" t="s">
        <v>52</v>
      </c>
      <c r="Q264" s="84" t="s">
        <v>426</v>
      </c>
      <c r="R264" s="84" t="s">
        <v>65</v>
      </c>
      <c r="S264" s="84" t="s">
        <v>65</v>
      </c>
      <c r="T264" s="84" t="s">
        <v>66</v>
      </c>
      <c r="AR264" s="84" t="s">
        <v>52</v>
      </c>
      <c r="AS264" s="84" t="s">
        <v>52</v>
      </c>
      <c r="AU264" s="84" t="s">
        <v>446</v>
      </c>
      <c r="AV264" s="64">
        <v>120</v>
      </c>
    </row>
    <row r="265" spans="1:48" ht="30" customHeight="1">
      <c r="A265" s="7" t="s">
        <v>447</v>
      </c>
      <c r="B265" s="7" t="s">
        <v>448</v>
      </c>
      <c r="C265" s="7" t="s">
        <v>70</v>
      </c>
      <c r="D265" s="8">
        <v>433</v>
      </c>
      <c r="E265" s="9"/>
      <c r="F265" s="9"/>
      <c r="G265" s="9"/>
      <c r="H265" s="9"/>
      <c r="I265" s="9"/>
      <c r="J265" s="9"/>
      <c r="K265" s="9"/>
      <c r="L265" s="9"/>
      <c r="M265" s="7"/>
      <c r="N265" s="84" t="s">
        <v>449</v>
      </c>
      <c r="O265" s="84" t="s">
        <v>52</v>
      </c>
      <c r="P265" s="84" t="s">
        <v>52</v>
      </c>
      <c r="Q265" s="84" t="s">
        <v>426</v>
      </c>
      <c r="R265" s="84" t="s">
        <v>65</v>
      </c>
      <c r="S265" s="84" t="s">
        <v>65</v>
      </c>
      <c r="T265" s="84" t="s">
        <v>66</v>
      </c>
      <c r="AR265" s="84" t="s">
        <v>52</v>
      </c>
      <c r="AS265" s="84" t="s">
        <v>52</v>
      </c>
      <c r="AU265" s="84" t="s">
        <v>450</v>
      </c>
      <c r="AV265" s="64">
        <v>121</v>
      </c>
    </row>
    <row r="266" spans="1:48" ht="30" customHeight="1">
      <c r="A266" s="7" t="s">
        <v>447</v>
      </c>
      <c r="B266" s="7" t="s">
        <v>451</v>
      </c>
      <c r="C266" s="7" t="s">
        <v>70</v>
      </c>
      <c r="D266" s="8">
        <v>43</v>
      </c>
      <c r="E266" s="9"/>
      <c r="F266" s="9"/>
      <c r="G266" s="9"/>
      <c r="H266" s="9"/>
      <c r="I266" s="9"/>
      <c r="J266" s="9"/>
      <c r="K266" s="9"/>
      <c r="L266" s="9"/>
      <c r="M266" s="7"/>
      <c r="N266" s="84" t="s">
        <v>452</v>
      </c>
      <c r="O266" s="84" t="s">
        <v>52</v>
      </c>
      <c r="P266" s="84" t="s">
        <v>52</v>
      </c>
      <c r="Q266" s="84" t="s">
        <v>426</v>
      </c>
      <c r="R266" s="84" t="s">
        <v>65</v>
      </c>
      <c r="S266" s="84" t="s">
        <v>65</v>
      </c>
      <c r="T266" s="84" t="s">
        <v>66</v>
      </c>
      <c r="AR266" s="84" t="s">
        <v>52</v>
      </c>
      <c r="AS266" s="84" t="s">
        <v>52</v>
      </c>
      <c r="AU266" s="84" t="s">
        <v>453</v>
      </c>
      <c r="AV266" s="64">
        <v>122</v>
      </c>
    </row>
    <row r="267" spans="1:48" ht="30" customHeight="1">
      <c r="A267" s="7" t="s">
        <v>454</v>
      </c>
      <c r="B267" s="7" t="s">
        <v>455</v>
      </c>
      <c r="C267" s="7" t="s">
        <v>456</v>
      </c>
      <c r="D267" s="8">
        <v>10</v>
      </c>
      <c r="E267" s="9"/>
      <c r="F267" s="9"/>
      <c r="G267" s="9"/>
      <c r="H267" s="9"/>
      <c r="I267" s="9"/>
      <c r="J267" s="9"/>
      <c r="K267" s="9"/>
      <c r="L267" s="9"/>
      <c r="M267" s="7"/>
      <c r="N267" s="84" t="s">
        <v>457</v>
      </c>
      <c r="O267" s="84" t="s">
        <v>52</v>
      </c>
      <c r="P267" s="84" t="s">
        <v>52</v>
      </c>
      <c r="Q267" s="84" t="s">
        <v>426</v>
      </c>
      <c r="R267" s="84" t="s">
        <v>66</v>
      </c>
      <c r="S267" s="84" t="s">
        <v>65</v>
      </c>
      <c r="T267" s="84" t="s">
        <v>65</v>
      </c>
      <c r="AR267" s="84" t="s">
        <v>52</v>
      </c>
      <c r="AS267" s="84" t="s">
        <v>52</v>
      </c>
      <c r="AU267" s="84" t="s">
        <v>458</v>
      </c>
      <c r="AV267" s="64">
        <v>123</v>
      </c>
    </row>
    <row r="268" spans="1:48" ht="30" customHeight="1">
      <c r="A268" s="7" t="s">
        <v>459</v>
      </c>
      <c r="B268" s="7" t="s">
        <v>455</v>
      </c>
      <c r="C268" s="7" t="s">
        <v>456</v>
      </c>
      <c r="D268" s="8">
        <v>33</v>
      </c>
      <c r="E268" s="9"/>
      <c r="F268" s="9"/>
      <c r="G268" s="9"/>
      <c r="H268" s="9"/>
      <c r="I268" s="9"/>
      <c r="J268" s="9"/>
      <c r="K268" s="9"/>
      <c r="L268" s="9"/>
      <c r="M268" s="7"/>
      <c r="N268" s="84" t="s">
        <v>460</v>
      </c>
      <c r="O268" s="84" t="s">
        <v>52</v>
      </c>
      <c r="P268" s="84" t="s">
        <v>52</v>
      </c>
      <c r="Q268" s="84" t="s">
        <v>426</v>
      </c>
      <c r="R268" s="84" t="s">
        <v>66</v>
      </c>
      <c r="S268" s="84" t="s">
        <v>65</v>
      </c>
      <c r="T268" s="84" t="s">
        <v>65</v>
      </c>
      <c r="AR268" s="84" t="s">
        <v>52</v>
      </c>
      <c r="AS268" s="84" t="s">
        <v>52</v>
      </c>
      <c r="AU268" s="84" t="s">
        <v>461</v>
      </c>
      <c r="AV268" s="64">
        <v>124</v>
      </c>
    </row>
    <row r="269" spans="1:48" ht="30" customHeight="1">
      <c r="A269" s="7" t="s">
        <v>90</v>
      </c>
      <c r="B269" s="7" t="s">
        <v>91</v>
      </c>
      <c r="C269" s="7" t="s">
        <v>92</v>
      </c>
      <c r="D269" s="8">
        <v>8.4</v>
      </c>
      <c r="E269" s="9"/>
      <c r="F269" s="9"/>
      <c r="G269" s="9"/>
      <c r="H269" s="9"/>
      <c r="I269" s="9"/>
      <c r="J269" s="9"/>
      <c r="K269" s="9"/>
      <c r="L269" s="9"/>
      <c r="M269" s="7"/>
      <c r="N269" s="84" t="s">
        <v>93</v>
      </c>
      <c r="O269" s="84" t="s">
        <v>52</v>
      </c>
      <c r="P269" s="84" t="s">
        <v>52</v>
      </c>
      <c r="Q269" s="84" t="s">
        <v>426</v>
      </c>
      <c r="R269" s="84" t="s">
        <v>65</v>
      </c>
      <c r="S269" s="84" t="s">
        <v>65</v>
      </c>
      <c r="T269" s="84" t="s">
        <v>66</v>
      </c>
      <c r="X269" s="64">
        <v>1</v>
      </c>
      <c r="AR269" s="84" t="s">
        <v>52</v>
      </c>
      <c r="AS269" s="84" t="s">
        <v>52</v>
      </c>
      <c r="AU269" s="84" t="s">
        <v>462</v>
      </c>
      <c r="AV269" s="64">
        <v>195</v>
      </c>
    </row>
    <row r="270" spans="1:48" ht="30" customHeight="1">
      <c r="A270" s="7" t="s">
        <v>98</v>
      </c>
      <c r="B270" s="7" t="s">
        <v>99</v>
      </c>
      <c r="C270" s="7" t="s">
        <v>79</v>
      </c>
      <c r="D270" s="8">
        <v>1</v>
      </c>
      <c r="E270" s="9"/>
      <c r="F270" s="9"/>
      <c r="G270" s="9"/>
      <c r="H270" s="9"/>
      <c r="I270" s="9"/>
      <c r="J270" s="9"/>
      <c r="K270" s="9"/>
      <c r="L270" s="9"/>
      <c r="M270" s="7"/>
      <c r="N270" s="84" t="s">
        <v>80</v>
      </c>
      <c r="O270" s="84" t="s">
        <v>52</v>
      </c>
      <c r="P270" s="84" t="s">
        <v>52</v>
      </c>
      <c r="Q270" s="84" t="s">
        <v>426</v>
      </c>
      <c r="R270" s="84" t="s">
        <v>65</v>
      </c>
      <c r="S270" s="84" t="s">
        <v>65</v>
      </c>
      <c r="T270" s="84" t="s">
        <v>65</v>
      </c>
      <c r="U270" s="64">
        <v>1</v>
      </c>
      <c r="V270" s="64">
        <v>0</v>
      </c>
      <c r="W270" s="64">
        <v>0.03</v>
      </c>
      <c r="AR270" s="84" t="s">
        <v>52</v>
      </c>
      <c r="AS270" s="84" t="s">
        <v>52</v>
      </c>
      <c r="AU270" s="84" t="s">
        <v>463</v>
      </c>
      <c r="AV270" s="64">
        <v>259</v>
      </c>
    </row>
    <row r="271" spans="1:48" ht="30" customHeight="1">
      <c r="A271" s="8"/>
      <c r="B271" s="8"/>
      <c r="C271" s="8"/>
      <c r="D271" s="8"/>
      <c r="E271" s="9"/>
      <c r="F271" s="9"/>
      <c r="G271" s="9"/>
      <c r="H271" s="9"/>
      <c r="I271" s="9"/>
      <c r="J271" s="9"/>
      <c r="K271" s="9"/>
      <c r="L271" s="9"/>
      <c r="M271" s="8"/>
      <c r="Q271" s="84" t="s">
        <v>426</v>
      </c>
    </row>
    <row r="272" spans="1:48" ht="30" customHeight="1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84" t="s">
        <v>426</v>
      </c>
    </row>
    <row r="273" spans="1:17" ht="30" customHeight="1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84" t="s">
        <v>426</v>
      </c>
    </row>
    <row r="274" spans="1:17" ht="30" customHeight="1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84" t="s">
        <v>426</v>
      </c>
    </row>
    <row r="275" spans="1:17" ht="30" customHeight="1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84" t="s">
        <v>426</v>
      </c>
    </row>
    <row r="276" spans="1:17" ht="30" customHeight="1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84" t="s">
        <v>426</v>
      </c>
    </row>
    <row r="277" spans="1:17" ht="30" customHeight="1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84" t="s">
        <v>426</v>
      </c>
    </row>
    <row r="278" spans="1:17" ht="30" customHeight="1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84" t="s">
        <v>426</v>
      </c>
    </row>
    <row r="279" spans="1:17" ht="30" customHeight="1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84" t="s">
        <v>426</v>
      </c>
    </row>
    <row r="280" spans="1:17" ht="30" customHeight="1">
      <c r="A280" s="7" t="s">
        <v>102</v>
      </c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N280" s="64" t="s">
        <v>103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0" manualBreakCount="10">
    <brk id="27" max="16383" man="1"/>
    <brk id="50" max="16383" man="1"/>
    <brk id="96" max="16383" man="1"/>
    <brk id="119" max="16383" man="1"/>
    <brk id="142" max="16383" man="1"/>
    <brk id="165" max="16383" man="1"/>
    <brk id="188" max="16383" man="1"/>
    <brk id="211" max="16383" man="1"/>
    <brk id="257" max="16383" man="1"/>
    <brk id="2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5AAC-3D24-4106-8305-3A93224DA3AF}">
  <dimension ref="A1:D25"/>
  <sheetViews>
    <sheetView workbookViewId="0">
      <selection activeCell="F20" sqref="F20"/>
    </sheetView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523</v>
      </c>
      <c r="B1" t="s">
        <v>524</v>
      </c>
      <c r="C1" t="s">
        <v>525</v>
      </c>
      <c r="D1" t="s">
        <v>12</v>
      </c>
    </row>
    <row r="2" spans="1:4">
      <c r="A2" s="1" t="s">
        <v>58</v>
      </c>
      <c r="B2" t="e">
        <f>원가계산서!#REF!</f>
        <v>#REF!</v>
      </c>
      <c r="D2" s="1" t="s">
        <v>59</v>
      </c>
    </row>
    <row r="3" spans="1:4">
      <c r="A3" t="s">
        <v>526</v>
      </c>
      <c r="B3" t="e">
        <f>원가계산서!#REF!</f>
        <v>#REF!</v>
      </c>
      <c r="C3">
        <v>1</v>
      </c>
      <c r="D3" s="1" t="s">
        <v>94</v>
      </c>
    </row>
    <row r="4" spans="1:4">
      <c r="A4" t="s">
        <v>527</v>
      </c>
      <c r="B4" t="e">
        <f>원가계산서!#REF!</f>
        <v>#REF!</v>
      </c>
      <c r="C4">
        <v>1</v>
      </c>
      <c r="D4" s="1" t="s">
        <v>97</v>
      </c>
    </row>
    <row r="5" spans="1:4">
      <c r="A5" s="1" t="s">
        <v>104</v>
      </c>
      <c r="B5" t="e">
        <f>원가계산서!#REF!</f>
        <v>#REF!</v>
      </c>
      <c r="D5" s="1" t="s">
        <v>105</v>
      </c>
    </row>
    <row r="6" spans="1:4">
      <c r="A6" t="s">
        <v>526</v>
      </c>
      <c r="B6" t="e">
        <f>원가계산서!#REF!</f>
        <v>#REF!</v>
      </c>
      <c r="C6">
        <v>1</v>
      </c>
      <c r="D6" s="1" t="s">
        <v>133</v>
      </c>
    </row>
    <row r="7" spans="1:4">
      <c r="A7" t="s">
        <v>527</v>
      </c>
      <c r="B7" t="e">
        <f>원가계산서!#REF!</f>
        <v>#REF!</v>
      </c>
      <c r="C7">
        <v>1</v>
      </c>
      <c r="D7" s="1" t="s">
        <v>134</v>
      </c>
    </row>
    <row r="8" spans="1:4">
      <c r="A8" s="1" t="s">
        <v>137</v>
      </c>
      <c r="B8" t="e">
        <f>원가계산서!#REF!</f>
        <v>#REF!</v>
      </c>
      <c r="D8" s="1" t="s">
        <v>138</v>
      </c>
    </row>
    <row r="9" spans="1:4">
      <c r="A9" t="s">
        <v>526</v>
      </c>
      <c r="B9" t="e">
        <f>원가계산서!#REF!</f>
        <v>#REF!</v>
      </c>
      <c r="C9">
        <v>1</v>
      </c>
      <c r="D9" s="1" t="s">
        <v>205</v>
      </c>
    </row>
    <row r="10" spans="1:4">
      <c r="A10" t="s">
        <v>527</v>
      </c>
      <c r="B10" t="e">
        <f>원가계산서!#REF!</f>
        <v>#REF!</v>
      </c>
      <c r="C10">
        <v>1</v>
      </c>
      <c r="D10" s="1" t="s">
        <v>206</v>
      </c>
    </row>
    <row r="11" spans="1:4">
      <c r="A11" s="1" t="s">
        <v>208</v>
      </c>
      <c r="B11" t="e">
        <f>원가계산서!#REF!</f>
        <v>#REF!</v>
      </c>
      <c r="D11" s="1" t="s">
        <v>209</v>
      </c>
    </row>
    <row r="12" spans="1:4">
      <c r="A12" s="1" t="s">
        <v>262</v>
      </c>
      <c r="B12" t="e">
        <f>원가계산서!#REF!</f>
        <v>#REF!</v>
      </c>
      <c r="D12" s="1" t="s">
        <v>263</v>
      </c>
    </row>
    <row r="13" spans="1:4">
      <c r="A13" t="s">
        <v>526</v>
      </c>
      <c r="B13" t="e">
        <f>원가계산서!#REF!</f>
        <v>#REF!</v>
      </c>
      <c r="C13">
        <v>1</v>
      </c>
      <c r="D13" s="1" t="s">
        <v>278</v>
      </c>
    </row>
    <row r="14" spans="1:4">
      <c r="A14" t="s">
        <v>527</v>
      </c>
      <c r="B14" t="e">
        <f>원가계산서!#REF!</f>
        <v>#REF!</v>
      </c>
      <c r="C14">
        <v>1</v>
      </c>
      <c r="D14" s="1" t="s">
        <v>279</v>
      </c>
    </row>
    <row r="15" spans="1:4">
      <c r="A15" s="1" t="s">
        <v>281</v>
      </c>
      <c r="B15" t="e">
        <f>원가계산서!#REF!</f>
        <v>#REF!</v>
      </c>
      <c r="D15" s="1" t="s">
        <v>282</v>
      </c>
    </row>
    <row r="16" spans="1:4">
      <c r="A16" t="s">
        <v>526</v>
      </c>
      <c r="B16" t="e">
        <f>원가계산서!#REF!</f>
        <v>#REF!</v>
      </c>
      <c r="C16">
        <v>1</v>
      </c>
      <c r="D16" s="1" t="s">
        <v>290</v>
      </c>
    </row>
    <row r="17" spans="1:4">
      <c r="A17" t="s">
        <v>527</v>
      </c>
      <c r="B17" t="e">
        <f>원가계산서!#REF!</f>
        <v>#REF!</v>
      </c>
      <c r="C17">
        <v>3</v>
      </c>
      <c r="D17" s="1" t="s">
        <v>291</v>
      </c>
    </row>
    <row r="18" spans="1:4">
      <c r="A18" s="1" t="s">
        <v>293</v>
      </c>
      <c r="B18" t="e">
        <f>원가계산서!#REF!</f>
        <v>#REF!</v>
      </c>
      <c r="D18" s="1" t="s">
        <v>294</v>
      </c>
    </row>
    <row r="19" spans="1:4">
      <c r="A19" t="s">
        <v>526</v>
      </c>
      <c r="B19" t="e">
        <f>원가계산서!#REF!</f>
        <v>#REF!</v>
      </c>
      <c r="C19">
        <v>1</v>
      </c>
      <c r="D19" s="1" t="s">
        <v>304</v>
      </c>
    </row>
    <row r="20" spans="1:4">
      <c r="A20" t="s">
        <v>527</v>
      </c>
      <c r="B20" t="e">
        <f>원가계산서!#REF!</f>
        <v>#REF!</v>
      </c>
      <c r="C20">
        <v>1</v>
      </c>
      <c r="D20" s="1" t="s">
        <v>305</v>
      </c>
    </row>
    <row r="21" spans="1:4">
      <c r="A21" s="1" t="s">
        <v>307</v>
      </c>
      <c r="B21" t="e">
        <f>원가계산서!#REF!</f>
        <v>#REF!</v>
      </c>
      <c r="D21" s="1" t="s">
        <v>308</v>
      </c>
    </row>
    <row r="22" spans="1:4">
      <c r="A22" s="1" t="s">
        <v>322</v>
      </c>
      <c r="B22" t="e">
        <f>원가계산서!#REF!</f>
        <v>#REF!</v>
      </c>
      <c r="D22" s="1" t="s">
        <v>323</v>
      </c>
    </row>
    <row r="23" spans="1:4">
      <c r="A23" t="s">
        <v>526</v>
      </c>
      <c r="B23" t="e">
        <f>원가계산서!#REF!</f>
        <v>#REF!</v>
      </c>
      <c r="C23">
        <v>1</v>
      </c>
      <c r="D23" s="1" t="s">
        <v>423</v>
      </c>
    </row>
    <row r="24" spans="1:4">
      <c r="A24" s="1" t="s">
        <v>425</v>
      </c>
      <c r="B24" t="e">
        <f>원가계산서!#REF!</f>
        <v>#REF!</v>
      </c>
      <c r="D24" s="1" t="s">
        <v>426</v>
      </c>
    </row>
    <row r="25" spans="1:4">
      <c r="A25" t="s">
        <v>526</v>
      </c>
      <c r="B25" t="e">
        <f>원가계산서!#REF!</f>
        <v>#REF!</v>
      </c>
      <c r="C25">
        <v>1</v>
      </c>
      <c r="D25" s="1" t="s">
        <v>462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9DB48-33C2-4E44-A392-D0A5A2D23D6C}">
  <dimension ref="A1:D101"/>
  <sheetViews>
    <sheetView topLeftCell="A69" workbookViewId="0">
      <selection activeCell="G95" sqref="G95"/>
    </sheetView>
  </sheetViews>
  <sheetFormatPr defaultRowHeight="16.5"/>
  <cols>
    <col min="1" max="1" width="60.625" customWidth="1"/>
    <col min="3" max="3" width="15.625" customWidth="1"/>
    <col min="4" max="4" width="24.625" hidden="1" customWidth="1"/>
  </cols>
  <sheetData>
    <row r="1" spans="1:4">
      <c r="A1" t="s">
        <v>465</v>
      </c>
      <c r="B1" t="s">
        <v>524</v>
      </c>
      <c r="C1" t="s">
        <v>525</v>
      </c>
      <c r="D1" t="s">
        <v>528</v>
      </c>
    </row>
    <row r="2" spans="1:4">
      <c r="A2" s="1" t="s">
        <v>529</v>
      </c>
      <c r="B2" t="e">
        <f>원가계산서!#REF!</f>
        <v>#REF!</v>
      </c>
      <c r="D2" s="1" t="s">
        <v>353</v>
      </c>
    </row>
    <row r="3" spans="1:4">
      <c r="A3" t="s">
        <v>526</v>
      </c>
      <c r="B3" t="e">
        <f>원가계산서!#REF!</f>
        <v>#REF!</v>
      </c>
      <c r="C3">
        <v>4</v>
      </c>
      <c r="D3" s="1" t="s">
        <v>488</v>
      </c>
    </row>
    <row r="4" spans="1:4">
      <c r="A4" s="1" t="s">
        <v>530</v>
      </c>
      <c r="B4" t="e">
        <f>원가계산서!#REF!</f>
        <v>#REF!</v>
      </c>
      <c r="C4">
        <v>4</v>
      </c>
      <c r="D4" s="1" t="s">
        <v>356</v>
      </c>
    </row>
    <row r="5" spans="1:4">
      <c r="A5" t="s">
        <v>526</v>
      </c>
      <c r="B5" t="e">
        <f>원가계산서!#REF!</f>
        <v>#REF!</v>
      </c>
      <c r="C5">
        <v>4</v>
      </c>
      <c r="D5" s="1" t="s">
        <v>489</v>
      </c>
    </row>
    <row r="6" spans="1:4">
      <c r="A6" s="1" t="s">
        <v>531</v>
      </c>
      <c r="B6" t="e">
        <f>원가계산서!#REF!</f>
        <v>#REF!</v>
      </c>
      <c r="C6">
        <v>4</v>
      </c>
      <c r="D6" s="1" t="s">
        <v>457</v>
      </c>
    </row>
    <row r="7" spans="1:4">
      <c r="A7" t="s">
        <v>526</v>
      </c>
      <c r="B7" t="e">
        <f>원가계산서!#REF!</f>
        <v>#REF!</v>
      </c>
      <c r="C7">
        <v>4</v>
      </c>
      <c r="D7" s="1" t="s">
        <v>490</v>
      </c>
    </row>
    <row r="8" spans="1:4">
      <c r="A8" s="1" t="s">
        <v>532</v>
      </c>
      <c r="B8" t="e">
        <f>원가계산서!#REF!</f>
        <v>#REF!</v>
      </c>
      <c r="C8">
        <v>4</v>
      </c>
      <c r="D8" s="1" t="s">
        <v>460</v>
      </c>
    </row>
    <row r="9" spans="1:4">
      <c r="A9" t="s">
        <v>526</v>
      </c>
      <c r="B9" t="e">
        <f>원가계산서!#REF!</f>
        <v>#REF!</v>
      </c>
      <c r="C9">
        <v>4</v>
      </c>
      <c r="D9" s="1" t="s">
        <v>491</v>
      </c>
    </row>
    <row r="10" spans="1:4">
      <c r="A10" s="1" t="s">
        <v>533</v>
      </c>
      <c r="B10" t="e">
        <f>원가계산서!#REF!</f>
        <v>#REF!</v>
      </c>
      <c r="C10">
        <v>4</v>
      </c>
      <c r="D10" s="1" t="s">
        <v>215</v>
      </c>
    </row>
    <row r="11" spans="1:4">
      <c r="A11" t="s">
        <v>526</v>
      </c>
      <c r="B11" t="e">
        <f>원가계산서!#REF!</f>
        <v>#REF!</v>
      </c>
      <c r="C11">
        <v>4</v>
      </c>
      <c r="D11" s="1" t="s">
        <v>487</v>
      </c>
    </row>
    <row r="12" spans="1:4">
      <c r="A12" s="1" t="s">
        <v>534</v>
      </c>
      <c r="B12" t="e">
        <f>원가계산서!#REF!</f>
        <v>#REF!</v>
      </c>
      <c r="C12">
        <v>4</v>
      </c>
      <c r="D12" s="1" t="s">
        <v>211</v>
      </c>
    </row>
    <row r="13" spans="1:4">
      <c r="A13" t="s">
        <v>527</v>
      </c>
      <c r="B13" t="e">
        <f>원가계산서!#REF!</f>
        <v>#REF!</v>
      </c>
      <c r="C13">
        <v>4</v>
      </c>
      <c r="D13" s="1" t="s">
        <v>497</v>
      </c>
    </row>
    <row r="14" spans="1:4">
      <c r="A14" s="1" t="s">
        <v>535</v>
      </c>
      <c r="B14" t="e">
        <f>원가계산서!#REF!</f>
        <v>#REF!</v>
      </c>
      <c r="C14">
        <v>4</v>
      </c>
      <c r="D14" s="1" t="s">
        <v>203</v>
      </c>
    </row>
    <row r="15" spans="1:4">
      <c r="A15" t="s">
        <v>526</v>
      </c>
      <c r="B15" t="e">
        <f>원가계산서!#REF!</f>
        <v>#REF!</v>
      </c>
      <c r="C15">
        <v>4</v>
      </c>
      <c r="D15" s="1" t="s">
        <v>498</v>
      </c>
    </row>
    <row r="16" spans="1:4">
      <c r="A16" s="1" t="s">
        <v>536</v>
      </c>
      <c r="B16" t="e">
        <f>원가계산서!#REF!</f>
        <v>#REF!</v>
      </c>
      <c r="C16">
        <v>4</v>
      </c>
      <c r="D16" s="1" t="s">
        <v>219</v>
      </c>
    </row>
    <row r="17" spans="1:4">
      <c r="A17" t="s">
        <v>526</v>
      </c>
      <c r="B17" t="e">
        <f>원가계산서!#REF!</f>
        <v>#REF!</v>
      </c>
      <c r="C17">
        <v>4</v>
      </c>
      <c r="D17" s="1" t="s">
        <v>466</v>
      </c>
    </row>
    <row r="18" spans="1:4">
      <c r="A18" s="1" t="s">
        <v>537</v>
      </c>
      <c r="B18" t="e">
        <f>원가계산서!#REF!</f>
        <v>#REF!</v>
      </c>
      <c r="C18">
        <v>4</v>
      </c>
      <c r="D18" s="1" t="s">
        <v>222</v>
      </c>
    </row>
    <row r="19" spans="1:4">
      <c r="A19" t="s">
        <v>526</v>
      </c>
      <c r="B19" t="e">
        <f>원가계산서!#REF!</f>
        <v>#REF!</v>
      </c>
      <c r="C19">
        <v>4</v>
      </c>
      <c r="D19" s="1" t="s">
        <v>467</v>
      </c>
    </row>
    <row r="20" spans="1:4">
      <c r="A20" s="1" t="s">
        <v>538</v>
      </c>
      <c r="B20" t="e">
        <f>원가계산서!#REF!</f>
        <v>#REF!</v>
      </c>
      <c r="C20">
        <v>4</v>
      </c>
      <c r="D20" s="1" t="s">
        <v>225</v>
      </c>
    </row>
    <row r="21" spans="1:4">
      <c r="A21" t="s">
        <v>526</v>
      </c>
      <c r="B21" t="e">
        <f>원가계산서!#REF!</f>
        <v>#REF!</v>
      </c>
      <c r="C21">
        <v>4</v>
      </c>
      <c r="D21" s="1" t="s">
        <v>468</v>
      </c>
    </row>
    <row r="22" spans="1:4">
      <c r="A22" s="1" t="s">
        <v>539</v>
      </c>
      <c r="B22" t="e">
        <f>원가계산서!#REF!</f>
        <v>#REF!</v>
      </c>
      <c r="C22">
        <v>4</v>
      </c>
      <c r="D22" s="1" t="s">
        <v>359</v>
      </c>
    </row>
    <row r="23" spans="1:4">
      <c r="A23" t="s">
        <v>526</v>
      </c>
      <c r="B23" t="e">
        <f>원가계산서!#REF!</f>
        <v>#REF!</v>
      </c>
      <c r="C23">
        <v>4</v>
      </c>
      <c r="D23" s="1" t="s">
        <v>469</v>
      </c>
    </row>
    <row r="24" spans="1:4">
      <c r="A24" s="1" t="s">
        <v>540</v>
      </c>
      <c r="B24" t="e">
        <f>원가계산서!#REF!</f>
        <v>#REF!</v>
      </c>
      <c r="C24">
        <v>4</v>
      </c>
      <c r="D24" s="1" t="s">
        <v>228</v>
      </c>
    </row>
    <row r="25" spans="1:4">
      <c r="A25" t="s">
        <v>526</v>
      </c>
      <c r="B25" t="e">
        <f>원가계산서!#REF!</f>
        <v>#REF!</v>
      </c>
      <c r="C25">
        <v>4</v>
      </c>
      <c r="D25" s="1" t="s">
        <v>470</v>
      </c>
    </row>
    <row r="26" spans="1:4">
      <c r="A26" s="1" t="s">
        <v>541</v>
      </c>
      <c r="B26" t="e">
        <f>원가계산서!#REF!</f>
        <v>#REF!</v>
      </c>
      <c r="C26">
        <v>4</v>
      </c>
      <c r="D26" s="1" t="s">
        <v>232</v>
      </c>
    </row>
    <row r="27" spans="1:4">
      <c r="A27" t="s">
        <v>526</v>
      </c>
      <c r="B27" t="e">
        <f>원가계산서!#REF!</f>
        <v>#REF!</v>
      </c>
      <c r="C27">
        <v>4</v>
      </c>
      <c r="D27" s="1" t="s">
        <v>471</v>
      </c>
    </row>
    <row r="28" spans="1:4">
      <c r="A28" s="1" t="s">
        <v>542</v>
      </c>
      <c r="B28" t="e">
        <f>원가계산서!#REF!</f>
        <v>#REF!</v>
      </c>
      <c r="C28">
        <v>4</v>
      </c>
      <c r="D28" s="1" t="s">
        <v>236</v>
      </c>
    </row>
    <row r="29" spans="1:4">
      <c r="A29" t="s">
        <v>526</v>
      </c>
      <c r="B29" t="e">
        <f>원가계산서!#REF!</f>
        <v>#REF!</v>
      </c>
      <c r="C29">
        <v>4</v>
      </c>
      <c r="D29" s="1" t="s">
        <v>472</v>
      </c>
    </row>
    <row r="30" spans="1:4">
      <c r="A30" s="1" t="s">
        <v>543</v>
      </c>
      <c r="B30" t="e">
        <f>원가계산서!#REF!</f>
        <v>#REF!</v>
      </c>
      <c r="C30">
        <v>4</v>
      </c>
      <c r="D30" s="1" t="s">
        <v>363</v>
      </c>
    </row>
    <row r="31" spans="1:4">
      <c r="A31" t="s">
        <v>526</v>
      </c>
      <c r="B31" t="e">
        <f>원가계산서!#REF!</f>
        <v>#REF!</v>
      </c>
      <c r="C31">
        <v>4</v>
      </c>
      <c r="D31" s="1" t="s">
        <v>473</v>
      </c>
    </row>
    <row r="32" spans="1:4">
      <c r="A32" s="1" t="s">
        <v>544</v>
      </c>
      <c r="B32" t="e">
        <f>원가계산서!#REF!</f>
        <v>#REF!</v>
      </c>
      <c r="C32">
        <v>4</v>
      </c>
      <c r="D32" s="1" t="s">
        <v>366</v>
      </c>
    </row>
    <row r="33" spans="1:4">
      <c r="A33" t="s">
        <v>526</v>
      </c>
      <c r="B33" t="e">
        <f>원가계산서!#REF!</f>
        <v>#REF!</v>
      </c>
      <c r="C33">
        <v>4</v>
      </c>
      <c r="D33" s="1" t="s">
        <v>474</v>
      </c>
    </row>
    <row r="34" spans="1:4">
      <c r="A34" s="1" t="s">
        <v>545</v>
      </c>
      <c r="B34" t="e">
        <f>원가계산서!#REF!</f>
        <v>#REF!</v>
      </c>
      <c r="C34">
        <v>4</v>
      </c>
      <c r="D34" s="1" t="s">
        <v>255</v>
      </c>
    </row>
    <row r="35" spans="1:4">
      <c r="A35" t="s">
        <v>526</v>
      </c>
      <c r="B35" t="e">
        <f>원가계산서!#REF!</f>
        <v>#REF!</v>
      </c>
      <c r="C35">
        <v>4</v>
      </c>
      <c r="D35" s="1" t="s">
        <v>475</v>
      </c>
    </row>
    <row r="36" spans="1:4">
      <c r="A36" s="1" t="s">
        <v>546</v>
      </c>
      <c r="B36" t="e">
        <f>원가계산서!#REF!</f>
        <v>#REF!</v>
      </c>
      <c r="C36">
        <v>4</v>
      </c>
      <c r="D36" s="1" t="s">
        <v>240</v>
      </c>
    </row>
    <row r="37" spans="1:4">
      <c r="A37" t="s">
        <v>526</v>
      </c>
      <c r="B37" t="e">
        <f>원가계산서!#REF!</f>
        <v>#REF!</v>
      </c>
      <c r="C37">
        <v>4</v>
      </c>
      <c r="D37" s="1" t="s">
        <v>476</v>
      </c>
    </row>
    <row r="38" spans="1:4">
      <c r="A38" s="1" t="s">
        <v>547</v>
      </c>
      <c r="B38" t="e">
        <f>원가계산서!#REF!</f>
        <v>#REF!</v>
      </c>
      <c r="C38">
        <v>4</v>
      </c>
      <c r="D38" s="1" t="s">
        <v>244</v>
      </c>
    </row>
    <row r="39" spans="1:4">
      <c r="A39" t="s">
        <v>526</v>
      </c>
      <c r="B39" t="e">
        <f>원가계산서!#REF!</f>
        <v>#REF!</v>
      </c>
      <c r="C39">
        <v>4</v>
      </c>
      <c r="D39" s="1" t="s">
        <v>477</v>
      </c>
    </row>
    <row r="40" spans="1:4">
      <c r="A40" s="1" t="s">
        <v>548</v>
      </c>
      <c r="B40" t="e">
        <f>원가계산서!#REF!</f>
        <v>#REF!</v>
      </c>
      <c r="C40">
        <v>4</v>
      </c>
      <c r="D40" s="1" t="s">
        <v>248</v>
      </c>
    </row>
    <row r="41" spans="1:4">
      <c r="A41" t="s">
        <v>526</v>
      </c>
      <c r="B41" t="e">
        <f>원가계산서!#REF!</f>
        <v>#REF!</v>
      </c>
      <c r="C41">
        <v>4</v>
      </c>
      <c r="D41" s="1" t="s">
        <v>478</v>
      </c>
    </row>
    <row r="42" spans="1:4">
      <c r="A42" s="1" t="s">
        <v>549</v>
      </c>
      <c r="B42" t="e">
        <f>원가계산서!#REF!</f>
        <v>#REF!</v>
      </c>
      <c r="C42">
        <v>4</v>
      </c>
      <c r="D42" s="1" t="s">
        <v>252</v>
      </c>
    </row>
    <row r="43" spans="1:4">
      <c r="A43" t="s">
        <v>526</v>
      </c>
      <c r="B43" t="e">
        <f>원가계산서!#REF!</f>
        <v>#REF!</v>
      </c>
      <c r="C43">
        <v>4</v>
      </c>
      <c r="D43" s="1" t="s">
        <v>479</v>
      </c>
    </row>
    <row r="44" spans="1:4">
      <c r="A44" s="1" t="s">
        <v>550</v>
      </c>
      <c r="B44" t="e">
        <f>원가계산서!#REF!</f>
        <v>#REF!</v>
      </c>
      <c r="C44">
        <v>4</v>
      </c>
      <c r="D44" s="1" t="s">
        <v>258</v>
      </c>
    </row>
    <row r="45" spans="1:4">
      <c r="A45" t="s">
        <v>526</v>
      </c>
      <c r="B45" t="e">
        <f>원가계산서!#REF!</f>
        <v>#REF!</v>
      </c>
      <c r="C45">
        <v>4</v>
      </c>
      <c r="D45" s="1" t="s">
        <v>480</v>
      </c>
    </row>
    <row r="46" spans="1:4">
      <c r="A46" s="1" t="s">
        <v>551</v>
      </c>
      <c r="B46" t="e">
        <f>원가계산서!#REF!</f>
        <v>#REF!</v>
      </c>
      <c r="C46">
        <v>4</v>
      </c>
      <c r="D46" s="1" t="s">
        <v>369</v>
      </c>
    </row>
    <row r="47" spans="1:4">
      <c r="A47" t="s">
        <v>526</v>
      </c>
      <c r="B47" t="e">
        <f>원가계산서!#REF!</f>
        <v>#REF!</v>
      </c>
      <c r="C47">
        <v>4</v>
      </c>
      <c r="D47" s="1" t="s">
        <v>481</v>
      </c>
    </row>
    <row r="48" spans="1:4">
      <c r="A48" s="1" t="s">
        <v>552</v>
      </c>
      <c r="B48" t="e">
        <f>원가계산서!#REF!</f>
        <v>#REF!</v>
      </c>
      <c r="C48">
        <v>4</v>
      </c>
      <c r="D48" s="1" t="s">
        <v>372</v>
      </c>
    </row>
    <row r="49" spans="1:4">
      <c r="A49" t="s">
        <v>526</v>
      </c>
      <c r="B49" t="e">
        <f>원가계산서!#REF!</f>
        <v>#REF!</v>
      </c>
      <c r="C49">
        <v>4</v>
      </c>
      <c r="D49" s="1" t="s">
        <v>482</v>
      </c>
    </row>
    <row r="50" spans="1:4">
      <c r="A50" s="1" t="s">
        <v>553</v>
      </c>
      <c r="B50" t="e">
        <f>원가계산서!#REF!</f>
        <v>#REF!</v>
      </c>
      <c r="C50">
        <v>4</v>
      </c>
      <c r="D50" s="1" t="s">
        <v>375</v>
      </c>
    </row>
    <row r="51" spans="1:4">
      <c r="A51" t="s">
        <v>526</v>
      </c>
      <c r="B51" t="e">
        <f>원가계산서!#REF!</f>
        <v>#REF!</v>
      </c>
      <c r="C51">
        <v>4</v>
      </c>
      <c r="D51" s="1" t="s">
        <v>483</v>
      </c>
    </row>
    <row r="52" spans="1:4">
      <c r="A52" s="1" t="s">
        <v>554</v>
      </c>
      <c r="B52" t="e">
        <f>원가계산서!#REF!</f>
        <v>#REF!</v>
      </c>
      <c r="C52">
        <v>4</v>
      </c>
      <c r="D52" s="1" t="s">
        <v>312</v>
      </c>
    </row>
    <row r="53" spans="1:4">
      <c r="A53" t="s">
        <v>526</v>
      </c>
      <c r="B53" t="e">
        <f>원가계산서!#REF!</f>
        <v>#REF!</v>
      </c>
      <c r="C53">
        <v>4</v>
      </c>
      <c r="D53" s="1" t="s">
        <v>484</v>
      </c>
    </row>
    <row r="54" spans="1:4">
      <c r="A54" s="1" t="s">
        <v>555</v>
      </c>
      <c r="B54" t="e">
        <f>원가계산서!#REF!</f>
        <v>#REF!</v>
      </c>
      <c r="C54">
        <v>4</v>
      </c>
      <c r="D54" s="1" t="s">
        <v>315</v>
      </c>
    </row>
    <row r="55" spans="1:4">
      <c r="A55" t="s">
        <v>526</v>
      </c>
      <c r="B55" t="e">
        <f>원가계산서!#REF!</f>
        <v>#REF!</v>
      </c>
      <c r="C55">
        <v>4</v>
      </c>
      <c r="D55" s="1" t="s">
        <v>485</v>
      </c>
    </row>
    <row r="56" spans="1:4">
      <c r="A56" s="1" t="s">
        <v>556</v>
      </c>
      <c r="B56" t="e">
        <f>원가계산서!#REF!</f>
        <v>#REF!</v>
      </c>
      <c r="C56">
        <v>4</v>
      </c>
      <c r="D56" s="1" t="s">
        <v>318</v>
      </c>
    </row>
    <row r="57" spans="1:4">
      <c r="A57" t="s">
        <v>526</v>
      </c>
      <c r="B57" t="e">
        <f>원가계산서!#REF!</f>
        <v>#REF!</v>
      </c>
      <c r="C57">
        <v>4</v>
      </c>
      <c r="D57" s="1" t="s">
        <v>486</v>
      </c>
    </row>
    <row r="58" spans="1:4">
      <c r="A58" s="1" t="s">
        <v>557</v>
      </c>
      <c r="B58" t="e">
        <f>원가계산서!#REF!</f>
        <v>#REF!</v>
      </c>
      <c r="C58">
        <v>4</v>
      </c>
      <c r="D58" s="1" t="s">
        <v>378</v>
      </c>
    </row>
    <row r="59" spans="1:4">
      <c r="A59" t="s">
        <v>526</v>
      </c>
      <c r="B59" t="e">
        <f>원가계산서!#REF!</f>
        <v>#REF!</v>
      </c>
      <c r="C59">
        <v>4</v>
      </c>
      <c r="D59" s="1" t="s">
        <v>499</v>
      </c>
    </row>
    <row r="60" spans="1:4">
      <c r="A60" t="s">
        <v>558</v>
      </c>
      <c r="B60" t="e">
        <f>원가계산서!#REF!</f>
        <v>#REF!</v>
      </c>
      <c r="C60">
        <v>4</v>
      </c>
      <c r="D60" s="1" t="s">
        <v>500</v>
      </c>
    </row>
    <row r="61" spans="1:4">
      <c r="A61" s="1" t="s">
        <v>559</v>
      </c>
      <c r="B61" t="e">
        <f>원가계산서!#REF!</f>
        <v>#REF!</v>
      </c>
      <c r="C61">
        <v>4</v>
      </c>
      <c r="D61" s="1" t="s">
        <v>381</v>
      </c>
    </row>
    <row r="62" spans="1:4">
      <c r="A62" t="s">
        <v>526</v>
      </c>
      <c r="B62" t="e">
        <f>원가계산서!#REF!</f>
        <v>#REF!</v>
      </c>
      <c r="C62">
        <v>4</v>
      </c>
      <c r="D62" s="1" t="s">
        <v>501</v>
      </c>
    </row>
    <row r="63" spans="1:4">
      <c r="A63" t="s">
        <v>558</v>
      </c>
      <c r="B63" t="e">
        <f>원가계산서!#REF!</f>
        <v>#REF!</v>
      </c>
      <c r="C63">
        <v>4</v>
      </c>
      <c r="D63" s="1" t="s">
        <v>502</v>
      </c>
    </row>
    <row r="64" spans="1:4">
      <c r="A64" s="1" t="s">
        <v>560</v>
      </c>
      <c r="B64" t="e">
        <f>원가계산서!#REF!</f>
        <v>#REF!</v>
      </c>
      <c r="C64">
        <v>4</v>
      </c>
      <c r="D64" s="1" t="s">
        <v>384</v>
      </c>
    </row>
    <row r="65" spans="1:4">
      <c r="A65" t="s">
        <v>526</v>
      </c>
      <c r="B65" t="e">
        <f>원가계산서!#REF!</f>
        <v>#REF!</v>
      </c>
      <c r="C65">
        <v>4</v>
      </c>
      <c r="D65" s="1" t="s">
        <v>503</v>
      </c>
    </row>
    <row r="66" spans="1:4">
      <c r="A66" t="s">
        <v>558</v>
      </c>
      <c r="B66" t="e">
        <f>원가계산서!#REF!</f>
        <v>#REF!</v>
      </c>
      <c r="C66">
        <v>4</v>
      </c>
      <c r="D66" s="1" t="s">
        <v>504</v>
      </c>
    </row>
    <row r="67" spans="1:4">
      <c r="A67" s="1" t="s">
        <v>561</v>
      </c>
      <c r="B67" t="e">
        <f>원가계산서!#REF!</f>
        <v>#REF!</v>
      </c>
      <c r="C67">
        <v>4</v>
      </c>
      <c r="D67" s="1" t="s">
        <v>387</v>
      </c>
    </row>
    <row r="68" spans="1:4">
      <c r="A68" t="s">
        <v>526</v>
      </c>
      <c r="B68" t="e">
        <f>원가계산서!#REF!</f>
        <v>#REF!</v>
      </c>
      <c r="C68">
        <v>4</v>
      </c>
      <c r="D68" s="1" t="s">
        <v>505</v>
      </c>
    </row>
    <row r="69" spans="1:4">
      <c r="A69" t="s">
        <v>558</v>
      </c>
      <c r="B69" t="e">
        <f>원가계산서!#REF!</f>
        <v>#REF!</v>
      </c>
      <c r="C69">
        <v>4</v>
      </c>
      <c r="D69" s="1" t="s">
        <v>506</v>
      </c>
    </row>
    <row r="70" spans="1:4">
      <c r="A70" s="1" t="s">
        <v>562</v>
      </c>
      <c r="B70" t="e">
        <f>원가계산서!#REF!</f>
        <v>#REF!</v>
      </c>
      <c r="C70">
        <v>4</v>
      </c>
      <c r="D70" s="1" t="s">
        <v>390</v>
      </c>
    </row>
    <row r="71" spans="1:4">
      <c r="A71" t="s">
        <v>526</v>
      </c>
      <c r="B71" t="e">
        <f>원가계산서!#REF!</f>
        <v>#REF!</v>
      </c>
      <c r="C71">
        <v>4</v>
      </c>
      <c r="D71" s="1" t="s">
        <v>507</v>
      </c>
    </row>
    <row r="72" spans="1:4">
      <c r="A72" t="s">
        <v>558</v>
      </c>
      <c r="B72" t="e">
        <f>원가계산서!#REF!</f>
        <v>#REF!</v>
      </c>
      <c r="C72">
        <v>4</v>
      </c>
      <c r="D72" s="1" t="s">
        <v>508</v>
      </c>
    </row>
    <row r="73" spans="1:4">
      <c r="A73" s="1" t="s">
        <v>563</v>
      </c>
      <c r="B73" t="e">
        <f>원가계산서!#REF!</f>
        <v>#REF!</v>
      </c>
      <c r="C73">
        <v>4</v>
      </c>
      <c r="D73" s="1" t="s">
        <v>393</v>
      </c>
    </row>
    <row r="74" spans="1:4">
      <c r="A74" t="s">
        <v>526</v>
      </c>
      <c r="B74" t="e">
        <f>원가계산서!#REF!</f>
        <v>#REF!</v>
      </c>
      <c r="C74">
        <v>4</v>
      </c>
      <c r="D74" s="1" t="s">
        <v>509</v>
      </c>
    </row>
    <row r="75" spans="1:4">
      <c r="A75" t="s">
        <v>558</v>
      </c>
      <c r="B75" t="e">
        <f>원가계산서!#REF!</f>
        <v>#REF!</v>
      </c>
      <c r="C75">
        <v>4</v>
      </c>
      <c r="D75" s="1" t="s">
        <v>510</v>
      </c>
    </row>
    <row r="76" spans="1:4">
      <c r="A76" s="1" t="s">
        <v>564</v>
      </c>
      <c r="B76" t="e">
        <f>원가계산서!#REF!</f>
        <v>#REF!</v>
      </c>
      <c r="C76">
        <v>4</v>
      </c>
      <c r="D76" s="1" t="s">
        <v>396</v>
      </c>
    </row>
    <row r="77" spans="1:4">
      <c r="A77" t="s">
        <v>526</v>
      </c>
      <c r="B77" t="e">
        <f>원가계산서!#REF!</f>
        <v>#REF!</v>
      </c>
      <c r="C77">
        <v>4</v>
      </c>
      <c r="D77" s="1" t="s">
        <v>511</v>
      </c>
    </row>
    <row r="78" spans="1:4">
      <c r="A78" t="s">
        <v>558</v>
      </c>
      <c r="B78" t="e">
        <f>원가계산서!#REF!</f>
        <v>#REF!</v>
      </c>
      <c r="C78">
        <v>4</v>
      </c>
      <c r="D78" s="1" t="s">
        <v>512</v>
      </c>
    </row>
    <row r="79" spans="1:4">
      <c r="A79" s="1" t="s">
        <v>565</v>
      </c>
      <c r="B79" t="e">
        <f>원가계산서!#REF!</f>
        <v>#REF!</v>
      </c>
      <c r="C79">
        <v>4</v>
      </c>
      <c r="D79" s="1" t="s">
        <v>399</v>
      </c>
    </row>
    <row r="80" spans="1:4">
      <c r="A80" t="s">
        <v>526</v>
      </c>
      <c r="B80" t="e">
        <f>원가계산서!#REF!</f>
        <v>#REF!</v>
      </c>
      <c r="C80">
        <v>4</v>
      </c>
      <c r="D80" s="1" t="s">
        <v>513</v>
      </c>
    </row>
    <row r="81" spans="1:4">
      <c r="A81" t="s">
        <v>558</v>
      </c>
      <c r="B81" t="e">
        <f>원가계산서!#REF!</f>
        <v>#REF!</v>
      </c>
      <c r="C81">
        <v>4</v>
      </c>
      <c r="D81" s="1" t="s">
        <v>514</v>
      </c>
    </row>
    <row r="82" spans="1:4">
      <c r="A82" s="1" t="s">
        <v>566</v>
      </c>
      <c r="B82" t="e">
        <f>원가계산서!#REF!</f>
        <v>#REF!</v>
      </c>
      <c r="C82">
        <v>4</v>
      </c>
      <c r="D82" s="1" t="s">
        <v>402</v>
      </c>
    </row>
    <row r="83" spans="1:4">
      <c r="A83" t="s">
        <v>526</v>
      </c>
      <c r="B83" t="e">
        <f>원가계산서!#REF!</f>
        <v>#REF!</v>
      </c>
      <c r="C83">
        <v>4</v>
      </c>
      <c r="D83" s="1" t="s">
        <v>515</v>
      </c>
    </row>
    <row r="84" spans="1:4">
      <c r="A84" t="s">
        <v>558</v>
      </c>
      <c r="B84" t="e">
        <f>원가계산서!#REF!</f>
        <v>#REF!</v>
      </c>
      <c r="C84">
        <v>4</v>
      </c>
      <c r="D84" s="1" t="s">
        <v>516</v>
      </c>
    </row>
    <row r="85" spans="1:4">
      <c r="A85" s="1" t="s">
        <v>567</v>
      </c>
      <c r="B85" t="e">
        <f>원가계산서!#REF!</f>
        <v>#REF!</v>
      </c>
      <c r="C85">
        <v>4</v>
      </c>
      <c r="D85" s="1" t="s">
        <v>405</v>
      </c>
    </row>
    <row r="86" spans="1:4">
      <c r="A86" t="s">
        <v>526</v>
      </c>
      <c r="B86" t="e">
        <f>원가계산서!#REF!</f>
        <v>#REF!</v>
      </c>
      <c r="C86">
        <v>4</v>
      </c>
      <c r="D86" s="1" t="s">
        <v>517</v>
      </c>
    </row>
    <row r="87" spans="1:4">
      <c r="A87" t="s">
        <v>558</v>
      </c>
      <c r="B87" t="e">
        <f>원가계산서!#REF!</f>
        <v>#REF!</v>
      </c>
      <c r="C87">
        <v>4</v>
      </c>
      <c r="D87" s="1" t="s">
        <v>518</v>
      </c>
    </row>
    <row r="88" spans="1:4">
      <c r="A88" s="1" t="s">
        <v>568</v>
      </c>
      <c r="B88" t="e">
        <f>원가계산서!#REF!</f>
        <v>#REF!</v>
      </c>
      <c r="C88">
        <v>4</v>
      </c>
      <c r="D88" s="1" t="s">
        <v>408</v>
      </c>
    </row>
    <row r="89" spans="1:4">
      <c r="A89" t="s">
        <v>526</v>
      </c>
      <c r="B89" t="e">
        <f>원가계산서!#REF!</f>
        <v>#REF!</v>
      </c>
      <c r="C89">
        <v>4</v>
      </c>
      <c r="D89" s="1" t="s">
        <v>519</v>
      </c>
    </row>
    <row r="90" spans="1:4">
      <c r="A90" t="s">
        <v>558</v>
      </c>
      <c r="B90" t="e">
        <f>원가계산서!#REF!</f>
        <v>#REF!</v>
      </c>
      <c r="C90">
        <v>4</v>
      </c>
      <c r="D90" s="1" t="s">
        <v>520</v>
      </c>
    </row>
    <row r="91" spans="1:4">
      <c r="A91" s="1" t="s">
        <v>569</v>
      </c>
      <c r="B91" t="e">
        <f>원가계산서!#REF!</f>
        <v>#REF!</v>
      </c>
      <c r="C91">
        <v>4</v>
      </c>
      <c r="D91" s="1" t="s">
        <v>411</v>
      </c>
    </row>
    <row r="92" spans="1:4">
      <c r="A92" t="s">
        <v>526</v>
      </c>
      <c r="B92" t="e">
        <f>원가계산서!#REF!</f>
        <v>#REF!</v>
      </c>
      <c r="C92">
        <v>4</v>
      </c>
      <c r="D92" s="1" t="s">
        <v>521</v>
      </c>
    </row>
    <row r="93" spans="1:4">
      <c r="A93" t="s">
        <v>558</v>
      </c>
      <c r="B93" t="e">
        <f>원가계산서!#REF!</f>
        <v>#REF!</v>
      </c>
      <c r="C93">
        <v>4</v>
      </c>
      <c r="D93" s="1" t="s">
        <v>522</v>
      </c>
    </row>
    <row r="94" spans="1:4">
      <c r="A94" s="1" t="s">
        <v>570</v>
      </c>
      <c r="B94" t="e">
        <f>원가계산서!#REF!</f>
        <v>#REF!</v>
      </c>
      <c r="C94">
        <v>4</v>
      </c>
      <c r="D94" s="1" t="s">
        <v>415</v>
      </c>
    </row>
    <row r="95" spans="1:4">
      <c r="A95" t="s">
        <v>526</v>
      </c>
      <c r="B95" t="e">
        <f>원가계산서!#REF!</f>
        <v>#REF!</v>
      </c>
      <c r="C95">
        <v>4</v>
      </c>
      <c r="D95" s="1" t="s">
        <v>492</v>
      </c>
    </row>
    <row r="96" spans="1:4">
      <c r="A96" s="1" t="s">
        <v>571</v>
      </c>
      <c r="B96" t="e">
        <f>원가계산서!#REF!</f>
        <v>#REF!</v>
      </c>
      <c r="C96">
        <v>4</v>
      </c>
      <c r="D96" s="1" t="s">
        <v>418</v>
      </c>
    </row>
    <row r="97" spans="1:4">
      <c r="A97" t="s">
        <v>572</v>
      </c>
      <c r="B97" t="e">
        <f>원가계산서!#REF!</f>
        <v>#REF!</v>
      </c>
      <c r="C97">
        <v>4</v>
      </c>
      <c r="D97" s="1" t="s">
        <v>493</v>
      </c>
    </row>
    <row r="98" spans="1:4">
      <c r="A98" t="s">
        <v>526</v>
      </c>
      <c r="B98" t="e">
        <f>원가계산서!#REF!</f>
        <v>#REF!</v>
      </c>
      <c r="C98">
        <v>4</v>
      </c>
      <c r="D98" s="1" t="s">
        <v>494</v>
      </c>
    </row>
    <row r="99" spans="1:4">
      <c r="A99" s="1" t="s">
        <v>573</v>
      </c>
      <c r="B99" t="e">
        <f>원가계산서!#REF!</f>
        <v>#REF!</v>
      </c>
      <c r="C99">
        <v>4</v>
      </c>
      <c r="D99" s="1" t="s">
        <v>421</v>
      </c>
    </row>
    <row r="100" spans="1:4">
      <c r="A100" t="s">
        <v>572</v>
      </c>
      <c r="B100" t="e">
        <f>원가계산서!#REF!</f>
        <v>#REF!</v>
      </c>
      <c r="C100">
        <v>4</v>
      </c>
      <c r="D100" s="1" t="s">
        <v>495</v>
      </c>
    </row>
    <row r="101" spans="1:4">
      <c r="A101" t="s">
        <v>574</v>
      </c>
      <c r="B101" t="e">
        <f>원가계산서!#REF!</f>
        <v>#REF!</v>
      </c>
      <c r="C101">
        <v>4</v>
      </c>
      <c r="D101" s="1" t="s">
        <v>496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원가계산서</vt:lpstr>
      <vt:lpstr>공종별집계표</vt:lpstr>
      <vt:lpstr>공종별내역서</vt:lpstr>
      <vt:lpstr>공량설정</vt:lpstr>
      <vt:lpstr>공량설정_일위대가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종휘 최</dc:creator>
  <cp:lastModifiedBy>USER</cp:lastModifiedBy>
  <dcterms:created xsi:type="dcterms:W3CDTF">2026-07-14T07:54:16Z</dcterms:created>
  <dcterms:modified xsi:type="dcterms:W3CDTF">2026-07-28T06:40:41Z</dcterms:modified>
</cp:coreProperties>
</file>