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강남서초\2026\용역\★6. 매헌초 교사동 시청각실 개선 및 기타 전기공사\"/>
    </mc:Choice>
  </mc:AlternateContent>
  <xr:revisionPtr revIDLastSave="0" documentId="13_ncr:1_{2AA11C11-B9B0-4920-BFF3-9D614CC367EA}" xr6:coauthVersionLast="36" xr6:coauthVersionMax="47" xr10:uidLastSave="{00000000-0000-0000-0000-000000000000}"/>
  <bookViews>
    <workbookView xWindow="0" yWindow="0" windowWidth="28800" windowHeight="11730" xr2:uid="{05D2AF33-8287-40CB-9BFF-E705BE1F64B8}"/>
  </bookViews>
  <sheets>
    <sheet name="원가계산서" sheetId="12" r:id="rId1"/>
    <sheet name="공종별집계표" sheetId="11" r:id="rId2"/>
    <sheet name="공종별내역서" sheetId="10" r:id="rId3"/>
    <sheet name="공량설정" sheetId="5" state="hidden" r:id="rId4"/>
    <sheet name="공량설정_일위대가" sheetId="3" state="hidden" r:id="rId5"/>
  </sheets>
  <definedNames>
    <definedName name="_xlnm.Print_Area" localSheetId="2">공종별내역서!$A$1:$M$188</definedName>
    <definedName name="_xlnm.Print_Area" localSheetId="1">공종별집계표!$A$1:$M$27</definedName>
    <definedName name="_xlnm.Print_Area" localSheetId="0">원가계산서!$C$3:$M$40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원가계산서!$3:$5</definedName>
  </definedNames>
  <calcPr calcId="191029" iterate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2" i="3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2" i="5"/>
  <c r="T14" i="11" l="1"/>
  <c r="N27" i="12" l="1"/>
  <c r="N28" i="12"/>
  <c r="N19" i="12" l="1"/>
  <c r="K19" i="12"/>
  <c r="N20" i="12"/>
  <c r="I4" i="12"/>
  <c r="L4" i="12" s="1"/>
  <c r="G20" i="12"/>
  <c r="G19" i="12"/>
</calcChain>
</file>

<file path=xl/sharedStrings.xml><?xml version="1.0" encoding="utf-8"?>
<sst xmlns="http://schemas.openxmlformats.org/spreadsheetml/2006/main" count="1479" uniqueCount="437">
  <si>
    <t>공 종 별 집 계 표</t>
  </si>
  <si>
    <t>[ 매헌초 시청각실 및 드라이비트 개선 공사-통신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</si>
  <si>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</si>
  <si>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</si>
  <si>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</si>
  <si>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</si>
  <si>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</si>
  <si>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</si>
  <si>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</si>
  <si>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</si>
  <si>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</si>
  <si>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</si>
  <si>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</si>
  <si>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</si>
  <si>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</si>
  <si>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</si>
  <si>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</si>
  <si>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</si>
  <si>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</si>
  <si>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</si>
  <si>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</si>
  <si>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</si>
  <si>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</si>
  <si>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</si>
  <si>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</si>
  <si>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</si>
  <si>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</si>
  <si>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</si>
  <si>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</si>
  <si>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</si>
  <si>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</si>
  <si>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</si>
  <si>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</si>
  <si>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</si>
  <si>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</si>
  <si>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</si>
  <si>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</si>
  <si>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</si>
  <si>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</si>
  <si>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</si>
  <si>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</si>
  <si>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</si>
  <si>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</si>
  <si>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</si>
  <si>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</si>
  <si>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</si>
  <si>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</si>
  <si>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</si>
  <si>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</si>
  <si>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</si>
  <si>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</si>
  <si>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</si>
  <si>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매헌초 시청각실 및 드라이비트 개선 공사-통신</t>
  </si>
  <si>
    <t/>
  </si>
  <si>
    <t>01</t>
  </si>
  <si>
    <t>0101  정보통신공사</t>
  </si>
  <si>
    <t>0101</t>
  </si>
  <si>
    <t>010101  전화/LAN 설비공사</t>
  </si>
  <si>
    <t>010101</t>
  </si>
  <si>
    <t>정보통신공사</t>
    <phoneticPr fontId="1" type="noConversion"/>
  </si>
  <si>
    <t>통신케이블</t>
  </si>
  <si>
    <t>ACFV(O) UTP, CAT 6, 4P</t>
  </si>
  <si>
    <t>M</t>
  </si>
  <si>
    <t>57348162F1B78C7FA19328332FB065BADE06CB</t>
  </si>
  <si>
    <t>F</t>
  </si>
  <si>
    <t>T</t>
  </si>
  <si>
    <t>01010157348162F1B78C7FA19328332FB065BADE06CB</t>
  </si>
  <si>
    <t>잡재료비</t>
  </si>
  <si>
    <t>배관배선의 2%</t>
  </si>
  <si>
    <t>식</t>
  </si>
  <si>
    <t>511791680F69833A16342337D8D0001</t>
  </si>
  <si>
    <t>010101511791680F69833A16342337D8D0001</t>
  </si>
  <si>
    <t>스위치박스-통신</t>
  </si>
  <si>
    <t>ST, 1개용 54㎜</t>
  </si>
  <si>
    <t>개</t>
  </si>
  <si>
    <t>572A116A512B8DAAE208283F61E4FC1DF36692</t>
  </si>
  <si>
    <t>010101572A116A512B8DAAE208283F61E4FC1DF36692</t>
  </si>
  <si>
    <t>스위치박스커버</t>
  </si>
  <si>
    <t>ST, 4각, 2개용, 오목형</t>
  </si>
  <si>
    <t>572A116A512B8DAAE2062C339BA4B4EDC7DDAA</t>
  </si>
  <si>
    <t>010101572A116A512B8DAAE2062C339BA4B4EDC7DDAA</t>
  </si>
  <si>
    <t>연결박스</t>
  </si>
  <si>
    <t>ST, 2개용</t>
  </si>
  <si>
    <t>572A116A512B8DAAE2062C339BA4B4EDC8E644</t>
  </si>
  <si>
    <t>010101572A116A512B8DAAE2062C339BA4B4EDC8E644</t>
  </si>
  <si>
    <t>전화용콘센트</t>
  </si>
  <si>
    <t>모듈러잭, 2구</t>
  </si>
  <si>
    <t>572A116A512B8DADB6EB2C3ABD1AA1C7F215D8</t>
  </si>
  <si>
    <t>010101572A116A512B8DADB6EB2C3ABD1AA1C7F215D8</t>
  </si>
  <si>
    <t>모듈러잭커넥터</t>
  </si>
  <si>
    <t>RJ45, 8PIN</t>
  </si>
  <si>
    <t>572A116A512B8DADB6EB2C3ABD1AA1C7F326CD</t>
  </si>
  <si>
    <t>010101572A116A512B8DADB6EB2C3ABD1AA1C7F326CD</t>
  </si>
  <si>
    <t>내선전공</t>
  </si>
  <si>
    <t>일반공사 직종</t>
  </si>
  <si>
    <t>인</t>
  </si>
  <si>
    <t>50DBE16CB8D38BF2E72D2A37C2251277F9FB04</t>
  </si>
  <si>
    <t>01010150DBE16CB8D38BF2E72D2A37C2251277F9FB04</t>
  </si>
  <si>
    <t>통신내선공</t>
  </si>
  <si>
    <t>50DBE16CB8D38BF2E72D2A37C2251277F9F4D4</t>
  </si>
  <si>
    <t>01010150DBE16CB8D38BF2E72D2A37C2251277F9F4D4</t>
  </si>
  <si>
    <t>통신케이블공</t>
  </si>
  <si>
    <t>50DBE16CB8D38BF2E72D2A37C2251277F9F4DB</t>
  </si>
  <si>
    <t>01010150DBE16CB8D38BF2E72D2A37C2251277F9F4DB</t>
  </si>
  <si>
    <t>공구손료</t>
  </si>
  <si>
    <t>인력품의 3%</t>
  </si>
  <si>
    <t>511791680F69833A16342337D8D3002</t>
  </si>
  <si>
    <t>010101511791680F69833A16342337D8D3002</t>
  </si>
  <si>
    <t>[ 합           계 ]</t>
  </si>
  <si>
    <t>TOTAL</t>
  </si>
  <si>
    <t>010102  TV 설비공사</t>
  </si>
  <si>
    <t>010102</t>
  </si>
  <si>
    <t>010102572A116A512B8DAAE2062C339BA4B4EDC7DDAA</t>
  </si>
  <si>
    <t>연결박스-통신</t>
  </si>
  <si>
    <t>572A116A512B8DAAE2062C339BA4B4EDC8E496</t>
  </si>
  <si>
    <t>010102572A116A512B8DAAE2062C339BA4B4EDC8E496</t>
  </si>
  <si>
    <t>TV유닛</t>
  </si>
  <si>
    <t>콘센트, 1방</t>
  </si>
  <si>
    <t>572A116A512B8DADB6EB2C3ABC02014A6D63FD</t>
  </si>
  <si>
    <t>010102572A116A512B8DADB6EB2C3ABC02014A6D63FD</t>
  </si>
  <si>
    <t>01010250DBE16CB8D38BF2E72D2A37C2251277F9F4D4</t>
  </si>
  <si>
    <t>010102511791680F69833A16342337D8D0001</t>
  </si>
  <si>
    <t>010103  구내방송 설비공사</t>
  </si>
  <si>
    <t>010103</t>
  </si>
  <si>
    <t>알루미늄 인터록 금속외장 전력케이블-통신</t>
  </si>
  <si>
    <t>방수, 2C 1.5㎟</t>
  </si>
  <si>
    <t>57348162F1B78C7FA0F72233BCA7FAAB8EDF8E</t>
  </si>
  <si>
    <t>01010357348162F1B78C7FA0F72233BCA7FAAB8EDF8E</t>
  </si>
  <si>
    <t>전선관부속품비</t>
  </si>
  <si>
    <t>전선관의 15%</t>
  </si>
  <si>
    <t>010103511791680F69833A16342337D8D2003</t>
  </si>
  <si>
    <t>010103511791680F69833A16342337D8D0001</t>
  </si>
  <si>
    <t>아웃렛박스-통신</t>
  </si>
  <si>
    <t>ST, 4각 54㎜</t>
  </si>
  <si>
    <t>572A116A512B8DAAE2062C30C7C742294CD020</t>
  </si>
  <si>
    <t>010103572A116A512B8DAAE2062C30C7C742294CD020</t>
  </si>
  <si>
    <t>아웃렛박스커버</t>
  </si>
  <si>
    <t>ST, 8각, 평형</t>
  </si>
  <si>
    <t>572A116A512B8DAAE2062C339BA4B4EDC7DDA2</t>
  </si>
  <si>
    <t>010103572A116A512B8DAAE2062C339BA4B4EDC7DDA2</t>
  </si>
  <si>
    <t>ST, 2개용 54㎜</t>
  </si>
  <si>
    <t>572A116A512B8DAAE208283F61E4FC1DF3696F</t>
  </si>
  <si>
    <t>010103572A116A512B8DAAE208283F61E4FC1DF3696F</t>
  </si>
  <si>
    <t>01010350DBE16CB8D38BF2E72D2A37C2251277F9F4D4</t>
  </si>
  <si>
    <t>01010350DBE16CB8D38BF2E72D2A37C2251277F9F4DB</t>
  </si>
  <si>
    <t>511791680F69833A16342337D8D2003</t>
  </si>
  <si>
    <t>010103511791680F69833A16342337D8D3002</t>
  </si>
  <si>
    <t>010104  무선AP 설비공사</t>
  </si>
  <si>
    <t>010104</t>
  </si>
  <si>
    <t>무선AP 설비공사</t>
  </si>
  <si>
    <t>SET</t>
  </si>
  <si>
    <t>513B6161B5098695E3C52639F1136E1CCF0A8D</t>
  </si>
  <si>
    <t>010104513B6161B5098695E3C52639F1136E1CCF0A8D</t>
  </si>
  <si>
    <t>010105  A/V 설비공사</t>
  </si>
  <si>
    <t>010105</t>
  </si>
  <si>
    <t>합성수지제가요전선관-통신</t>
  </si>
  <si>
    <t>CD, 난연성, 16㎜</t>
  </si>
  <si>
    <t>572A116A51348249C40D22327AD66795E9C8ED</t>
  </si>
  <si>
    <t>010105572A116A51348249C40D22327AD66795E9C8ED</t>
  </si>
  <si>
    <t>CD, 난연성, 22㎜</t>
  </si>
  <si>
    <t>572A116A51348249C40D22327AD66795E9C8EC</t>
  </si>
  <si>
    <t>010105572A116A51348249C40D22327AD66795E9C8EC</t>
  </si>
  <si>
    <t>CD, 난연성, 28㎜</t>
  </si>
  <si>
    <t>572A116A51348249C40D22327AD66795E9C8EF</t>
  </si>
  <si>
    <t>010105572A116A51348249C40D22327AD66795E9C8EF</t>
  </si>
  <si>
    <t>CD, 난연성, 36㎜</t>
  </si>
  <si>
    <t>572A116A51348249C40D22327AD66795E9C8E1</t>
  </si>
  <si>
    <t>010105572A116A51348249C40D22327AD66795E9C8E1</t>
  </si>
  <si>
    <t>CD 관의 40%</t>
  </si>
  <si>
    <t>010105511791680F69833A16342337D8D2003</t>
  </si>
  <si>
    <t>저압가교폴리에틸렌케이블-통신</t>
  </si>
  <si>
    <t>F-CV, 0.6/1kV, 3C 2.5㎟</t>
  </si>
  <si>
    <t>57348162F1B78C7FA341273F0FE44E4CA4C533</t>
  </si>
  <si>
    <t>01010557348162F1B78C7FA341273F0FE44E4CA4C533</t>
  </si>
  <si>
    <t>난연내화케이블-통신</t>
  </si>
  <si>
    <t>F-FR8, 0.6/1kV, 4C 2.5㎟</t>
  </si>
  <si>
    <t>57348162F1B78C7FA57528324D55B9B992CD99</t>
  </si>
  <si>
    <t>01010557348162F1B78C7FA57528324D55B9B992CD99</t>
  </si>
  <si>
    <t>UTP, CAT 6, 4P</t>
  </si>
  <si>
    <t>57348162F1B78C7FA19328332FB065BADE06CC</t>
  </si>
  <si>
    <t>01010557348162F1B78C7FA19328332FB065BADE06CC</t>
  </si>
  <si>
    <t>오디오케이블</t>
  </si>
  <si>
    <t>2심, L-2T2S</t>
  </si>
  <si>
    <t>57348162F1B78C7FA19C2F3F882CDE16DFBCD4</t>
  </si>
  <si>
    <t>01010557348162F1B78C7FA19C2F3F882CDE16DFBCD4</t>
  </si>
  <si>
    <t>RF 케이블</t>
  </si>
  <si>
    <t>L-5D2V</t>
  </si>
  <si>
    <t>57348162F1B78C7FA19C2F3F882CDE16DD8101</t>
  </si>
  <si>
    <t>01010557348162F1B78C7FA19C2F3F882CDE16DD8101</t>
  </si>
  <si>
    <t>광 HDMI 케이블</t>
  </si>
  <si>
    <t>57348162F1B78C7FA19C2F3F882CDE16DCE03A</t>
  </si>
  <si>
    <t>01010557348162F1B78C7FA19C2F3F882CDE16DCE03A</t>
  </si>
  <si>
    <t>스피커케이블</t>
  </si>
  <si>
    <t>2심, 2S11F</t>
  </si>
  <si>
    <t>57348162F1B78C7FA19C2F3F882CDE16DCE3F3</t>
  </si>
  <si>
    <t>01010557348162F1B78C7FA19C2F3F882CDE16DCE3F3</t>
  </si>
  <si>
    <t>010105511791680F69833A16342337D8D0001</t>
  </si>
  <si>
    <t>010105572A116A512B8DAAE2062C30C7C742294CD020</t>
  </si>
  <si>
    <t>ST, 4각, 평형</t>
  </si>
  <si>
    <t>572A116A512B8DAAE2062C339BA4B4EDC7DDA1</t>
  </si>
  <si>
    <t>010105572A116A512B8DAAE2062C339BA4B4EDC7DDA1</t>
  </si>
  <si>
    <t>010105572A116A512B8DAAE208283F61E4FC1DF3696F</t>
  </si>
  <si>
    <t>ST, 4각, 2개용, 평형</t>
  </si>
  <si>
    <t>572A116A512B8DAAE2062C339BA4B4EDC7DDAB</t>
  </si>
  <si>
    <t>010105572A116A512B8DAAE2062C339BA4B4EDC7DDAB</t>
  </si>
  <si>
    <t>AV 설비공사</t>
  </si>
  <si>
    <t>관급자재</t>
  </si>
  <si>
    <t>513B6161B5098695E3C52639F1136E1CC9E1C8</t>
  </si>
  <si>
    <t>010105513B6161B5098695E3C52639F1136E1CC9E1C8</t>
  </si>
  <si>
    <t>01010550DBE16CB8D38BF2E72D2A37C2251277F9F4D4</t>
  </si>
  <si>
    <t>01010550DBE16CB8D38BF2E72D2A37C2251277F9F4DB</t>
  </si>
  <si>
    <t>010105511791680F69833A16342337D8D3002</t>
  </si>
  <si>
    <t>010106  무선비상벨 설비공사</t>
  </si>
  <si>
    <t>010106</t>
  </si>
  <si>
    <t>3C 1.5㎟</t>
  </si>
  <si>
    <t>57348162F1B78C7FA0F72233BCA7FAAB8C1517</t>
  </si>
  <si>
    <t>01010657348162F1B78C7FA0F72233BCA7FAAB8C1517</t>
  </si>
  <si>
    <t>010106511791680F69833A16342337D8D2003</t>
  </si>
  <si>
    <t>010106511791680F69833A16342337D8D0001</t>
  </si>
  <si>
    <t>01010650DBE16CB8D38BF2E72D2A37C2251277F9F4DB</t>
  </si>
  <si>
    <t>010106511791680F69833A16342337D8D3002</t>
  </si>
  <si>
    <t>010107  철거 공사</t>
  </si>
  <si>
    <t>010107</t>
  </si>
  <si>
    <t>AV철거 설비공사</t>
  </si>
  <si>
    <t>513B6161B5098695E3C52639F1136E1CC9E1CD</t>
  </si>
  <si>
    <t>010107513B6161B5098695E3C52639F1136E1CC9E1CD</t>
  </si>
  <si>
    <t>오디오케이블 철거</t>
  </si>
  <si>
    <t>2심, L-2E5</t>
  </si>
  <si>
    <t>5043E168F1468E6D54182235EF2229</t>
  </si>
  <si>
    <t>0101075043E168F1468E6D54182235EF2229</t>
  </si>
  <si>
    <t>RF 케이블 철거</t>
  </si>
  <si>
    <t>5043E168F1468E6D54182235EB4759</t>
  </si>
  <si>
    <t>0101075043E168F1468E6D54182235EB4759</t>
  </si>
  <si>
    <t>HDMI 케이블 철거</t>
  </si>
  <si>
    <t>5043E168F1468E6D54182235EB4029</t>
  </si>
  <si>
    <t>0101075043E168F1468E6D54182235EB4029</t>
  </si>
  <si>
    <t>스피커케이블 철거</t>
  </si>
  <si>
    <t>2심, 2S9F</t>
  </si>
  <si>
    <t>5043E168F1468E6D54182234C8158B</t>
  </si>
  <si>
    <t>0101075043E168F1468E6D54182234C8158B</t>
  </si>
  <si>
    <t>난연제어케이블-통신 철거</t>
  </si>
  <si>
    <t>F-CVV, 0.6/1kV, 3C 2.5㎟</t>
  </si>
  <si>
    <t>5043E168E0E18FA5CA712F3580D67F</t>
  </si>
  <si>
    <t>0101075043E168E0E18FA5CA712F3580D67F</t>
  </si>
  <si>
    <t>몰드-통신(벽체) 철거</t>
  </si>
  <si>
    <t>PVC고강도, W31*H11, 소</t>
  </si>
  <si>
    <t>504391607ECA87F102912D37F55F7C</t>
  </si>
  <si>
    <t>010107504391607ECA87F102912D37F55F7C</t>
  </si>
  <si>
    <t>무선비상벨 철거후재사용</t>
  </si>
  <si>
    <t>대</t>
  </si>
  <si>
    <t>5043516EFA5E866DD930263167544A</t>
  </si>
  <si>
    <t>0101075043516EFA5E866DD930263167544A</t>
  </si>
  <si>
    <t>전선관(통신) 철거</t>
  </si>
  <si>
    <t>HI-PVC, 16C</t>
  </si>
  <si>
    <t>5043916171E28AE457D0293F726D2D</t>
  </si>
  <si>
    <t>0101075043916171E28AE457D0293F726D2D</t>
  </si>
  <si>
    <t>HI-PVC, 22C</t>
  </si>
  <si>
    <t>5043916171E28AE457D0293F726E34</t>
  </si>
  <si>
    <t>0101075043916171E28AE457D0293F726E34</t>
  </si>
  <si>
    <t>HI-PVC, 28C</t>
  </si>
  <si>
    <t>5043916171E28AE457D0293F726FDB</t>
  </si>
  <si>
    <t>0101075043916171E28AE457D0293F726FDB</t>
  </si>
  <si>
    <t>HI-PVC, 36C</t>
  </si>
  <si>
    <t>5043916171E28AE457D0293F7268AB</t>
  </si>
  <si>
    <t>0101075043916171E28AE457D0293F7268AB</t>
  </si>
  <si>
    <t>HFIX 전선-통신 철거</t>
  </si>
  <si>
    <t>2.5㎟</t>
  </si>
  <si>
    <t>5043916171E28AE457D02938C0699C</t>
  </si>
  <si>
    <t>0101075043916171E28AE457D02938C0699C</t>
  </si>
  <si>
    <t>UTP 케이블 철거</t>
  </si>
  <si>
    <t>CAT 5E. 4P-0.5mm</t>
  </si>
  <si>
    <t>5043916171E28AE457D02939E54566</t>
  </si>
  <si>
    <t>0101075043916171E28AE457D02939E54566</t>
  </si>
  <si>
    <t>전화및LAN용포트 철거</t>
  </si>
  <si>
    <t>MODULAR JACK 8P 2구</t>
  </si>
  <si>
    <t>5043916171E28AE4541C2136C5F837</t>
  </si>
  <si>
    <t>0101075043916171E28AE4541C2136C5F837</t>
  </si>
  <si>
    <t>TV 유니트 철거</t>
  </si>
  <si>
    <t>5043916171E28AE4541C2136C68090</t>
  </si>
  <si>
    <t>0101075043916171E28AE4541C2136C68090</t>
  </si>
  <si>
    <t>스피커(벽부) 철거후재사용</t>
  </si>
  <si>
    <t>30W 이하</t>
  </si>
  <si>
    <t>5043916171E28AE4541C2136C7AB14</t>
  </si>
  <si>
    <t>0101075043916171E28AE4541C2136C7AB14</t>
  </si>
  <si>
    <t>0102  관급자재비</t>
  </si>
  <si>
    <t>0102</t>
  </si>
  <si>
    <t>3</t>
  </si>
  <si>
    <t>010201  관급자설치</t>
  </si>
  <si>
    <t>010201</t>
  </si>
  <si>
    <t>01020101  AV (부가세포함)</t>
  </si>
  <si>
    <t>01020101</t>
  </si>
  <si>
    <t>3자</t>
  </si>
  <si>
    <t>관급자재비 관급자설치</t>
    <phoneticPr fontId="1" type="noConversion"/>
  </si>
  <si>
    <t>01020101513B6161B5098695E3C52639F1136E1CC9E1C8</t>
  </si>
  <si>
    <t>비      고</t>
  </si>
  <si>
    <t>일위대가</t>
  </si>
  <si>
    <t>5043516EFA5E866DD930263167544A50DBE16CB8D38BF2E72D2A37C2251277F9F4D5</t>
  </si>
  <si>
    <t>504391607ECA87F102912D37F55F7C50DBE16CB8D38BF2E72D2A37C2251277F9F4D4</t>
  </si>
  <si>
    <t>5043916171E28AE457D0293F726D2D50DBE16CB8D38BF2E72D2A37C2251277F9F4D4</t>
  </si>
  <si>
    <t>5043916171E28AE457D0293F726E3450DBE16CB8D38BF2E72D2A37C2251277F9F4D4</t>
  </si>
  <si>
    <t>5043916171E28AE457D0293F726FDB50DBE16CB8D38BF2E72D2A37C2251277F9F4D4</t>
  </si>
  <si>
    <t>5043916171E28AE457D0293F7268AB50DBE16CB8D38BF2E72D2A37C2251277F9F4D4</t>
  </si>
  <si>
    <t>5043916171E28AE457D02938C0699C50DBE16CB8D38BF2E72D2A37C2251277F9F4DB</t>
  </si>
  <si>
    <t>5043916171E28AE457D02939E5456650DBE16CB8D38BF2E72D2A37C2251277F9F4DB</t>
  </si>
  <si>
    <t>5043916171E28AE4541C2136C5F83750DBE16CB8D38BF2E72D2A37C2251277F9F4D4</t>
  </si>
  <si>
    <t>5043916171E28AE4541C2136C6809050DBE16CB8D38BF2E72D2A37C2251277F9F4D4</t>
  </si>
  <si>
    <t>5043916171E28AE4541C2136C7AB1450DBE16CB8D38BF2E72D2A37C2251277F9FB04</t>
  </si>
  <si>
    <t>5043E168F1468E6D54182235EF222950DBE16CB8D38BF2E72D2A37C2251277F9F4DB</t>
  </si>
  <si>
    <t>5043E168F1468E6D54182235EB475950DBE16CB8D38BF2E72D2A37C2251277F9F4DB</t>
  </si>
  <si>
    <t>5043E168F1468E6D54182235EB402950DBE16CB8D38BF2E72D2A37C2251277F9F4DB</t>
  </si>
  <si>
    <t>5043E168F1468E6D54182234C8158B50DBE16CB8D38BF2E72D2A37C2251277F9F4DB</t>
  </si>
  <si>
    <t>5043E168E0E18FA5CA712F3580D67F50DBE16CB8D38BF2E72D2A37C2251277F9F4DB</t>
  </si>
  <si>
    <t>공종명</t>
  </si>
  <si>
    <t>적용율(%)</t>
  </si>
  <si>
    <t>소수점이하자릿수</t>
  </si>
  <si>
    <t xml:space="preserve">      내선전공</t>
  </si>
  <si>
    <t xml:space="preserve">      통신내선공</t>
  </si>
  <si>
    <t xml:space="preserve">      통신케이블공</t>
  </si>
  <si>
    <t>일위대가 코드</t>
  </si>
  <si>
    <t>몰드-통신(벽체) 철거  PVC고강도, W31*H11, 소  (호표 2)</t>
  </si>
  <si>
    <t>오디오케이블 철거  2심, L-2E5  (호표 12)</t>
  </si>
  <si>
    <t>RF 케이블 철거  L-5D2V  (호표 13)</t>
  </si>
  <si>
    <t>HDMI 케이블 철거    (호표 14)</t>
  </si>
  <si>
    <t>스피커케이블 철거  2심, 2S9F  (호표 15)</t>
  </si>
  <si>
    <t>난연제어케이블-통신 철거  F-CVV, 0.6/1kV, 3C 2.5㎟  (호표 16)</t>
  </si>
  <si>
    <t>무선비상벨 철거후재사용    (호표 1)</t>
  </si>
  <si>
    <t xml:space="preserve">      통신설비공</t>
  </si>
  <si>
    <t>전선관(통신) 철거  HI-PVC, 16C  (호표 3)</t>
  </si>
  <si>
    <t>전선관(통신) 철거  HI-PVC, 22C  (호표 4)</t>
  </si>
  <si>
    <t>전선관(통신) 철거  HI-PVC, 28C  (호표 5)</t>
  </si>
  <si>
    <t>전선관(통신) 철거  HI-PVC, 36C  (호표 6)</t>
  </si>
  <si>
    <t>HFIX 전선-통신 철거  2.5㎟  (호표 7)</t>
  </si>
  <si>
    <t>UTP 케이블 철거  CAT 5E. 4P-0.5mm  (호표 8)</t>
  </si>
  <si>
    <t>전화및LAN용포트 철거  MODULAR JACK 8P 2구  (호표 9)</t>
  </si>
  <si>
    <t>TV 유니트 철거    (호표 10)</t>
  </si>
  <si>
    <t>스피커(벽부) 철거후재사용  30W 이하  (호표 11)</t>
  </si>
  <si>
    <t>DJ</t>
  </si>
  <si>
    <t>시트명</t>
    <phoneticPr fontId="1" type="noConversion"/>
  </si>
  <si>
    <t>공종별집계표</t>
    <phoneticPr fontId="1" type="noConversion"/>
  </si>
  <si>
    <t>행</t>
    <phoneticPr fontId="1" type="noConversion"/>
  </si>
  <si>
    <t>열</t>
    <phoneticPr fontId="1" type="noConversion"/>
  </si>
  <si>
    <t>공 사 원 가 계 산 서</t>
    <phoneticPr fontId="1" type="noConversion"/>
  </si>
  <si>
    <t>A</t>
    <phoneticPr fontId="1" type="noConversion"/>
  </si>
  <si>
    <t xml:space="preserve">공사명: </t>
    <phoneticPr fontId="1" type="noConversion"/>
  </si>
  <si>
    <t>금액</t>
    <phoneticPr fontId="1" type="noConversion"/>
  </si>
  <si>
    <t>원정</t>
    <phoneticPr fontId="1" type="noConversion"/>
  </si>
  <si>
    <t>비        목</t>
  </si>
  <si>
    <t>금      액</t>
  </si>
  <si>
    <t>구        성        비</t>
  </si>
  <si>
    <t>A1</t>
  </si>
  <si>
    <t>재</t>
    <phoneticPr fontId="1" type="noConversion"/>
  </si>
  <si>
    <t>직  접  재  료  비</t>
  </si>
  <si>
    <t>A2</t>
  </si>
  <si>
    <t>료</t>
    <phoneticPr fontId="1" type="noConversion"/>
  </si>
  <si>
    <t>간  접  재  료  비</t>
  </si>
  <si>
    <t>AS</t>
  </si>
  <si>
    <t>비</t>
    <phoneticPr fontId="1" type="noConversion"/>
  </si>
  <si>
    <t>[ 소          계 ]</t>
  </si>
  <si>
    <t>B1</t>
  </si>
  <si>
    <t>H</t>
  </si>
  <si>
    <t>노</t>
    <phoneticPr fontId="1" type="noConversion"/>
  </si>
  <si>
    <t>직  접  노  무  비</t>
  </si>
  <si>
    <t>B2</t>
  </si>
  <si>
    <t>무</t>
    <phoneticPr fontId="1" type="noConversion"/>
  </si>
  <si>
    <t>간  접  노  무  비</t>
  </si>
  <si>
    <t>직접노무비의</t>
    <phoneticPr fontId="1" type="noConversion"/>
  </si>
  <si>
    <t>BS</t>
  </si>
  <si>
    <t>C2</t>
  </si>
  <si>
    <t>J</t>
  </si>
  <si>
    <t>순</t>
    <phoneticPr fontId="1" type="noConversion"/>
  </si>
  <si>
    <t>기   계    경   비</t>
  </si>
  <si>
    <t>C4</t>
  </si>
  <si>
    <t>운반비</t>
    <phoneticPr fontId="1" type="noConversion"/>
  </si>
  <si>
    <t>L</t>
    <phoneticPr fontId="1" type="noConversion"/>
  </si>
  <si>
    <t>공</t>
    <phoneticPr fontId="1" type="noConversion"/>
  </si>
  <si>
    <t>산  재  보  험  료</t>
  </si>
  <si>
    <t>노무비의</t>
    <phoneticPr fontId="1" type="noConversion"/>
  </si>
  <si>
    <t>모든 건설공사에 적용</t>
    <phoneticPr fontId="1" type="noConversion"/>
  </si>
  <si>
    <t>C5</t>
  </si>
  <si>
    <t>고  용  보  험  료</t>
  </si>
  <si>
    <t>총공사비(도급액+도급자관급) 2천만원 미만의 건설공사를 건설업자가 아닌자가 시공시 제외</t>
    <phoneticPr fontId="1" type="noConversion"/>
  </si>
  <si>
    <t>C6</t>
  </si>
  <si>
    <t>사</t>
    <phoneticPr fontId="1" type="noConversion"/>
  </si>
  <si>
    <t>국민  건강  보험료</t>
  </si>
  <si>
    <t>공사기간 1개월(30일)이상 모든 공사에 적용</t>
    <phoneticPr fontId="1" type="noConversion"/>
  </si>
  <si>
    <t>C7</t>
  </si>
  <si>
    <t>경</t>
    <phoneticPr fontId="1" type="noConversion"/>
  </si>
  <si>
    <t>국민  연금  보험료</t>
  </si>
  <si>
    <t>원</t>
    <phoneticPr fontId="1" type="noConversion"/>
  </si>
  <si>
    <t>노인장기요양 보험료</t>
    <phoneticPr fontId="1" type="noConversion"/>
  </si>
  <si>
    <t>건강보혐료의</t>
    <phoneticPr fontId="1" type="noConversion"/>
  </si>
  <si>
    <t>C8</t>
  </si>
  <si>
    <t>퇴직  공제  부금비</t>
  </si>
  <si>
    <t>총공사비(도급액+도급자관급) 1억원 이상 적용</t>
    <phoneticPr fontId="1" type="noConversion"/>
  </si>
  <si>
    <t>CA</t>
  </si>
  <si>
    <t>가</t>
    <phoneticPr fontId="1" type="noConversion"/>
  </si>
  <si>
    <t>산업안전보건관리비</t>
  </si>
  <si>
    <t>총공사비(도급액+도급자관급) 2천만원 이상 적용</t>
    <phoneticPr fontId="1" type="noConversion"/>
  </si>
  <si>
    <t>CG</t>
  </si>
  <si>
    <t>기   타    경   비</t>
  </si>
  <si>
    <t>(재료비+노무비)의</t>
    <phoneticPr fontId="1" type="noConversion"/>
  </si>
  <si>
    <t>CH</t>
  </si>
  <si>
    <t>석면분담금</t>
    <phoneticPr fontId="1" type="noConversion"/>
  </si>
  <si>
    <t>모든 건설공사에 적용(26년3월13일 신설)</t>
    <phoneticPr fontId="1" type="noConversion"/>
  </si>
  <si>
    <t>CK</t>
  </si>
  <si>
    <t>임금채권부담금</t>
    <phoneticPr fontId="1" type="noConversion"/>
  </si>
  <si>
    <t>CL</t>
  </si>
  <si>
    <t>환경보전비</t>
    <phoneticPr fontId="1" type="noConversion"/>
  </si>
  <si>
    <t>CS</t>
  </si>
  <si>
    <t>S1</t>
  </si>
  <si>
    <t xml:space="preserve">        계</t>
  </si>
  <si>
    <t>D1</t>
  </si>
  <si>
    <t>일  반  관  리  비</t>
  </si>
  <si>
    <t>계 의</t>
    <phoneticPr fontId="1" type="noConversion"/>
  </si>
  <si>
    <t>5억미만 8%, 5~30억 6.5%, 30~100억 5% (공급가액 기준)</t>
    <phoneticPr fontId="1" type="noConversion"/>
  </si>
  <si>
    <t>D2</t>
  </si>
  <si>
    <t>이              윤</t>
  </si>
  <si>
    <t>(노무비+경비+일반관리비)의</t>
    <phoneticPr fontId="1" type="noConversion"/>
  </si>
  <si>
    <t>50억미만 15%, 50~300억 12% (공급가액 기준)</t>
    <phoneticPr fontId="1" type="noConversion"/>
  </si>
  <si>
    <t>전기공사 손해배상공제료</t>
    <phoneticPr fontId="1" type="noConversion"/>
  </si>
  <si>
    <t>소방공사 배상책임공제료</t>
    <phoneticPr fontId="1" type="noConversion"/>
  </si>
  <si>
    <t>폐기물처리비</t>
    <phoneticPr fontId="1" type="noConversion"/>
  </si>
  <si>
    <t>고재처리비</t>
    <phoneticPr fontId="1" type="noConversion"/>
  </si>
  <si>
    <t>D9</t>
  </si>
  <si>
    <t>공   급    가   액</t>
    <phoneticPr fontId="1" type="noConversion"/>
  </si>
  <si>
    <t>DB</t>
  </si>
  <si>
    <t>부  가  가  치  세</t>
  </si>
  <si>
    <t>공급가액의</t>
    <phoneticPr fontId="1" type="noConversion"/>
  </si>
  <si>
    <t>DH</t>
  </si>
  <si>
    <t>도      급      액</t>
  </si>
  <si>
    <t>재해예방 기술지도</t>
    <phoneticPr fontId="1" type="noConversion"/>
  </si>
  <si>
    <t>한전신청비/사용전검사비</t>
    <phoneticPr fontId="1" type="noConversion"/>
  </si>
  <si>
    <t>관급자재(관급자설치)</t>
    <phoneticPr fontId="1" type="noConversion"/>
  </si>
  <si>
    <t>관급자재(도급자설치)</t>
    <phoneticPr fontId="1" type="noConversion"/>
  </si>
  <si>
    <t>S2</t>
  </si>
  <si>
    <t>총   공   사   비</t>
    <phoneticPr fontId="1" type="noConversion"/>
  </si>
  <si>
    <t>[ 매헌초 교사동 시청각실 개선 통신공사]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</si>
</sst>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"/>
    <numFmt numFmtId="180" formatCode="0.0%"/>
    <numFmt numFmtId="181" formatCode="0.000%"/>
    <numFmt numFmtId="183" formatCode="0.00000%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FFCC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u/>
      <sz val="25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/>
    <xf numFmtId="0" fontId="5" fillId="0" borderId="0">
      <alignment vertical="center"/>
    </xf>
  </cellStyleXfs>
  <cellXfs count="181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176" fontId="4" fillId="0" borderId="4" xfId="0" quotePrefix="1" applyNumberFormat="1" applyFont="1" applyBorder="1" applyAlignment="1">
      <alignment horizontal="center" vertical="center" wrapText="1"/>
    </xf>
    <xf numFmtId="0" fontId="7" fillId="0" borderId="10" xfId="0" quotePrefix="1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7" xfId="0" quotePrefix="1" applyFont="1" applyBorder="1" applyAlignment="1">
      <alignment horizontal="distributed" vertical="distributed" wrapText="1" indent="2"/>
    </xf>
    <xf numFmtId="176" fontId="7" fillId="0" borderId="17" xfId="0" applyNumberFormat="1" applyFont="1" applyBorder="1" applyAlignment="1">
      <alignment vertical="center" wrapText="1"/>
    </xf>
    <xf numFmtId="0" fontId="7" fillId="0" borderId="18" xfId="0" quotePrefix="1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wrapText="1"/>
    </xf>
    <xf numFmtId="0" fontId="7" fillId="0" borderId="5" xfId="0" quotePrefix="1" applyFont="1" applyBorder="1" applyAlignment="1">
      <alignment horizontal="distributed" vertical="distributed" wrapText="1" indent="2"/>
    </xf>
    <xf numFmtId="176" fontId="7" fillId="0" borderId="5" xfId="0" applyNumberFormat="1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3" xfId="0" quotePrefix="1" applyFont="1" applyBorder="1" applyAlignment="1">
      <alignment horizontal="distributed" vertical="distributed" wrapText="1" indent="2"/>
    </xf>
    <xf numFmtId="176" fontId="7" fillId="2" borderId="13" xfId="0" applyNumberFormat="1" applyFont="1" applyFill="1" applyBorder="1" applyAlignment="1">
      <alignment vertical="center" wrapText="1"/>
    </xf>
    <xf numFmtId="0" fontId="7" fillId="0" borderId="10" xfId="0" quotePrefix="1" applyFont="1" applyBorder="1" applyAlignment="1">
      <alignment horizontal="center" vertical="center" wrapText="1"/>
    </xf>
    <xf numFmtId="180" fontId="7" fillId="3" borderId="28" xfId="0" quotePrefix="1" applyNumberFormat="1" applyFont="1" applyFill="1" applyBorder="1" applyAlignment="1">
      <alignment horizontal="left" vertical="center" shrinkToFit="1"/>
    </xf>
    <xf numFmtId="0" fontId="7" fillId="0" borderId="9" xfId="0" quotePrefix="1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7" fillId="0" borderId="29" xfId="0" applyFont="1" applyBorder="1" applyAlignment="1">
      <alignment horizontal="distributed" vertical="distributed" wrapText="1" indent="2"/>
    </xf>
    <xf numFmtId="176" fontId="7" fillId="2" borderId="29" xfId="0" applyNumberFormat="1" applyFont="1" applyFill="1" applyBorder="1" applyAlignment="1">
      <alignment vertical="center" wrapText="1"/>
    </xf>
    <xf numFmtId="0" fontId="7" fillId="0" borderId="29" xfId="0" quotePrefix="1" applyFont="1" applyBorder="1" applyAlignment="1">
      <alignment horizontal="distributed" vertical="distributed" wrapText="1" indent="2"/>
    </xf>
    <xf numFmtId="176" fontId="7" fillId="0" borderId="29" xfId="0" applyNumberFormat="1" applyFont="1" applyBorder="1" applyAlignment="1">
      <alignment vertical="center" wrapText="1"/>
    </xf>
    <xf numFmtId="10" fontId="7" fillId="0" borderId="14" xfId="0" quotePrefix="1" applyNumberFormat="1" applyFont="1" applyBorder="1" applyAlignment="1">
      <alignment horizontal="left" vertical="center" shrinkToFit="1"/>
    </xf>
    <xf numFmtId="0" fontId="7" fillId="0" borderId="9" xfId="0" quotePrefix="1" applyFont="1" applyBorder="1" applyAlignment="1">
      <alignment horizontal="center" vertical="center" wrapText="1"/>
    </xf>
    <xf numFmtId="10" fontId="7" fillId="0" borderId="30" xfId="0" quotePrefix="1" applyNumberFormat="1" applyFont="1" applyBorder="1" applyAlignment="1">
      <alignment horizontal="left" vertical="center" shrinkToFit="1"/>
    </xf>
    <xf numFmtId="181" fontId="7" fillId="3" borderId="30" xfId="0" quotePrefix="1" applyNumberFormat="1" applyFont="1" applyFill="1" applyBorder="1" applyAlignment="1">
      <alignment horizontal="left" vertical="center" shrinkToFit="1"/>
    </xf>
    <xf numFmtId="10" fontId="7" fillId="3" borderId="30" xfId="0" quotePrefix="1" applyNumberFormat="1" applyFont="1" applyFill="1" applyBorder="1" applyAlignment="1">
      <alignment horizontal="left" vertical="center" shrinkToFit="1"/>
    </xf>
    <xf numFmtId="180" fontId="7" fillId="0" borderId="14" xfId="0" quotePrefix="1" applyNumberFormat="1" applyFont="1" applyBorder="1" applyAlignment="1">
      <alignment horizontal="left" vertical="center" shrinkToFit="1"/>
    </xf>
    <xf numFmtId="180" fontId="7" fillId="3" borderId="40" xfId="0" quotePrefix="1" applyNumberFormat="1" applyFont="1" applyFill="1" applyBorder="1" applyAlignment="1">
      <alignment horizontal="left" vertical="center" shrinkToFit="1"/>
    </xf>
    <xf numFmtId="181" fontId="7" fillId="3" borderId="30" xfId="0" applyNumberFormat="1" applyFont="1" applyFill="1" applyBorder="1" applyAlignment="1">
      <alignment horizontal="left" vertical="center" shrinkToFit="1"/>
    </xf>
    <xf numFmtId="10" fontId="7" fillId="3" borderId="30" xfId="0" applyNumberFormat="1" applyFont="1" applyFill="1" applyBorder="1" applyAlignment="1">
      <alignment horizontal="left" vertical="center" shrinkToFit="1"/>
    </xf>
    <xf numFmtId="0" fontId="7" fillId="0" borderId="41" xfId="0" quotePrefix="1" applyFont="1" applyBorder="1" applyAlignment="1">
      <alignment horizontal="distributed" vertical="distributed" wrapText="1" indent="2"/>
    </xf>
    <xf numFmtId="0" fontId="7" fillId="0" borderId="21" xfId="0" quotePrefix="1" applyFont="1" applyBorder="1" applyAlignment="1">
      <alignment vertical="center" wrapText="1"/>
    </xf>
    <xf numFmtId="0" fontId="7" fillId="0" borderId="42" xfId="0" quotePrefix="1" applyFont="1" applyBorder="1" applyAlignment="1">
      <alignment horizontal="distributed" vertical="distributed" wrapText="1" indent="2"/>
    </xf>
    <xf numFmtId="176" fontId="7" fillId="0" borderId="11" xfId="0" applyNumberFormat="1" applyFont="1" applyBorder="1" applyAlignment="1">
      <alignment vertical="center" wrapText="1"/>
    </xf>
    <xf numFmtId="0" fontId="7" fillId="0" borderId="7" xfId="0" quotePrefix="1" applyFont="1" applyBorder="1" applyAlignment="1">
      <alignment horizontal="left" vertical="center" shrinkToFit="1"/>
    </xf>
    <xf numFmtId="176" fontId="7" fillId="0" borderId="13" xfId="0" applyNumberFormat="1" applyFont="1" applyBorder="1" applyAlignment="1">
      <alignment vertical="center" wrapText="1"/>
    </xf>
    <xf numFmtId="180" fontId="7" fillId="0" borderId="30" xfId="0" quotePrefix="1" applyNumberFormat="1" applyFont="1" applyBorder="1" applyAlignment="1">
      <alignment horizontal="left" vertical="center" shrinkToFit="1"/>
    </xf>
    <xf numFmtId="183" fontId="7" fillId="0" borderId="30" xfId="0" quotePrefix="1" applyNumberFormat="1" applyFont="1" applyBorder="1" applyAlignment="1">
      <alignment horizontal="left" vertical="center" shrinkToFit="1"/>
    </xf>
    <xf numFmtId="176" fontId="7" fillId="2" borderId="17" xfId="0" applyNumberFormat="1" applyFont="1" applyFill="1" applyBorder="1" applyAlignment="1">
      <alignment vertical="center" wrapText="1"/>
    </xf>
    <xf numFmtId="176" fontId="7" fillId="0" borderId="9" xfId="0" applyNumberFormat="1" applyFont="1" applyBorder="1" applyAlignment="1">
      <alignment vertical="center" wrapText="1"/>
    </xf>
    <xf numFmtId="180" fontId="7" fillId="0" borderId="0" xfId="0" quotePrefix="1" applyNumberFormat="1" applyFont="1" applyAlignment="1">
      <alignment horizontal="left" vertical="center" shrinkToFit="1"/>
    </xf>
    <xf numFmtId="0" fontId="7" fillId="0" borderId="30" xfId="0" quotePrefix="1" applyFont="1" applyBorder="1" applyAlignment="1">
      <alignment vertical="center" shrinkToFit="1"/>
    </xf>
    <xf numFmtId="176" fontId="7" fillId="2" borderId="41" xfId="0" applyNumberFormat="1" applyFont="1" applyFill="1" applyBorder="1" applyAlignment="1">
      <alignment vertical="center" wrapText="1"/>
    </xf>
    <xf numFmtId="176" fontId="11" fillId="0" borderId="21" xfId="0" applyNumberFormat="1" applyFont="1" applyBorder="1" applyAlignment="1">
      <alignment vertical="center" wrapText="1"/>
    </xf>
    <xf numFmtId="0" fontId="11" fillId="0" borderId="24" xfId="0" quotePrefix="1" applyFont="1" applyBorder="1" applyAlignment="1">
      <alignment horizontal="left" vertical="center" shrinkToFit="1"/>
    </xf>
    <xf numFmtId="0" fontId="3" fillId="4" borderId="4" xfId="0" quotePrefix="1" applyFont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176" fontId="3" fillId="4" borderId="4" xfId="0" applyNumberFormat="1" applyFont="1" applyFill="1" applyBorder="1" applyAlignment="1">
      <alignment vertical="center" wrapText="1"/>
    </xf>
    <xf numFmtId="176" fontId="9" fillId="2" borderId="29" xfId="0" applyNumberFormat="1" applyFont="1" applyFill="1" applyBorder="1" applyAlignment="1">
      <alignment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76" fontId="16" fillId="0" borderId="0" xfId="0" applyNumberFormat="1" applyFont="1" applyAlignment="1">
      <alignment vertical="center" shrinkToFit="1"/>
    </xf>
    <xf numFmtId="176" fontId="16" fillId="0" borderId="0" xfId="0" applyNumberFormat="1" applyFont="1" applyAlignment="1">
      <alignment horizontal="right" vertical="center" shrinkToFit="1"/>
    </xf>
    <xf numFmtId="176" fontId="16" fillId="0" borderId="0" xfId="0" applyNumberFormat="1" applyFont="1" applyAlignment="1">
      <alignment horizontal="center" vertical="center"/>
    </xf>
    <xf numFmtId="41" fontId="3" fillId="0" borderId="0" xfId="1" applyFont="1" applyProtection="1">
      <alignment vertical="center"/>
    </xf>
    <xf numFmtId="0" fontId="17" fillId="0" borderId="0" xfId="2" applyFont="1" applyAlignment="1">
      <alignment horizontal="center"/>
    </xf>
    <xf numFmtId="0" fontId="7" fillId="0" borderId="5" xfId="0" quotePrefix="1" applyFont="1" applyBorder="1" applyAlignment="1">
      <alignment horizontal="center" vertical="center" wrapText="1"/>
    </xf>
    <xf numFmtId="0" fontId="3" fillId="0" borderId="0" xfId="0" quotePrefix="1" applyFont="1">
      <alignment vertical="center"/>
    </xf>
    <xf numFmtId="0" fontId="8" fillId="0" borderId="0" xfId="2" applyFont="1" applyAlignment="1">
      <alignment horizontal="center"/>
    </xf>
    <xf numFmtId="0" fontId="3" fillId="0" borderId="10" xfId="0" quotePrefix="1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quotePrefix="1" applyFont="1" applyBorder="1" applyAlignment="1">
      <alignment horizontal="distributed" vertical="distributed" wrapText="1" indent="2"/>
    </xf>
    <xf numFmtId="0" fontId="17" fillId="0" borderId="0" xfId="2" applyFont="1"/>
    <xf numFmtId="176" fontId="3" fillId="0" borderId="0" xfId="0" applyNumberFormat="1" applyFont="1">
      <alignment vertical="center"/>
    </xf>
    <xf numFmtId="0" fontId="10" fillId="4" borderId="0" xfId="0" applyFont="1" applyFill="1" applyAlignment="1">
      <alignment horizontal="left" vertical="center"/>
    </xf>
    <xf numFmtId="10" fontId="10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1" xfId="0" quotePrefix="1" applyFont="1" applyBorder="1">
      <alignment vertical="center"/>
    </xf>
    <xf numFmtId="176" fontId="9" fillId="4" borderId="5" xfId="3" applyNumberFormat="1" applyFont="1" applyFill="1" applyBorder="1" applyAlignment="1">
      <alignment vertical="center" wrapText="1"/>
    </xf>
    <xf numFmtId="0" fontId="11" fillId="0" borderId="6" xfId="0" quotePrefix="1" applyFont="1" applyBorder="1" applyAlignment="1">
      <alignment horizontal="distributed" vertical="distributed" wrapText="1" indent="3"/>
    </xf>
    <xf numFmtId="0" fontId="11" fillId="0" borderId="7" xfId="0" quotePrefix="1" applyFont="1" applyBorder="1" applyAlignment="1">
      <alignment horizontal="distributed" vertical="distributed" wrapText="1" indent="3"/>
    </xf>
    <xf numFmtId="0" fontId="11" fillId="0" borderId="8" xfId="0" quotePrefix="1" applyFont="1" applyBorder="1" applyAlignment="1">
      <alignment horizontal="distributed" vertical="distributed" wrapText="1" indent="3"/>
    </xf>
    <xf numFmtId="0" fontId="11" fillId="0" borderId="24" xfId="0" quotePrefix="1" applyFont="1" applyBorder="1" applyAlignment="1">
      <alignment horizontal="right" vertical="center" shrinkToFit="1"/>
    </xf>
    <xf numFmtId="0" fontId="12" fillId="0" borderId="21" xfId="0" quotePrefix="1" applyFont="1" applyBorder="1" applyAlignment="1">
      <alignment horizontal="left" vertical="center" shrinkToFit="1"/>
    </xf>
    <xf numFmtId="0" fontId="3" fillId="0" borderId="0" xfId="0" applyFont="1" applyAlignment="1">
      <alignment horizontal="right" vertical="center"/>
    </xf>
    <xf numFmtId="0" fontId="7" fillId="0" borderId="48" xfId="0" applyFont="1" applyBorder="1" applyAlignment="1">
      <alignment horizontal="distributed" vertical="distributed" wrapText="1" indent="3"/>
    </xf>
    <xf numFmtId="0" fontId="7" fillId="0" borderId="30" xfId="0" applyFont="1" applyBorder="1" applyAlignment="1">
      <alignment horizontal="distributed" vertical="distributed" wrapText="1" indent="3"/>
    </xf>
    <xf numFmtId="0" fontId="7" fillId="0" borderId="40" xfId="0" applyFont="1" applyBorder="1" applyAlignment="1">
      <alignment horizontal="distributed" vertical="distributed" wrapText="1" indent="3"/>
    </xf>
    <xf numFmtId="0" fontId="7" fillId="0" borderId="30" xfId="0" quotePrefix="1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left" vertical="center" shrinkToFit="1"/>
    </xf>
    <xf numFmtId="0" fontId="7" fillId="0" borderId="32" xfId="0" quotePrefix="1" applyFont="1" applyBorder="1" applyAlignment="1">
      <alignment horizontal="left" vertical="center" shrinkToFit="1"/>
    </xf>
    <xf numFmtId="0" fontId="7" fillId="0" borderId="49" xfId="0" applyFont="1" applyBorder="1" applyAlignment="1">
      <alignment horizontal="distributed" vertical="distributed" wrapText="1" indent="3"/>
    </xf>
    <xf numFmtId="0" fontId="7" fillId="0" borderId="50" xfId="0" applyFont="1" applyBorder="1" applyAlignment="1">
      <alignment horizontal="distributed" vertical="distributed" wrapText="1" indent="3"/>
    </xf>
    <xf numFmtId="0" fontId="7" fillId="0" borderId="51" xfId="0" applyFont="1" applyBorder="1" applyAlignment="1">
      <alignment horizontal="distributed" vertical="distributed" wrapText="1" indent="3"/>
    </xf>
    <xf numFmtId="0" fontId="7" fillId="0" borderId="50" xfId="0" quotePrefix="1" applyFont="1" applyBorder="1" applyAlignment="1">
      <alignment horizontal="center" vertical="center" shrinkToFit="1"/>
    </xf>
    <xf numFmtId="0" fontId="7" fillId="0" borderId="59" xfId="0" applyFont="1" applyBorder="1" applyAlignment="1">
      <alignment horizontal="left" vertical="center" shrinkToFit="1"/>
    </xf>
    <xf numFmtId="0" fontId="7" fillId="0" borderId="60" xfId="0" quotePrefix="1" applyFont="1" applyBorder="1" applyAlignment="1">
      <alignment horizontal="left" vertical="center" shrinkToFit="1"/>
    </xf>
    <xf numFmtId="0" fontId="7" fillId="0" borderId="45" xfId="0" applyFont="1" applyBorder="1" applyAlignment="1">
      <alignment horizontal="distributed" vertical="distributed" wrapText="1" indent="3"/>
    </xf>
    <xf numFmtId="0" fontId="7" fillId="0" borderId="46" xfId="0" applyFont="1" applyBorder="1" applyAlignment="1">
      <alignment horizontal="distributed" vertical="distributed" wrapText="1" indent="3"/>
    </xf>
    <xf numFmtId="0" fontId="7" fillId="0" borderId="47" xfId="0" applyFont="1" applyBorder="1" applyAlignment="1">
      <alignment horizontal="distributed" vertical="distributed" wrapText="1" indent="3"/>
    </xf>
    <xf numFmtId="0" fontId="7" fillId="0" borderId="57" xfId="0" applyFont="1" applyBorder="1" applyAlignment="1">
      <alignment horizontal="distributed" vertical="distributed" wrapText="1" indent="3"/>
    </xf>
    <xf numFmtId="0" fontId="7" fillId="0" borderId="14" xfId="0" applyFont="1" applyBorder="1" applyAlignment="1">
      <alignment horizontal="distributed" vertical="distributed" wrapText="1" indent="3"/>
    </xf>
    <xf numFmtId="0" fontId="7" fillId="0" borderId="58" xfId="0" applyFont="1" applyBorder="1" applyAlignment="1">
      <alignment horizontal="distributed" vertical="distributed" wrapText="1" indent="3"/>
    </xf>
    <xf numFmtId="0" fontId="7" fillId="0" borderId="14" xfId="0" quotePrefix="1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left" vertical="center" shrinkToFit="1"/>
    </xf>
    <xf numFmtId="0" fontId="7" fillId="0" borderId="16" xfId="0" quotePrefix="1" applyFont="1" applyBorder="1" applyAlignment="1">
      <alignment horizontal="left" vertical="center" shrinkToFit="1"/>
    </xf>
    <xf numFmtId="0" fontId="7" fillId="0" borderId="6" xfId="0" quotePrefix="1" applyFont="1" applyBorder="1" applyAlignment="1">
      <alignment horizontal="distributed" vertical="distributed" wrapText="1" indent="3"/>
    </xf>
    <xf numFmtId="0" fontId="7" fillId="0" borderId="7" xfId="0" quotePrefix="1" applyFont="1" applyBorder="1" applyAlignment="1">
      <alignment horizontal="distributed" vertical="distributed" wrapText="1" indent="3"/>
    </xf>
    <xf numFmtId="0" fontId="7" fillId="0" borderId="8" xfId="0" quotePrefix="1" applyFont="1" applyBorder="1" applyAlignment="1">
      <alignment horizontal="distributed" vertical="distributed" wrapText="1" indent="3"/>
    </xf>
    <xf numFmtId="0" fontId="7" fillId="0" borderId="52" xfId="0" quotePrefix="1" applyFont="1" applyBorder="1" applyAlignment="1">
      <alignment horizontal="right" vertical="center" shrinkToFit="1"/>
    </xf>
    <xf numFmtId="0" fontId="7" fillId="0" borderId="53" xfId="0" quotePrefix="1" applyFont="1" applyBorder="1" applyAlignment="1">
      <alignment horizontal="right" vertical="center" shrinkToFit="1"/>
    </xf>
    <xf numFmtId="0" fontId="7" fillId="0" borderId="54" xfId="0" quotePrefix="1" applyFont="1" applyBorder="1" applyAlignment="1">
      <alignment horizontal="right" vertical="center" shrinkToFit="1"/>
    </xf>
    <xf numFmtId="0" fontId="7" fillId="0" borderId="55" xfId="0" quotePrefix="1" applyFont="1" applyBorder="1" applyAlignment="1">
      <alignment horizontal="left" vertical="center" shrinkToFit="1"/>
    </xf>
    <xf numFmtId="0" fontId="7" fillId="0" borderId="56" xfId="0" quotePrefix="1" applyFont="1" applyBorder="1" applyAlignment="1">
      <alignment horizontal="left" vertical="center" shrinkToFit="1"/>
    </xf>
    <xf numFmtId="0" fontId="9" fillId="0" borderId="6" xfId="0" quotePrefix="1" applyFont="1" applyBorder="1" applyAlignment="1">
      <alignment horizontal="distributed" vertical="distributed" wrapText="1" indent="3"/>
    </xf>
    <xf numFmtId="0" fontId="9" fillId="0" borderId="7" xfId="0" quotePrefix="1" applyFont="1" applyBorder="1" applyAlignment="1">
      <alignment horizontal="distributed" vertical="distributed" wrapText="1" indent="3"/>
    </xf>
    <xf numFmtId="0" fontId="9" fillId="0" borderId="8" xfId="0" quotePrefix="1" applyFont="1" applyBorder="1" applyAlignment="1">
      <alignment horizontal="distributed" vertical="distributed" wrapText="1" indent="3"/>
    </xf>
    <xf numFmtId="0" fontId="7" fillId="0" borderId="7" xfId="0" quotePrefix="1" applyFont="1" applyBorder="1" applyAlignment="1">
      <alignment horizontal="right" vertical="center" shrinkToFit="1"/>
    </xf>
    <xf numFmtId="0" fontId="7" fillId="0" borderId="5" xfId="0" applyFont="1" applyBorder="1" applyAlignment="1">
      <alignment horizontal="left" vertical="center" shrinkToFit="1"/>
    </xf>
    <xf numFmtId="0" fontId="7" fillId="0" borderId="5" xfId="0" quotePrefix="1" applyFont="1" applyBorder="1" applyAlignment="1">
      <alignment horizontal="left" vertical="center" shrinkToFit="1"/>
    </xf>
    <xf numFmtId="0" fontId="7" fillId="0" borderId="31" xfId="0" quotePrefix="1" applyFont="1" applyBorder="1" applyAlignment="1">
      <alignment horizontal="left" vertical="center" shrinkToFit="1"/>
    </xf>
    <xf numFmtId="0" fontId="7" fillId="0" borderId="18" xfId="0" quotePrefix="1" applyFont="1" applyBorder="1" applyAlignment="1">
      <alignment horizontal="center" vertical="center" shrinkToFit="1"/>
    </xf>
    <xf numFmtId="0" fontId="7" fillId="0" borderId="19" xfId="0" quotePrefix="1" applyFont="1" applyBorder="1" applyAlignment="1">
      <alignment horizontal="left" vertical="center" shrinkToFit="1"/>
    </xf>
    <xf numFmtId="0" fontId="7" fillId="0" borderId="20" xfId="0" quotePrefix="1" applyFont="1" applyBorder="1" applyAlignment="1">
      <alignment horizontal="left" vertical="center" shrinkToFit="1"/>
    </xf>
    <xf numFmtId="0" fontId="7" fillId="0" borderId="7" xfId="0" quotePrefix="1" applyFont="1" applyBorder="1" applyAlignment="1">
      <alignment horizontal="center" vertical="center" shrinkToFit="1"/>
    </xf>
    <xf numFmtId="0" fontId="7" fillId="0" borderId="22" xfId="0" quotePrefix="1" applyFont="1" applyBorder="1" applyAlignment="1">
      <alignment horizontal="left" vertical="center" shrinkToFit="1"/>
    </xf>
    <xf numFmtId="0" fontId="7" fillId="0" borderId="23" xfId="0" quotePrefix="1" applyFont="1" applyBorder="1" applyAlignment="1">
      <alignment horizontal="left" vertical="center" shrinkToFit="1"/>
    </xf>
    <xf numFmtId="0" fontId="7" fillId="0" borderId="48" xfId="0" quotePrefix="1" applyFont="1" applyBorder="1" applyAlignment="1">
      <alignment horizontal="right" vertical="center" shrinkToFit="1"/>
    </xf>
    <xf numFmtId="0" fontId="7" fillId="0" borderId="30" xfId="0" quotePrefix="1" applyFont="1" applyBorder="1" applyAlignment="1">
      <alignment horizontal="right" vertical="center" shrinkToFit="1"/>
    </xf>
    <xf numFmtId="0" fontId="7" fillId="0" borderId="37" xfId="0" quotePrefix="1" applyFont="1" applyBorder="1" applyAlignment="1">
      <alignment horizontal="center" vertical="center" shrinkToFit="1"/>
    </xf>
    <xf numFmtId="0" fontId="7" fillId="0" borderId="38" xfId="0" quotePrefix="1" applyFont="1" applyBorder="1" applyAlignment="1">
      <alignment horizontal="center" vertical="center" shrinkToFit="1"/>
    </xf>
    <xf numFmtId="0" fontId="7" fillId="0" borderId="39" xfId="0" quotePrefix="1" applyFont="1" applyBorder="1" applyAlignment="1">
      <alignment horizontal="center" vertical="center" shrinkToFit="1"/>
    </xf>
    <xf numFmtId="0" fontId="7" fillId="0" borderId="45" xfId="0" quotePrefix="1" applyFont="1" applyBorder="1" applyAlignment="1">
      <alignment horizontal="distributed" vertical="distributed" wrapText="1" indent="3"/>
    </xf>
    <xf numFmtId="0" fontId="7" fillId="0" borderId="46" xfId="0" quotePrefix="1" applyFont="1" applyBorder="1" applyAlignment="1">
      <alignment horizontal="distributed" vertical="distributed" wrapText="1" indent="3"/>
    </xf>
    <xf numFmtId="0" fontId="7" fillId="0" borderId="47" xfId="0" quotePrefix="1" applyFont="1" applyBorder="1" applyAlignment="1">
      <alignment horizontal="distributed" vertical="distributed" wrapText="1" indent="3"/>
    </xf>
    <xf numFmtId="0" fontId="7" fillId="0" borderId="34" xfId="0" quotePrefix="1" applyFont="1" applyBorder="1" applyAlignment="1">
      <alignment horizontal="right" vertical="center" shrinkToFit="1"/>
    </xf>
    <xf numFmtId="0" fontId="7" fillId="0" borderId="35" xfId="0" quotePrefix="1" applyFont="1" applyBorder="1" applyAlignment="1">
      <alignment horizontal="right" vertical="center" shrinkToFit="1"/>
    </xf>
    <xf numFmtId="0" fontId="7" fillId="0" borderId="36" xfId="0" quotePrefix="1" applyFont="1" applyBorder="1" applyAlignment="1">
      <alignment horizontal="right" vertical="center" shrinkToFit="1"/>
    </xf>
    <xf numFmtId="0" fontId="7" fillId="0" borderId="48" xfId="0" quotePrefix="1" applyFont="1" applyBorder="1" applyAlignment="1">
      <alignment horizontal="distributed" vertical="distributed" wrapText="1" indent="3"/>
    </xf>
    <xf numFmtId="0" fontId="7" fillId="0" borderId="30" xfId="0" quotePrefix="1" applyFont="1" applyBorder="1" applyAlignment="1">
      <alignment horizontal="distributed" vertical="distributed" wrapText="1" indent="3"/>
    </xf>
    <xf numFmtId="0" fontId="7" fillId="0" borderId="40" xfId="0" quotePrefix="1" applyFont="1" applyBorder="1" applyAlignment="1">
      <alignment horizontal="distributed" vertical="distributed" wrapText="1" indent="3"/>
    </xf>
    <xf numFmtId="0" fontId="7" fillId="0" borderId="37" xfId="0" quotePrefix="1" applyFont="1" applyBorder="1" applyAlignment="1">
      <alignment horizontal="right" vertical="center" shrinkToFit="1"/>
    </xf>
    <xf numFmtId="0" fontId="7" fillId="0" borderId="38" xfId="0" quotePrefix="1" applyFont="1" applyBorder="1" applyAlignment="1">
      <alignment horizontal="right" vertical="center" shrinkToFit="1"/>
    </xf>
    <xf numFmtId="0" fontId="7" fillId="0" borderId="39" xfId="0" quotePrefix="1" applyFont="1" applyBorder="1" applyAlignment="1">
      <alignment horizontal="right" vertical="center" shrinkToFit="1"/>
    </xf>
    <xf numFmtId="0" fontId="7" fillId="0" borderId="33" xfId="0" quotePrefix="1" applyFont="1" applyBorder="1" applyAlignment="1">
      <alignment horizontal="center" vertical="center" shrinkToFit="1"/>
    </xf>
    <xf numFmtId="0" fontId="7" fillId="0" borderId="43" xfId="0" quotePrefix="1" applyFont="1" applyBorder="1" applyAlignment="1">
      <alignment horizontal="left" vertical="center" shrinkToFit="1"/>
    </xf>
    <xf numFmtId="0" fontId="7" fillId="0" borderId="44" xfId="0" quotePrefix="1" applyFont="1" applyBorder="1" applyAlignment="1">
      <alignment horizontal="left" vertical="center" shrinkToFit="1"/>
    </xf>
    <xf numFmtId="0" fontId="9" fillId="0" borderId="5" xfId="0" quotePrefix="1" applyFont="1" applyBorder="1" applyAlignment="1">
      <alignment horizontal="center" vertical="center" wrapText="1"/>
    </xf>
    <xf numFmtId="0" fontId="9" fillId="0" borderId="6" xfId="0" quotePrefix="1" applyFont="1" applyBorder="1" applyAlignment="1">
      <alignment horizontal="center" vertical="center" wrapText="1"/>
    </xf>
    <xf numFmtId="0" fontId="7" fillId="3" borderId="34" xfId="0" quotePrefix="1" applyFont="1" applyFill="1" applyBorder="1" applyAlignment="1">
      <alignment horizontal="right" vertical="center" shrinkToFit="1"/>
    </xf>
    <xf numFmtId="0" fontId="7" fillId="3" borderId="35" xfId="0" quotePrefix="1" applyFont="1" applyFill="1" applyBorder="1" applyAlignment="1">
      <alignment horizontal="right" vertical="center" shrinkToFit="1"/>
    </xf>
    <xf numFmtId="0" fontId="7" fillId="3" borderId="36" xfId="0" quotePrefix="1" applyFont="1" applyFill="1" applyBorder="1" applyAlignment="1">
      <alignment horizontal="right" vertical="center" shrinkToFit="1"/>
    </xf>
    <xf numFmtId="176" fontId="7" fillId="0" borderId="18" xfId="0" applyNumberFormat="1" applyFont="1" applyBorder="1" applyAlignment="1">
      <alignment horizontal="center" vertical="center" shrinkToFit="1"/>
    </xf>
    <xf numFmtId="0" fontId="7" fillId="3" borderId="37" xfId="0" quotePrefix="1" applyFont="1" applyFill="1" applyBorder="1" applyAlignment="1">
      <alignment horizontal="right" vertical="center" shrinkToFit="1"/>
    </xf>
    <xf numFmtId="0" fontId="7" fillId="3" borderId="38" xfId="0" quotePrefix="1" applyFont="1" applyFill="1" applyBorder="1" applyAlignment="1">
      <alignment horizontal="right" vertical="center" shrinkToFit="1"/>
    </xf>
    <xf numFmtId="0" fontId="7" fillId="3" borderId="39" xfId="0" quotePrefix="1" applyFont="1" applyFill="1" applyBorder="1" applyAlignment="1">
      <alignment horizontal="right" vertical="center" shrinkToFit="1"/>
    </xf>
    <xf numFmtId="0" fontId="7" fillId="3" borderId="37" xfId="0" applyFont="1" applyFill="1" applyBorder="1" applyAlignment="1">
      <alignment horizontal="right" vertical="center" shrinkToFit="1"/>
    </xf>
    <xf numFmtId="0" fontId="7" fillId="3" borderId="38" xfId="0" applyFont="1" applyFill="1" applyBorder="1" applyAlignment="1">
      <alignment horizontal="right" vertical="center" shrinkToFit="1"/>
    </xf>
    <xf numFmtId="0" fontId="7" fillId="3" borderId="39" xfId="0" applyFont="1" applyFill="1" applyBorder="1" applyAlignment="1">
      <alignment horizontal="right" vertical="center" shrinkToFit="1"/>
    </xf>
    <xf numFmtId="0" fontId="7" fillId="0" borderId="32" xfId="0" applyFont="1" applyBorder="1" applyAlignment="1">
      <alignment horizontal="left" vertical="center" shrinkToFit="1"/>
    </xf>
    <xf numFmtId="0" fontId="7" fillId="0" borderId="15" xfId="0" quotePrefix="1" applyFont="1" applyBorder="1" applyAlignment="1">
      <alignment horizontal="left" vertical="center" shrinkToFit="1"/>
    </xf>
    <xf numFmtId="0" fontId="7" fillId="3" borderId="25" xfId="0" quotePrefix="1" applyFont="1" applyFill="1" applyBorder="1" applyAlignment="1">
      <alignment horizontal="right" vertical="center" shrinkToFit="1"/>
    </xf>
    <xf numFmtId="0" fontId="7" fillId="3" borderId="26" xfId="0" quotePrefix="1" applyFont="1" applyFill="1" applyBorder="1" applyAlignment="1">
      <alignment horizontal="right" vertical="center" shrinkToFit="1"/>
    </xf>
    <xf numFmtId="0" fontId="7" fillId="3" borderId="27" xfId="0" quotePrefix="1" applyFont="1" applyFill="1" applyBorder="1" applyAlignment="1">
      <alignment horizontal="right" vertical="center" shrinkToFit="1"/>
    </xf>
    <xf numFmtId="0" fontId="7" fillId="0" borderId="14" xfId="0" quotePrefix="1" applyFont="1" applyBorder="1" applyAlignment="1">
      <alignment horizontal="center" vertical="center" wrapText="1"/>
    </xf>
    <xf numFmtId="0" fontId="3" fillId="0" borderId="15" xfId="0" quotePrefix="1" applyFont="1" applyBorder="1" applyAlignment="1">
      <alignment horizontal="left" vertical="center" wrapText="1"/>
    </xf>
    <xf numFmtId="0" fontId="3" fillId="0" borderId="16" xfId="0" quotePrefix="1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shrinkToFit="1"/>
    </xf>
    <xf numFmtId="176" fontId="16" fillId="0" borderId="0" xfId="0" applyNumberFormat="1" applyFont="1" applyAlignment="1">
      <alignment horizontal="center" vertical="center" shrinkToFit="1"/>
    </xf>
    <xf numFmtId="0" fontId="7" fillId="0" borderId="5" xfId="0" quotePrefix="1" applyFont="1" applyBorder="1" applyAlignment="1">
      <alignment horizontal="center" vertical="center" wrapText="1"/>
    </xf>
    <xf numFmtId="0" fontId="7" fillId="0" borderId="6" xfId="0" quotePrefix="1" applyFont="1" applyBorder="1" applyAlignment="1">
      <alignment horizontal="center" vertical="center" wrapText="1"/>
    </xf>
    <xf numFmtId="0" fontId="7" fillId="0" borderId="7" xfId="0" quotePrefix="1" applyFont="1" applyBorder="1" applyAlignment="1">
      <alignment horizontal="center" vertical="center" wrapText="1"/>
    </xf>
    <xf numFmtId="0" fontId="7" fillId="0" borderId="8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0" xfId="0" quotePrefix="1" applyFont="1">
      <alignment vertical="center"/>
    </xf>
  </cellXfs>
  <cellStyles count="4">
    <cellStyle name="쉼표 [0]" xfId="1" builtinId="6"/>
    <cellStyle name="표준" xfId="0" builtinId="0"/>
    <cellStyle name="표준 2" xfId="2" xr:uid="{E77DD55F-61A4-4BD0-990F-00A2C36D1800}"/>
    <cellStyle name="표준 5" xfId="3" xr:uid="{DA7BE051-26BF-4D36-8ACC-939009C76A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12700</xdr:colOff>
      <xdr:row>106</xdr:row>
      <xdr:rowOff>38100</xdr:rowOff>
    </xdr:from>
    <xdr:to>
      <xdr:col>11</xdr:col>
      <xdr:colOff>34365</xdr:colOff>
      <xdr:row>159</xdr:row>
      <xdr:rowOff>91426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35B7BBE-9C18-4F09-899F-376A1C87B4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625" y="24183975"/>
          <a:ext cx="8813240" cy="11159476"/>
        </a:xfrm>
        <a:prstGeom prst="rect">
          <a:avLst/>
        </a:prstGeom>
      </xdr:spPr>
    </xdr:pic>
    <xdr:clientData/>
  </xdr:twoCellAnchor>
  <xdr:twoCellAnchor editAs="oneCell">
    <xdr:from>
      <xdr:col>2</xdr:col>
      <xdr:colOff>12700</xdr:colOff>
      <xdr:row>44</xdr:row>
      <xdr:rowOff>12699</xdr:rowOff>
    </xdr:from>
    <xdr:to>
      <xdr:col>22</xdr:col>
      <xdr:colOff>403225</xdr:colOff>
      <xdr:row>105</xdr:row>
      <xdr:rowOff>189416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0643D69-6148-40E4-84E6-D9076E950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625" y="11166474"/>
          <a:ext cx="19964400" cy="12959267"/>
        </a:xfrm>
        <a:prstGeom prst="rect">
          <a:avLst/>
        </a:prstGeom>
      </xdr:spPr>
    </xdr:pic>
    <xdr:clientData/>
  </xdr:twoCellAnchor>
  <xdr:twoCellAnchor editAs="oneCell">
    <xdr:from>
      <xdr:col>11</xdr:col>
      <xdr:colOff>211666</xdr:colOff>
      <xdr:row>106</xdr:row>
      <xdr:rowOff>39687</xdr:rowOff>
    </xdr:from>
    <xdr:to>
      <xdr:col>21</xdr:col>
      <xdr:colOff>26987</xdr:colOff>
      <xdr:row>159</xdr:row>
      <xdr:rowOff>97141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33F5305-B15F-4AF7-8AEA-A1EC784BB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65166" y="24185562"/>
          <a:ext cx="9911821" cy="111636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B8E90-5D00-4055-91FB-40EF80086A6F}">
  <dimension ref="A1:AE43"/>
  <sheetViews>
    <sheetView showGridLines="0" tabSelected="1" view="pageBreakPreview" topLeftCell="B2" zoomScaleSheetLayoutView="100" workbookViewId="0">
      <selection activeCell="C3" sqref="C3:L3"/>
    </sheetView>
  </sheetViews>
  <sheetFormatPr defaultRowHeight="16.5"/>
  <cols>
    <col min="1" max="1" width="3.625" style="59" hidden="1" customWidth="1"/>
    <col min="2" max="2" width="2.125" style="59" customWidth="1"/>
    <col min="3" max="4" width="5.125" style="59" customWidth="1"/>
    <col min="5" max="5" width="35.625" style="59" customWidth="1"/>
    <col min="6" max="6" width="30.625" style="59" customWidth="1"/>
    <col min="7" max="7" width="9.375" style="59" customWidth="1"/>
    <col min="8" max="9" width="6.625" style="59" customWidth="1"/>
    <col min="10" max="10" width="8.625" style="59" customWidth="1"/>
    <col min="11" max="11" width="7.625" style="61" customWidth="1"/>
    <col min="12" max="12" width="55.625" style="59" customWidth="1"/>
    <col min="13" max="13" width="4.875" style="59" customWidth="1"/>
    <col min="14" max="16384" width="9" style="59"/>
  </cols>
  <sheetData>
    <row r="1" spans="1:13" ht="12" hidden="1" customHeight="1">
      <c r="C1" s="59" t="s">
        <v>337</v>
      </c>
      <c r="F1" s="60" t="s">
        <v>338</v>
      </c>
    </row>
    <row r="2" spans="1:13" ht="15" customHeight="1">
      <c r="C2" s="59" t="s">
        <v>339</v>
      </c>
      <c r="E2" s="62">
        <v>2</v>
      </c>
      <c r="F2" s="62">
        <v>6</v>
      </c>
    </row>
    <row r="3" spans="1:13" ht="39.950000000000003" customHeight="1">
      <c r="B3" s="59" t="s">
        <v>340</v>
      </c>
      <c r="C3" s="170" t="s">
        <v>341</v>
      </c>
      <c r="D3" s="170"/>
      <c r="E3" s="170"/>
      <c r="F3" s="170"/>
      <c r="G3" s="170"/>
      <c r="H3" s="170"/>
      <c r="I3" s="170"/>
      <c r="J3" s="170"/>
      <c r="K3" s="170"/>
      <c r="L3" s="170"/>
      <c r="M3" s="63"/>
    </row>
    <row r="4" spans="1:13" ht="28.5" customHeight="1">
      <c r="B4" s="62" t="s">
        <v>342</v>
      </c>
      <c r="C4" s="171" t="s">
        <v>343</v>
      </c>
      <c r="D4" s="171"/>
      <c r="E4" s="172" t="s">
        <v>436</v>
      </c>
      <c r="F4" s="172"/>
      <c r="G4" s="172"/>
      <c r="H4" s="64" t="s">
        <v>344</v>
      </c>
      <c r="I4" s="173">
        <f>F40</f>
        <v>0</v>
      </c>
      <c r="J4" s="173"/>
      <c r="K4" s="173"/>
      <c r="L4" s="65" t="str">
        <f>NUMBERSTRING(I4,1)</f>
        <v>영</v>
      </c>
      <c r="M4" s="66" t="s">
        <v>345</v>
      </c>
    </row>
    <row r="5" spans="1:13" ht="20.45" customHeight="1">
      <c r="B5" s="68"/>
      <c r="C5" s="174" t="s">
        <v>346</v>
      </c>
      <c r="D5" s="174"/>
      <c r="E5" s="175"/>
      <c r="F5" s="69" t="s">
        <v>347</v>
      </c>
      <c r="G5" s="176" t="s">
        <v>348</v>
      </c>
      <c r="H5" s="176"/>
      <c r="I5" s="176"/>
      <c r="J5" s="176"/>
      <c r="K5" s="176"/>
      <c r="L5" s="175" t="s">
        <v>294</v>
      </c>
      <c r="M5" s="177"/>
    </row>
    <row r="6" spans="1:13" ht="20.45" customHeight="1">
      <c r="A6" s="70" t="s">
        <v>349</v>
      </c>
      <c r="B6" s="71" t="s">
        <v>64</v>
      </c>
      <c r="C6" s="72"/>
      <c r="D6" s="73" t="s">
        <v>350</v>
      </c>
      <c r="E6" s="74" t="s">
        <v>351</v>
      </c>
      <c r="F6" s="22"/>
      <c r="G6" s="167" t="s">
        <v>53</v>
      </c>
      <c r="H6" s="167"/>
      <c r="I6" s="167"/>
      <c r="J6" s="167"/>
      <c r="K6" s="167"/>
      <c r="L6" s="168" t="s">
        <v>53</v>
      </c>
      <c r="M6" s="169"/>
    </row>
    <row r="7" spans="1:13" ht="20.45" customHeight="1">
      <c r="A7" s="70" t="s">
        <v>352</v>
      </c>
      <c r="B7" s="71"/>
      <c r="C7" s="11"/>
      <c r="D7" s="12" t="s">
        <v>353</v>
      </c>
      <c r="E7" s="13" t="s">
        <v>354</v>
      </c>
      <c r="F7" s="14"/>
      <c r="G7" s="124" t="s">
        <v>53</v>
      </c>
      <c r="H7" s="124"/>
      <c r="I7" s="124"/>
      <c r="J7" s="124"/>
      <c r="K7" s="124"/>
      <c r="L7" s="125" t="s">
        <v>53</v>
      </c>
      <c r="M7" s="126"/>
    </row>
    <row r="8" spans="1:13" ht="20.45" customHeight="1">
      <c r="A8" s="70" t="s">
        <v>355</v>
      </c>
      <c r="B8" s="75"/>
      <c r="C8" s="11"/>
      <c r="D8" s="16" t="s">
        <v>356</v>
      </c>
      <c r="E8" s="17" t="s">
        <v>357</v>
      </c>
      <c r="F8" s="18"/>
      <c r="G8" s="127" t="s">
        <v>53</v>
      </c>
      <c r="H8" s="127"/>
      <c r="I8" s="127"/>
      <c r="J8" s="127"/>
      <c r="K8" s="127"/>
      <c r="L8" s="128" t="s">
        <v>53</v>
      </c>
      <c r="M8" s="129"/>
    </row>
    <row r="9" spans="1:13" ht="20.45" customHeight="1">
      <c r="A9" s="70" t="s">
        <v>358</v>
      </c>
      <c r="B9" s="71" t="s">
        <v>359</v>
      </c>
      <c r="C9" s="19"/>
      <c r="D9" s="20" t="s">
        <v>360</v>
      </c>
      <c r="E9" s="21" t="s">
        <v>361</v>
      </c>
      <c r="F9" s="22"/>
      <c r="G9" s="106" t="s">
        <v>53</v>
      </c>
      <c r="H9" s="106"/>
      <c r="I9" s="106"/>
      <c r="J9" s="106"/>
      <c r="K9" s="106"/>
      <c r="L9" s="163" t="s">
        <v>53</v>
      </c>
      <c r="M9" s="108"/>
    </row>
    <row r="10" spans="1:13" ht="20.45" customHeight="1">
      <c r="A10" s="70" t="s">
        <v>362</v>
      </c>
      <c r="B10" s="71"/>
      <c r="C10" s="23"/>
      <c r="D10" s="12" t="s">
        <v>363</v>
      </c>
      <c r="E10" s="13" t="s">
        <v>364</v>
      </c>
      <c r="F10" s="14"/>
      <c r="G10" s="164" t="s">
        <v>365</v>
      </c>
      <c r="H10" s="165"/>
      <c r="I10" s="165"/>
      <c r="J10" s="166"/>
      <c r="K10" s="24"/>
      <c r="L10" s="125"/>
      <c r="M10" s="126"/>
    </row>
    <row r="11" spans="1:13" ht="20.45" customHeight="1">
      <c r="A11" s="70" t="s">
        <v>366</v>
      </c>
      <c r="B11" s="75"/>
      <c r="C11" s="19"/>
      <c r="D11" s="16" t="s">
        <v>356</v>
      </c>
      <c r="E11" s="17" t="s">
        <v>357</v>
      </c>
      <c r="F11" s="18"/>
      <c r="G11" s="127" t="s">
        <v>53</v>
      </c>
      <c r="H11" s="127"/>
      <c r="I11" s="127"/>
      <c r="J11" s="127"/>
      <c r="K11" s="127"/>
      <c r="L11" s="128" t="s">
        <v>53</v>
      </c>
      <c r="M11" s="129"/>
    </row>
    <row r="12" spans="1:13" ht="20.45" customHeight="1">
      <c r="A12" s="70" t="s">
        <v>367</v>
      </c>
      <c r="B12" s="71" t="s">
        <v>368</v>
      </c>
      <c r="C12" s="19" t="s">
        <v>369</v>
      </c>
      <c r="D12" s="25"/>
      <c r="E12" s="21" t="s">
        <v>370</v>
      </c>
      <c r="F12" s="22"/>
      <c r="G12" s="106" t="s">
        <v>53</v>
      </c>
      <c r="H12" s="106"/>
      <c r="I12" s="106"/>
      <c r="J12" s="106"/>
      <c r="K12" s="106"/>
      <c r="L12" s="163" t="s">
        <v>53</v>
      </c>
      <c r="M12" s="108"/>
    </row>
    <row r="13" spans="1:13" ht="20.45" customHeight="1">
      <c r="A13" s="70" t="s">
        <v>371</v>
      </c>
      <c r="B13" s="26"/>
      <c r="C13" s="19"/>
      <c r="D13" s="25"/>
      <c r="E13" s="27" t="s">
        <v>372</v>
      </c>
      <c r="F13" s="28"/>
      <c r="G13" s="91"/>
      <c r="H13" s="91"/>
      <c r="I13" s="91"/>
      <c r="J13" s="91"/>
      <c r="K13" s="91"/>
      <c r="L13" s="123"/>
      <c r="M13" s="93"/>
    </row>
    <row r="14" spans="1:13" ht="20.45" customHeight="1">
      <c r="A14" s="70" t="s">
        <v>371</v>
      </c>
      <c r="B14" s="26" t="s">
        <v>373</v>
      </c>
      <c r="C14" s="19" t="s">
        <v>374</v>
      </c>
      <c r="D14" s="25"/>
      <c r="E14" s="29" t="s">
        <v>375</v>
      </c>
      <c r="F14" s="30"/>
      <c r="G14" s="138" t="s">
        <v>376</v>
      </c>
      <c r="H14" s="139"/>
      <c r="I14" s="139"/>
      <c r="J14" s="140"/>
      <c r="K14" s="31">
        <v>3.56E-2</v>
      </c>
      <c r="L14" s="123" t="s">
        <v>377</v>
      </c>
      <c r="M14" s="93"/>
    </row>
    <row r="15" spans="1:13" ht="20.45" customHeight="1">
      <c r="A15" s="70" t="s">
        <v>378</v>
      </c>
      <c r="B15" s="70"/>
      <c r="C15" s="19"/>
      <c r="D15" s="32"/>
      <c r="E15" s="29" t="s">
        <v>379</v>
      </c>
      <c r="F15" s="30"/>
      <c r="G15" s="144" t="s">
        <v>376</v>
      </c>
      <c r="H15" s="145"/>
      <c r="I15" s="145"/>
      <c r="J15" s="146"/>
      <c r="K15" s="33">
        <v>1.01E-2</v>
      </c>
      <c r="L15" s="92" t="s">
        <v>380</v>
      </c>
      <c r="M15" s="162"/>
    </row>
    <row r="16" spans="1:13" ht="20.45" customHeight="1">
      <c r="A16" s="70" t="s">
        <v>381</v>
      </c>
      <c r="B16" s="70"/>
      <c r="C16" s="19" t="s">
        <v>382</v>
      </c>
      <c r="D16" s="12"/>
      <c r="E16" s="29" t="s">
        <v>383</v>
      </c>
      <c r="F16" s="30"/>
      <c r="G16" s="156" t="s">
        <v>365</v>
      </c>
      <c r="H16" s="157"/>
      <c r="I16" s="157"/>
      <c r="J16" s="158"/>
      <c r="K16" s="34">
        <v>3.5950000000000003E-2</v>
      </c>
      <c r="L16" s="92" t="s">
        <v>384</v>
      </c>
      <c r="M16" s="93"/>
    </row>
    <row r="17" spans="1:14" ht="20.45" customHeight="1">
      <c r="A17" s="70" t="s">
        <v>385</v>
      </c>
      <c r="B17" s="70"/>
      <c r="C17" s="19"/>
      <c r="D17" s="12" t="s">
        <v>386</v>
      </c>
      <c r="E17" s="29" t="s">
        <v>387</v>
      </c>
      <c r="F17" s="30"/>
      <c r="G17" s="156" t="s">
        <v>365</v>
      </c>
      <c r="H17" s="157"/>
      <c r="I17" s="157"/>
      <c r="J17" s="158"/>
      <c r="K17" s="35">
        <v>4.7500000000000001E-2</v>
      </c>
      <c r="L17" s="92" t="s">
        <v>384</v>
      </c>
      <c r="M17" s="93"/>
    </row>
    <row r="18" spans="1:14" ht="20.45" customHeight="1">
      <c r="A18" s="70" t="s">
        <v>385</v>
      </c>
      <c r="B18" s="70"/>
      <c r="C18" s="19" t="s">
        <v>388</v>
      </c>
      <c r="D18" s="12"/>
      <c r="E18" s="27" t="s">
        <v>389</v>
      </c>
      <c r="F18" s="30"/>
      <c r="G18" s="159" t="s">
        <v>390</v>
      </c>
      <c r="H18" s="160"/>
      <c r="I18" s="160"/>
      <c r="J18" s="161"/>
      <c r="K18" s="35">
        <v>0.13139999999999999</v>
      </c>
      <c r="L18" s="92" t="s">
        <v>384</v>
      </c>
      <c r="M18" s="93"/>
    </row>
    <row r="19" spans="1:14" ht="20.45" customHeight="1">
      <c r="A19" s="70" t="s">
        <v>391</v>
      </c>
      <c r="B19" s="70"/>
      <c r="C19" s="19"/>
      <c r="D19" s="12" t="s">
        <v>356</v>
      </c>
      <c r="E19" s="29" t="s">
        <v>392</v>
      </c>
      <c r="F19" s="30"/>
      <c r="G19" s="144" t="str">
        <f>IF(F35+F39&gt;=100000000, "직접노무비의","")</f>
        <v/>
      </c>
      <c r="H19" s="145"/>
      <c r="I19" s="145"/>
      <c r="J19" s="146"/>
      <c r="K19" s="36" t="str">
        <f>IF(F35+F39&gt;=100000000, "2.3%","")</f>
        <v/>
      </c>
      <c r="L19" s="92" t="s">
        <v>393</v>
      </c>
      <c r="M19" s="93"/>
      <c r="N19" s="77" t="str">
        <f>IF(F35+F39&lt;=100000000, "☜삭제","")</f>
        <v>☜삭제</v>
      </c>
    </row>
    <row r="20" spans="1:14" ht="20.45" customHeight="1">
      <c r="A20" s="70" t="s">
        <v>394</v>
      </c>
      <c r="B20" s="70"/>
      <c r="C20" s="19" t="s">
        <v>395</v>
      </c>
      <c r="D20" s="25"/>
      <c r="E20" s="29" t="s">
        <v>396</v>
      </c>
      <c r="F20" s="30"/>
      <c r="G20" s="144" t="str">
        <f>IF(F35+F39&gt;=20000000,IF(#REF!&gt;#REF!,#REF!,#REF!),"")</f>
        <v/>
      </c>
      <c r="H20" s="145"/>
      <c r="I20" s="145"/>
      <c r="J20" s="145"/>
      <c r="K20" s="146"/>
      <c r="L20" s="92" t="s">
        <v>397</v>
      </c>
      <c r="M20" s="93"/>
      <c r="N20" s="77" t="str">
        <f>IF(F35+F39&lt;=20000000,"☜삭제","")</f>
        <v>☜삭제</v>
      </c>
    </row>
    <row r="21" spans="1:14" ht="20.45" customHeight="1">
      <c r="A21" s="70" t="s">
        <v>398</v>
      </c>
      <c r="B21" s="70"/>
      <c r="C21" s="19"/>
      <c r="D21" s="25"/>
      <c r="E21" s="29" t="s">
        <v>399</v>
      </c>
      <c r="F21" s="30"/>
      <c r="G21" s="156" t="s">
        <v>400</v>
      </c>
      <c r="H21" s="157"/>
      <c r="I21" s="157"/>
      <c r="J21" s="158"/>
      <c r="K21" s="37"/>
      <c r="L21" s="92"/>
      <c r="M21" s="93"/>
    </row>
    <row r="22" spans="1:14" ht="20.45" customHeight="1">
      <c r="A22" s="70" t="s">
        <v>401</v>
      </c>
      <c r="B22" s="70"/>
      <c r="C22" s="23"/>
      <c r="D22" s="25"/>
      <c r="E22" s="29" t="s">
        <v>402</v>
      </c>
      <c r="F22" s="30"/>
      <c r="G22" s="152" t="s">
        <v>376</v>
      </c>
      <c r="H22" s="153"/>
      <c r="I22" s="153"/>
      <c r="J22" s="154"/>
      <c r="K22" s="38">
        <v>6.0000000000000002E-5</v>
      </c>
      <c r="L22" s="123" t="s">
        <v>403</v>
      </c>
      <c r="M22" s="93"/>
    </row>
    <row r="23" spans="1:14" ht="20.45" customHeight="1">
      <c r="A23" s="70" t="s">
        <v>404</v>
      </c>
      <c r="B23" s="70"/>
      <c r="C23" s="11"/>
      <c r="D23" s="25"/>
      <c r="E23" s="29" t="s">
        <v>405</v>
      </c>
      <c r="F23" s="30"/>
      <c r="G23" s="152" t="s">
        <v>376</v>
      </c>
      <c r="H23" s="153"/>
      <c r="I23" s="153"/>
      <c r="J23" s="154"/>
      <c r="K23" s="39">
        <v>8.9999999999999998E-4</v>
      </c>
      <c r="L23" s="123" t="s">
        <v>403</v>
      </c>
      <c r="M23" s="93"/>
    </row>
    <row r="24" spans="1:14" ht="20.45" customHeight="1">
      <c r="A24" s="70" t="s">
        <v>406</v>
      </c>
      <c r="B24" s="70"/>
      <c r="C24" s="11"/>
      <c r="D24" s="25"/>
      <c r="E24" s="40" t="s">
        <v>407</v>
      </c>
      <c r="F24" s="14"/>
      <c r="G24" s="155"/>
      <c r="H24" s="155"/>
      <c r="I24" s="155"/>
      <c r="J24" s="155"/>
      <c r="K24" s="155"/>
      <c r="L24" s="125" t="s">
        <v>53</v>
      </c>
      <c r="M24" s="126"/>
    </row>
    <row r="25" spans="1:14" ht="20.45" customHeight="1">
      <c r="A25" s="70" t="s">
        <v>408</v>
      </c>
      <c r="B25" s="70"/>
      <c r="C25" s="11"/>
      <c r="D25" s="41"/>
      <c r="E25" s="42" t="s">
        <v>357</v>
      </c>
      <c r="F25" s="43"/>
      <c r="G25" s="147" t="s">
        <v>53</v>
      </c>
      <c r="H25" s="147"/>
      <c r="I25" s="147"/>
      <c r="J25" s="147"/>
      <c r="K25" s="147"/>
      <c r="L25" s="148" t="s">
        <v>53</v>
      </c>
      <c r="M25" s="149"/>
    </row>
    <row r="26" spans="1:14" ht="20.45" customHeight="1">
      <c r="A26" s="70" t="s">
        <v>409</v>
      </c>
      <c r="B26" s="70"/>
      <c r="C26" s="150" t="s">
        <v>410</v>
      </c>
      <c r="D26" s="150"/>
      <c r="E26" s="151"/>
      <c r="F26" s="18"/>
      <c r="G26" s="120" t="s">
        <v>53</v>
      </c>
      <c r="H26" s="120"/>
      <c r="I26" s="120"/>
      <c r="J26" s="120"/>
      <c r="K26" s="44"/>
      <c r="L26" s="122" t="s">
        <v>53</v>
      </c>
      <c r="M26" s="122"/>
    </row>
    <row r="27" spans="1:14" ht="20.45" customHeight="1">
      <c r="A27" s="70" t="s">
        <v>411</v>
      </c>
      <c r="B27" s="70"/>
      <c r="C27" s="135" t="s">
        <v>412</v>
      </c>
      <c r="D27" s="136"/>
      <c r="E27" s="137"/>
      <c r="F27" s="45"/>
      <c r="G27" s="138" t="s">
        <v>413</v>
      </c>
      <c r="H27" s="139"/>
      <c r="I27" s="139"/>
      <c r="J27" s="140"/>
      <c r="K27" s="36">
        <v>0.08</v>
      </c>
      <c r="L27" s="107" t="s">
        <v>414</v>
      </c>
      <c r="M27" s="108"/>
      <c r="N27" s="78" t="str">
        <f>IF(F33&gt;500000000,#REF!,"")</f>
        <v/>
      </c>
    </row>
    <row r="28" spans="1:14" ht="20.45" customHeight="1">
      <c r="A28" s="70" t="s">
        <v>415</v>
      </c>
      <c r="B28" s="70"/>
      <c r="C28" s="141" t="s">
        <v>416</v>
      </c>
      <c r="D28" s="142"/>
      <c r="E28" s="143"/>
      <c r="F28" s="30"/>
      <c r="G28" s="144" t="s">
        <v>417</v>
      </c>
      <c r="H28" s="145"/>
      <c r="I28" s="145"/>
      <c r="J28" s="146"/>
      <c r="K28" s="46">
        <v>0.15</v>
      </c>
      <c r="L28" s="92" t="s">
        <v>418</v>
      </c>
      <c r="M28" s="93"/>
      <c r="N28" s="78" t="str">
        <f>IF(F33&gt;5000000000,#REF!,"")</f>
        <v/>
      </c>
    </row>
    <row r="29" spans="1:14" ht="20.45" customHeight="1">
      <c r="A29" s="70"/>
      <c r="B29" s="70"/>
      <c r="C29" s="88" t="s">
        <v>419</v>
      </c>
      <c r="D29" s="89"/>
      <c r="E29" s="90"/>
      <c r="F29" s="30"/>
      <c r="G29" s="130"/>
      <c r="H29" s="131"/>
      <c r="I29" s="131"/>
      <c r="J29" s="131"/>
      <c r="K29" s="47"/>
      <c r="L29" s="123"/>
      <c r="M29" s="93"/>
      <c r="N29" s="78"/>
    </row>
    <row r="30" spans="1:14" ht="20.45" customHeight="1">
      <c r="A30" s="70"/>
      <c r="B30" s="70"/>
      <c r="C30" s="88" t="s">
        <v>420</v>
      </c>
      <c r="D30" s="89"/>
      <c r="E30" s="90"/>
      <c r="F30" s="30"/>
      <c r="G30" s="132"/>
      <c r="H30" s="133"/>
      <c r="I30" s="133"/>
      <c r="J30" s="133"/>
      <c r="K30" s="134"/>
      <c r="L30" s="123"/>
      <c r="M30" s="93"/>
    </row>
    <row r="31" spans="1:14" ht="20.45" customHeight="1">
      <c r="A31" s="70"/>
      <c r="B31" s="70"/>
      <c r="C31" s="88" t="s">
        <v>421</v>
      </c>
      <c r="D31" s="89"/>
      <c r="E31" s="90"/>
      <c r="F31" s="48"/>
      <c r="G31" s="15"/>
      <c r="H31" s="15"/>
      <c r="I31" s="15"/>
      <c r="J31" s="15"/>
      <c r="K31" s="15"/>
      <c r="L31" s="123"/>
      <c r="M31" s="93"/>
    </row>
    <row r="32" spans="1:14" ht="20.45" customHeight="1">
      <c r="A32" s="70"/>
      <c r="B32" s="70"/>
      <c r="C32" s="94" t="s">
        <v>422</v>
      </c>
      <c r="D32" s="95"/>
      <c r="E32" s="96"/>
      <c r="F32" s="48"/>
      <c r="G32" s="124"/>
      <c r="H32" s="124"/>
      <c r="I32" s="124"/>
      <c r="J32" s="124"/>
      <c r="K32" s="124"/>
      <c r="L32" s="125" t="s">
        <v>53</v>
      </c>
      <c r="M32" s="126"/>
    </row>
    <row r="33" spans="1:13" ht="20.45" customHeight="1">
      <c r="A33" s="70" t="s">
        <v>423</v>
      </c>
      <c r="B33" s="70"/>
      <c r="C33" s="117" t="s">
        <v>424</v>
      </c>
      <c r="D33" s="118"/>
      <c r="E33" s="119"/>
      <c r="F33" s="18"/>
      <c r="G33" s="127" t="s">
        <v>53</v>
      </c>
      <c r="H33" s="127"/>
      <c r="I33" s="127"/>
      <c r="J33" s="127"/>
      <c r="K33" s="127"/>
      <c r="L33" s="128" t="s">
        <v>53</v>
      </c>
      <c r="M33" s="129"/>
    </row>
    <row r="34" spans="1:13" ht="20.45" customHeight="1">
      <c r="A34" s="70" t="s">
        <v>425</v>
      </c>
      <c r="B34" s="70"/>
      <c r="C34" s="109" t="s">
        <v>426</v>
      </c>
      <c r="D34" s="110"/>
      <c r="E34" s="111"/>
      <c r="F34" s="49"/>
      <c r="G34" s="112" t="s">
        <v>427</v>
      </c>
      <c r="H34" s="113"/>
      <c r="I34" s="113"/>
      <c r="J34" s="114"/>
      <c r="K34" s="50">
        <v>0.1</v>
      </c>
      <c r="L34" s="115" t="s">
        <v>53</v>
      </c>
      <c r="M34" s="116"/>
    </row>
    <row r="35" spans="1:13" ht="20.45" customHeight="1">
      <c r="A35" s="70" t="s">
        <v>428</v>
      </c>
      <c r="B35" s="70"/>
      <c r="C35" s="117" t="s">
        <v>429</v>
      </c>
      <c r="D35" s="118"/>
      <c r="E35" s="119"/>
      <c r="F35" s="81"/>
      <c r="G35" s="120" t="s">
        <v>53</v>
      </c>
      <c r="H35" s="120"/>
      <c r="I35" s="120"/>
      <c r="J35" s="120"/>
      <c r="K35" s="44"/>
      <c r="L35" s="121"/>
      <c r="M35" s="122"/>
    </row>
    <row r="36" spans="1:13" ht="20.45" customHeight="1">
      <c r="A36" s="70" t="s">
        <v>336</v>
      </c>
      <c r="B36" s="70"/>
      <c r="C36" s="100" t="s">
        <v>430</v>
      </c>
      <c r="D36" s="101"/>
      <c r="E36" s="102"/>
      <c r="F36" s="28"/>
      <c r="G36" s="51" t="s">
        <v>53</v>
      </c>
      <c r="H36" s="51"/>
      <c r="I36" s="51"/>
      <c r="J36" s="51"/>
      <c r="K36" s="51"/>
      <c r="L36" s="92"/>
      <c r="M36" s="93"/>
    </row>
    <row r="37" spans="1:13" ht="20.45" customHeight="1">
      <c r="A37" s="70" t="s">
        <v>336</v>
      </c>
      <c r="B37" s="70"/>
      <c r="C37" s="103" t="s">
        <v>431</v>
      </c>
      <c r="D37" s="104"/>
      <c r="E37" s="105"/>
      <c r="F37" s="22"/>
      <c r="G37" s="106" t="s">
        <v>53</v>
      </c>
      <c r="H37" s="106"/>
      <c r="I37" s="106"/>
      <c r="J37" s="106"/>
      <c r="K37" s="106"/>
      <c r="L37" s="107"/>
      <c r="M37" s="108"/>
    </row>
    <row r="38" spans="1:13" ht="20.45" customHeight="1">
      <c r="A38" s="70" t="s">
        <v>336</v>
      </c>
      <c r="B38" s="70"/>
      <c r="C38" s="88" t="s">
        <v>432</v>
      </c>
      <c r="D38" s="89"/>
      <c r="E38" s="90"/>
      <c r="F38" s="58"/>
      <c r="G38" s="91" t="s">
        <v>53</v>
      </c>
      <c r="H38" s="91"/>
      <c r="I38" s="91"/>
      <c r="J38" s="91"/>
      <c r="K38" s="91"/>
      <c r="L38" s="92"/>
      <c r="M38" s="93"/>
    </row>
    <row r="39" spans="1:13" ht="20.45" customHeight="1">
      <c r="A39" s="70" t="s">
        <v>336</v>
      </c>
      <c r="B39" s="70"/>
      <c r="C39" s="94" t="s">
        <v>433</v>
      </c>
      <c r="D39" s="95"/>
      <c r="E39" s="96"/>
      <c r="F39" s="52"/>
      <c r="G39" s="97" t="s">
        <v>53</v>
      </c>
      <c r="H39" s="97"/>
      <c r="I39" s="97"/>
      <c r="J39" s="97"/>
      <c r="K39" s="97"/>
      <c r="L39" s="98"/>
      <c r="M39" s="99"/>
    </row>
    <row r="40" spans="1:13" ht="20.45" customHeight="1">
      <c r="A40" s="70" t="s">
        <v>434</v>
      </c>
      <c r="B40" s="70"/>
      <c r="C40" s="82" t="s">
        <v>435</v>
      </c>
      <c r="D40" s="83"/>
      <c r="E40" s="84"/>
      <c r="F40" s="53"/>
      <c r="G40" s="85" t="s">
        <v>53</v>
      </c>
      <c r="H40" s="85"/>
      <c r="I40" s="85"/>
      <c r="J40" s="85"/>
      <c r="K40" s="54"/>
      <c r="L40" s="86" t="s">
        <v>53</v>
      </c>
      <c r="M40" s="86"/>
    </row>
    <row r="41" spans="1:13">
      <c r="L41" s="87"/>
      <c r="M41" s="87"/>
    </row>
    <row r="42" spans="1:13">
      <c r="F42" s="67"/>
      <c r="G42" s="67"/>
      <c r="L42" s="87"/>
      <c r="M42" s="87"/>
    </row>
    <row r="43" spans="1:13">
      <c r="F43" s="67"/>
      <c r="G43" s="67"/>
      <c r="L43" s="79"/>
      <c r="M43" s="79"/>
    </row>
  </sheetData>
  <sheetProtection selectLockedCells="1"/>
  <mergeCells count="91">
    <mergeCell ref="G6:K6"/>
    <mergeCell ref="L6:M6"/>
    <mergeCell ref="G7:K7"/>
    <mergeCell ref="L7:M7"/>
    <mergeCell ref="C3:L3"/>
    <mergeCell ref="C4:D4"/>
    <mergeCell ref="E4:G4"/>
    <mergeCell ref="I4:K4"/>
    <mergeCell ref="C5:E5"/>
    <mergeCell ref="G5:K5"/>
    <mergeCell ref="L5:M5"/>
    <mergeCell ref="G10:J10"/>
    <mergeCell ref="L10:M10"/>
    <mergeCell ref="G11:K11"/>
    <mergeCell ref="L11:M11"/>
    <mergeCell ref="G8:K8"/>
    <mergeCell ref="L8:M8"/>
    <mergeCell ref="G9:K9"/>
    <mergeCell ref="L9:M9"/>
    <mergeCell ref="G14:J14"/>
    <mergeCell ref="L14:M14"/>
    <mergeCell ref="G15:J15"/>
    <mergeCell ref="L15:M15"/>
    <mergeCell ref="G12:K12"/>
    <mergeCell ref="L12:M12"/>
    <mergeCell ref="G13:K13"/>
    <mergeCell ref="L13:M13"/>
    <mergeCell ref="G18:J18"/>
    <mergeCell ref="L18:M18"/>
    <mergeCell ref="G19:J19"/>
    <mergeCell ref="L19:M19"/>
    <mergeCell ref="G16:J16"/>
    <mergeCell ref="L16:M16"/>
    <mergeCell ref="G17:J17"/>
    <mergeCell ref="L17:M17"/>
    <mergeCell ref="G22:J22"/>
    <mergeCell ref="L22:M22"/>
    <mergeCell ref="G23:J23"/>
    <mergeCell ref="L23:M23"/>
    <mergeCell ref="G24:K24"/>
    <mergeCell ref="L24:M24"/>
    <mergeCell ref="G20:K20"/>
    <mergeCell ref="L20:M20"/>
    <mergeCell ref="G21:J21"/>
    <mergeCell ref="L21:M21"/>
    <mergeCell ref="C27:E27"/>
    <mergeCell ref="G27:J27"/>
    <mergeCell ref="L27:M27"/>
    <mergeCell ref="C28:E28"/>
    <mergeCell ref="G28:J28"/>
    <mergeCell ref="L28:M28"/>
    <mergeCell ref="G25:K25"/>
    <mergeCell ref="L25:M25"/>
    <mergeCell ref="C26:E26"/>
    <mergeCell ref="G26:J26"/>
    <mergeCell ref="L26:M26"/>
    <mergeCell ref="C31:E31"/>
    <mergeCell ref="L31:M31"/>
    <mergeCell ref="C32:E32"/>
    <mergeCell ref="G32:K32"/>
    <mergeCell ref="L32:M32"/>
    <mergeCell ref="C33:E33"/>
    <mergeCell ref="G33:K33"/>
    <mergeCell ref="L33:M33"/>
    <mergeCell ref="C29:E29"/>
    <mergeCell ref="G29:J29"/>
    <mergeCell ref="L29:M29"/>
    <mergeCell ref="C30:E30"/>
    <mergeCell ref="G30:K30"/>
    <mergeCell ref="L30:M30"/>
    <mergeCell ref="C36:E36"/>
    <mergeCell ref="L36:M36"/>
    <mergeCell ref="C37:E37"/>
    <mergeCell ref="G37:K37"/>
    <mergeCell ref="L37:M37"/>
    <mergeCell ref="C34:E34"/>
    <mergeCell ref="G34:J34"/>
    <mergeCell ref="L34:M34"/>
    <mergeCell ref="C35:E35"/>
    <mergeCell ref="G35:J35"/>
    <mergeCell ref="L35:M35"/>
    <mergeCell ref="C40:E40"/>
    <mergeCell ref="G40:J40"/>
    <mergeCell ref="L40:M40"/>
    <mergeCell ref="L41:M42"/>
    <mergeCell ref="C38:E38"/>
    <mergeCell ref="G38:K38"/>
    <mergeCell ref="L38:M38"/>
    <mergeCell ref="C39:E39"/>
    <mergeCell ref="G39:K39"/>
    <mergeCell ref="L39:M39"/>
  </mergeCells>
  <phoneticPr fontId="1" type="noConversion"/>
  <printOptions horizontalCentered="1" verticalCentered="1"/>
  <pageMargins left="0" right="0" top="0" bottom="0" header="0" footer="0"/>
  <pageSetup paperSize="9" scale="6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CB45E-FC7F-4B82-9E2B-EA1CD3398FC3}">
  <sheetPr>
    <pageSetUpPr fitToPage="1"/>
  </sheetPr>
  <dimension ref="A1:T27"/>
  <sheetViews>
    <sheetView workbookViewId="0">
      <selection activeCell="E1" sqref="E1"/>
    </sheetView>
  </sheetViews>
  <sheetFormatPr defaultRowHeight="16.5"/>
  <cols>
    <col min="1" max="1" width="40.625" style="59" customWidth="1"/>
    <col min="2" max="2" width="20.625" style="59" customWidth="1"/>
    <col min="3" max="4" width="4.625" style="59" customWidth="1"/>
    <col min="5" max="12" width="13.625" style="59" customWidth="1"/>
    <col min="13" max="13" width="12.625" style="59" customWidth="1"/>
    <col min="14" max="16" width="2.625" style="59" hidden="1" customWidth="1"/>
    <col min="17" max="19" width="1.625" style="59" hidden="1" customWidth="1"/>
    <col min="20" max="20" width="18.625" style="59" hidden="1" customWidth="1"/>
    <col min="21" max="16384" width="9" style="59"/>
  </cols>
  <sheetData>
    <row r="1" spans="1:20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80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spans="1:20" ht="30" customHeight="1">
      <c r="A3" s="178" t="s">
        <v>2</v>
      </c>
      <c r="B3" s="178" t="s">
        <v>3</v>
      </c>
      <c r="C3" s="178" t="s">
        <v>4</v>
      </c>
      <c r="D3" s="178" t="s">
        <v>5</v>
      </c>
      <c r="E3" s="178" t="s">
        <v>6</v>
      </c>
      <c r="F3" s="178"/>
      <c r="G3" s="178" t="s">
        <v>9</v>
      </c>
      <c r="H3" s="178"/>
      <c r="I3" s="178" t="s">
        <v>10</v>
      </c>
      <c r="J3" s="178"/>
      <c r="K3" s="178" t="s">
        <v>11</v>
      </c>
      <c r="L3" s="178"/>
      <c r="M3" s="178" t="s">
        <v>12</v>
      </c>
      <c r="N3" s="180" t="s">
        <v>13</v>
      </c>
      <c r="O3" s="180" t="s">
        <v>14</v>
      </c>
      <c r="P3" s="180" t="s">
        <v>15</v>
      </c>
      <c r="Q3" s="180" t="s">
        <v>16</v>
      </c>
      <c r="R3" s="180" t="s">
        <v>17</v>
      </c>
      <c r="S3" s="180" t="s">
        <v>18</v>
      </c>
      <c r="T3" s="180" t="s">
        <v>19</v>
      </c>
    </row>
    <row r="4" spans="1:20" ht="30" customHeight="1">
      <c r="A4" s="179"/>
      <c r="B4" s="179"/>
      <c r="C4" s="179"/>
      <c r="D4" s="17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179"/>
      <c r="N4" s="180"/>
      <c r="O4" s="180"/>
      <c r="P4" s="180"/>
      <c r="Q4" s="180"/>
      <c r="R4" s="180"/>
      <c r="S4" s="180"/>
      <c r="T4" s="180"/>
    </row>
    <row r="5" spans="1:20" ht="30" customHeight="1">
      <c r="A5" s="7" t="s">
        <v>52</v>
      </c>
      <c r="B5" s="7" t="s">
        <v>53</v>
      </c>
      <c r="C5" s="7" t="s">
        <v>53</v>
      </c>
      <c r="D5" s="8">
        <v>1</v>
      </c>
      <c r="E5" s="9"/>
      <c r="F5" s="9"/>
      <c r="G5" s="9"/>
      <c r="H5" s="9"/>
      <c r="I5" s="9"/>
      <c r="J5" s="9"/>
      <c r="K5" s="9"/>
      <c r="L5" s="9"/>
      <c r="M5" s="7"/>
      <c r="N5" s="70" t="s">
        <v>54</v>
      </c>
      <c r="O5" s="70" t="s">
        <v>53</v>
      </c>
      <c r="P5" s="70" t="s">
        <v>53</v>
      </c>
      <c r="Q5" s="70" t="s">
        <v>53</v>
      </c>
      <c r="R5" s="59">
        <v>1</v>
      </c>
      <c r="S5" s="70" t="s">
        <v>53</v>
      </c>
      <c r="T5" s="76"/>
    </row>
    <row r="6" spans="1:20" ht="30" customHeight="1">
      <c r="A6" s="55" t="s">
        <v>55</v>
      </c>
      <c r="B6" s="55" t="s">
        <v>53</v>
      </c>
      <c r="C6" s="55" t="s">
        <v>53</v>
      </c>
      <c r="D6" s="56">
        <v>1</v>
      </c>
      <c r="E6" s="57"/>
      <c r="F6" s="57"/>
      <c r="G6" s="57"/>
      <c r="H6" s="57"/>
      <c r="I6" s="57"/>
      <c r="J6" s="57"/>
      <c r="K6" s="57"/>
      <c r="L6" s="57"/>
      <c r="M6" s="55"/>
      <c r="N6" s="70" t="s">
        <v>56</v>
      </c>
      <c r="O6" s="70" t="s">
        <v>53</v>
      </c>
      <c r="P6" s="70" t="s">
        <v>54</v>
      </c>
      <c r="Q6" s="70" t="s">
        <v>53</v>
      </c>
      <c r="R6" s="59">
        <v>2</v>
      </c>
      <c r="S6" s="70" t="s">
        <v>53</v>
      </c>
      <c r="T6" s="76"/>
    </row>
    <row r="7" spans="1:20" ht="30" customHeight="1">
      <c r="A7" s="7" t="s">
        <v>57</v>
      </c>
      <c r="B7" s="7" t="s">
        <v>53</v>
      </c>
      <c r="C7" s="7" t="s">
        <v>53</v>
      </c>
      <c r="D7" s="8">
        <v>1</v>
      </c>
      <c r="E7" s="9"/>
      <c r="F7" s="9"/>
      <c r="G7" s="9"/>
      <c r="H7" s="9"/>
      <c r="I7" s="9"/>
      <c r="J7" s="9"/>
      <c r="K7" s="9"/>
      <c r="L7" s="9"/>
      <c r="M7" s="7"/>
      <c r="N7" s="70" t="s">
        <v>58</v>
      </c>
      <c r="O7" s="70" t="s">
        <v>53</v>
      </c>
      <c r="P7" s="70" t="s">
        <v>56</v>
      </c>
      <c r="Q7" s="70" t="s">
        <v>53</v>
      </c>
      <c r="R7" s="59">
        <v>3</v>
      </c>
      <c r="S7" s="70" t="s">
        <v>53</v>
      </c>
      <c r="T7" s="76"/>
    </row>
    <row r="8" spans="1:20" ht="30" customHeight="1">
      <c r="A8" s="7" t="s">
        <v>110</v>
      </c>
      <c r="B8" s="7" t="s">
        <v>53</v>
      </c>
      <c r="C8" s="7" t="s">
        <v>53</v>
      </c>
      <c r="D8" s="8">
        <v>1</v>
      </c>
      <c r="E8" s="9"/>
      <c r="F8" s="9"/>
      <c r="G8" s="9"/>
      <c r="H8" s="9"/>
      <c r="I8" s="9"/>
      <c r="J8" s="9"/>
      <c r="K8" s="9"/>
      <c r="L8" s="9"/>
      <c r="M8" s="7"/>
      <c r="N8" s="70" t="s">
        <v>111</v>
      </c>
      <c r="O8" s="70" t="s">
        <v>53</v>
      </c>
      <c r="P8" s="70" t="s">
        <v>56</v>
      </c>
      <c r="Q8" s="70" t="s">
        <v>53</v>
      </c>
      <c r="R8" s="59">
        <v>3</v>
      </c>
      <c r="S8" s="70" t="s">
        <v>53</v>
      </c>
      <c r="T8" s="76"/>
    </row>
    <row r="9" spans="1:20" ht="30" customHeight="1">
      <c r="A9" s="7" t="s">
        <v>122</v>
      </c>
      <c r="B9" s="7" t="s">
        <v>53</v>
      </c>
      <c r="C9" s="7" t="s">
        <v>53</v>
      </c>
      <c r="D9" s="8">
        <v>1</v>
      </c>
      <c r="E9" s="9"/>
      <c r="F9" s="9"/>
      <c r="G9" s="9"/>
      <c r="H9" s="9"/>
      <c r="I9" s="9"/>
      <c r="J9" s="9"/>
      <c r="K9" s="9"/>
      <c r="L9" s="9"/>
      <c r="M9" s="7"/>
      <c r="N9" s="70" t="s">
        <v>123</v>
      </c>
      <c r="O9" s="70" t="s">
        <v>53</v>
      </c>
      <c r="P9" s="70" t="s">
        <v>56</v>
      </c>
      <c r="Q9" s="70" t="s">
        <v>53</v>
      </c>
      <c r="R9" s="59">
        <v>3</v>
      </c>
      <c r="S9" s="70" t="s">
        <v>53</v>
      </c>
      <c r="T9" s="76"/>
    </row>
    <row r="10" spans="1:20" ht="30" customHeight="1">
      <c r="A10" s="7" t="s">
        <v>147</v>
      </c>
      <c r="B10" s="7" t="s">
        <v>53</v>
      </c>
      <c r="C10" s="7" t="s">
        <v>53</v>
      </c>
      <c r="D10" s="8">
        <v>1</v>
      </c>
      <c r="E10" s="9"/>
      <c r="F10" s="9"/>
      <c r="G10" s="9"/>
      <c r="H10" s="9"/>
      <c r="I10" s="9"/>
      <c r="J10" s="9"/>
      <c r="K10" s="9"/>
      <c r="L10" s="9"/>
      <c r="M10" s="7"/>
      <c r="N10" s="70" t="s">
        <v>148</v>
      </c>
      <c r="O10" s="70" t="s">
        <v>53</v>
      </c>
      <c r="P10" s="70" t="s">
        <v>56</v>
      </c>
      <c r="Q10" s="70" t="s">
        <v>53</v>
      </c>
      <c r="R10" s="59">
        <v>3</v>
      </c>
      <c r="S10" s="70" t="s">
        <v>53</v>
      </c>
      <c r="T10" s="76"/>
    </row>
    <row r="11" spans="1:20" ht="30" customHeight="1">
      <c r="A11" s="7" t="s">
        <v>153</v>
      </c>
      <c r="B11" s="7" t="s">
        <v>53</v>
      </c>
      <c r="C11" s="7" t="s">
        <v>53</v>
      </c>
      <c r="D11" s="8">
        <v>1</v>
      </c>
      <c r="E11" s="9"/>
      <c r="F11" s="9"/>
      <c r="G11" s="9"/>
      <c r="H11" s="9"/>
      <c r="I11" s="9"/>
      <c r="J11" s="9"/>
      <c r="K11" s="9"/>
      <c r="L11" s="9"/>
      <c r="M11" s="7"/>
      <c r="N11" s="70" t="s">
        <v>154</v>
      </c>
      <c r="O11" s="70" t="s">
        <v>53</v>
      </c>
      <c r="P11" s="70" t="s">
        <v>56</v>
      </c>
      <c r="Q11" s="70" t="s">
        <v>53</v>
      </c>
      <c r="R11" s="59">
        <v>3</v>
      </c>
      <c r="S11" s="70" t="s">
        <v>53</v>
      </c>
      <c r="T11" s="76"/>
    </row>
    <row r="12" spans="1:20" ht="30" customHeight="1">
      <c r="A12" s="7" t="s">
        <v>212</v>
      </c>
      <c r="B12" s="7" t="s">
        <v>53</v>
      </c>
      <c r="C12" s="7" t="s">
        <v>53</v>
      </c>
      <c r="D12" s="8">
        <v>1</v>
      </c>
      <c r="E12" s="9"/>
      <c r="F12" s="9"/>
      <c r="G12" s="9"/>
      <c r="H12" s="9"/>
      <c r="I12" s="9"/>
      <c r="J12" s="9"/>
      <c r="K12" s="9"/>
      <c r="L12" s="9"/>
      <c r="M12" s="7"/>
      <c r="N12" s="70" t="s">
        <v>213</v>
      </c>
      <c r="O12" s="70" t="s">
        <v>53</v>
      </c>
      <c r="P12" s="70" t="s">
        <v>56</v>
      </c>
      <c r="Q12" s="70" t="s">
        <v>53</v>
      </c>
      <c r="R12" s="59">
        <v>3</v>
      </c>
      <c r="S12" s="70" t="s">
        <v>53</v>
      </c>
      <c r="T12" s="76"/>
    </row>
    <row r="13" spans="1:20" ht="30" customHeight="1">
      <c r="A13" s="7" t="s">
        <v>221</v>
      </c>
      <c r="B13" s="7" t="s">
        <v>53</v>
      </c>
      <c r="C13" s="7" t="s">
        <v>53</v>
      </c>
      <c r="D13" s="8">
        <v>1</v>
      </c>
      <c r="E13" s="9"/>
      <c r="F13" s="9"/>
      <c r="G13" s="9"/>
      <c r="H13" s="9"/>
      <c r="I13" s="9"/>
      <c r="J13" s="9"/>
      <c r="K13" s="9"/>
      <c r="L13" s="9"/>
      <c r="M13" s="7"/>
      <c r="N13" s="70" t="s">
        <v>222</v>
      </c>
      <c r="O13" s="70" t="s">
        <v>53</v>
      </c>
      <c r="P13" s="70" t="s">
        <v>56</v>
      </c>
      <c r="Q13" s="70" t="s">
        <v>53</v>
      </c>
      <c r="R13" s="59">
        <v>3</v>
      </c>
      <c r="S13" s="70" t="s">
        <v>53</v>
      </c>
      <c r="T13" s="76"/>
    </row>
    <row r="14" spans="1:20" ht="30" customHeight="1">
      <c r="A14" s="55" t="s">
        <v>284</v>
      </c>
      <c r="B14" s="55" t="s">
        <v>53</v>
      </c>
      <c r="C14" s="55" t="s">
        <v>53</v>
      </c>
      <c r="D14" s="56">
        <v>1</v>
      </c>
      <c r="E14" s="57"/>
      <c r="F14" s="57"/>
      <c r="G14" s="57"/>
      <c r="H14" s="57"/>
      <c r="I14" s="57"/>
      <c r="J14" s="57"/>
      <c r="K14" s="57"/>
      <c r="L14" s="57"/>
      <c r="M14" s="55"/>
      <c r="N14" s="70" t="s">
        <v>285</v>
      </c>
      <c r="O14" s="70" t="s">
        <v>53</v>
      </c>
      <c r="P14" s="70" t="s">
        <v>53</v>
      </c>
      <c r="Q14" s="70" t="s">
        <v>286</v>
      </c>
      <c r="R14" s="59">
        <v>2</v>
      </c>
      <c r="S14" s="70" t="s">
        <v>53</v>
      </c>
      <c r="T14" s="76">
        <f>L14*1</f>
        <v>0</v>
      </c>
    </row>
    <row r="15" spans="1:20" ht="30" customHeight="1">
      <c r="A15" s="7" t="s">
        <v>287</v>
      </c>
      <c r="B15" s="7" t="s">
        <v>53</v>
      </c>
      <c r="C15" s="7" t="s">
        <v>53</v>
      </c>
      <c r="D15" s="8">
        <v>1</v>
      </c>
      <c r="E15" s="9"/>
      <c r="F15" s="9"/>
      <c r="G15" s="9"/>
      <c r="H15" s="9"/>
      <c r="I15" s="9"/>
      <c r="J15" s="9"/>
      <c r="K15" s="9"/>
      <c r="L15" s="9"/>
      <c r="M15" s="7"/>
      <c r="N15" s="70" t="s">
        <v>288</v>
      </c>
      <c r="O15" s="70" t="s">
        <v>53</v>
      </c>
      <c r="P15" s="70" t="s">
        <v>285</v>
      </c>
      <c r="Q15" s="70" t="s">
        <v>53</v>
      </c>
      <c r="R15" s="59">
        <v>3</v>
      </c>
      <c r="S15" s="70" t="s">
        <v>53</v>
      </c>
      <c r="T15" s="76"/>
    </row>
    <row r="16" spans="1:20" ht="30" customHeight="1">
      <c r="A16" s="7" t="s">
        <v>289</v>
      </c>
      <c r="B16" s="7" t="s">
        <v>291</v>
      </c>
      <c r="C16" s="7" t="s">
        <v>53</v>
      </c>
      <c r="D16" s="8">
        <v>1</v>
      </c>
      <c r="E16" s="9"/>
      <c r="F16" s="9"/>
      <c r="G16" s="9"/>
      <c r="H16" s="9"/>
      <c r="I16" s="9"/>
      <c r="J16" s="9"/>
      <c r="K16" s="9"/>
      <c r="L16" s="9"/>
      <c r="M16" s="7"/>
      <c r="N16" s="70" t="s">
        <v>290</v>
      </c>
      <c r="O16" s="70" t="s">
        <v>53</v>
      </c>
      <c r="P16" s="70" t="s">
        <v>288</v>
      </c>
      <c r="Q16" s="70" t="s">
        <v>53</v>
      </c>
      <c r="R16" s="59">
        <v>4</v>
      </c>
      <c r="S16" s="70" t="s">
        <v>53</v>
      </c>
      <c r="T16" s="76"/>
    </row>
    <row r="17" spans="1:20" ht="30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T17" s="76"/>
    </row>
    <row r="18" spans="1:20" ht="30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T18" s="76"/>
    </row>
    <row r="19" spans="1:20" ht="30" customHeight="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T19" s="76"/>
    </row>
    <row r="20" spans="1:20" ht="30" customHeight="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T20" s="76"/>
    </row>
    <row r="21" spans="1:20" ht="30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T21" s="76"/>
    </row>
    <row r="22" spans="1:20" ht="30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T22" s="76"/>
    </row>
    <row r="23" spans="1:20" ht="30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T23" s="76"/>
    </row>
    <row r="24" spans="1:20" ht="30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T24" s="76"/>
    </row>
    <row r="25" spans="1:20" ht="30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T25" s="76"/>
    </row>
    <row r="26" spans="1:20" ht="30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T26" s="76"/>
    </row>
    <row r="27" spans="1:20" ht="30" customHeight="1">
      <c r="A27" s="7" t="s">
        <v>108</v>
      </c>
      <c r="B27" s="8"/>
      <c r="C27" s="8"/>
      <c r="D27" s="8"/>
      <c r="E27" s="8"/>
      <c r="F27" s="9"/>
      <c r="G27" s="8"/>
      <c r="H27" s="9"/>
      <c r="I27" s="8"/>
      <c r="J27" s="9"/>
      <c r="K27" s="8"/>
      <c r="L27" s="9"/>
      <c r="M27" s="8"/>
      <c r="T27" s="76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CA60B-E0AE-4E95-9C56-2F535174ACD6}">
  <sheetPr>
    <pageSetUpPr fitToPage="1"/>
  </sheetPr>
  <dimension ref="A1:AV188"/>
  <sheetViews>
    <sheetView workbookViewId="0">
      <selection activeCell="F1" sqref="F1"/>
    </sheetView>
  </sheetViews>
  <sheetFormatPr defaultRowHeight="16.5"/>
  <cols>
    <col min="1" max="2" width="30.625" style="59" customWidth="1"/>
    <col min="3" max="3" width="4.625" style="59" customWidth="1"/>
    <col min="4" max="4" width="8.625" style="59" customWidth="1"/>
    <col min="5" max="12" width="13.625" style="59" customWidth="1"/>
    <col min="13" max="13" width="12.625" style="59" customWidth="1"/>
    <col min="14" max="43" width="2.625" style="59" hidden="1" customWidth="1"/>
    <col min="44" max="44" width="10.625" style="59" hidden="1" customWidth="1"/>
    <col min="45" max="46" width="1.625" style="59" hidden="1" customWidth="1"/>
    <col min="47" max="47" width="24.625" style="59" hidden="1" customWidth="1"/>
    <col min="48" max="48" width="10.625" style="59" hidden="1" customWidth="1"/>
    <col min="49" max="16384" width="9" style="59"/>
  </cols>
  <sheetData>
    <row r="1" spans="1:48" ht="30" customHeight="1">
      <c r="A1" s="2" t="s">
        <v>20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8" ht="30" customHeight="1">
      <c r="A2" s="80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spans="1:48" ht="30" customHeight="1">
      <c r="A3" s="178" t="s">
        <v>2</v>
      </c>
      <c r="B3" s="178" t="s">
        <v>3</v>
      </c>
      <c r="C3" s="178" t="s">
        <v>4</v>
      </c>
      <c r="D3" s="178" t="s">
        <v>5</v>
      </c>
      <c r="E3" s="178" t="s">
        <v>6</v>
      </c>
      <c r="F3" s="178"/>
      <c r="G3" s="178" t="s">
        <v>9</v>
      </c>
      <c r="H3" s="178"/>
      <c r="I3" s="178" t="s">
        <v>10</v>
      </c>
      <c r="J3" s="178"/>
      <c r="K3" s="178" t="s">
        <v>11</v>
      </c>
      <c r="L3" s="178"/>
      <c r="M3" s="178" t="s">
        <v>12</v>
      </c>
      <c r="N3" s="180" t="s">
        <v>21</v>
      </c>
      <c r="O3" s="180" t="s">
        <v>14</v>
      </c>
      <c r="P3" s="180" t="s">
        <v>22</v>
      </c>
      <c r="Q3" s="180" t="s">
        <v>13</v>
      </c>
      <c r="R3" s="180" t="s">
        <v>23</v>
      </c>
      <c r="S3" s="180" t="s">
        <v>24</v>
      </c>
      <c r="T3" s="180" t="s">
        <v>25</v>
      </c>
      <c r="U3" s="180" t="s">
        <v>26</v>
      </c>
      <c r="V3" s="180" t="s">
        <v>27</v>
      </c>
      <c r="W3" s="180" t="s">
        <v>28</v>
      </c>
      <c r="X3" s="180" t="s">
        <v>29</v>
      </c>
      <c r="Y3" s="180" t="s">
        <v>30</v>
      </c>
      <c r="Z3" s="180" t="s">
        <v>31</v>
      </c>
      <c r="AA3" s="180" t="s">
        <v>32</v>
      </c>
      <c r="AB3" s="180" t="s">
        <v>33</v>
      </c>
      <c r="AC3" s="180" t="s">
        <v>34</v>
      </c>
      <c r="AD3" s="180" t="s">
        <v>35</v>
      </c>
      <c r="AE3" s="180" t="s">
        <v>36</v>
      </c>
      <c r="AF3" s="180" t="s">
        <v>37</v>
      </c>
      <c r="AG3" s="180" t="s">
        <v>38</v>
      </c>
      <c r="AH3" s="180" t="s">
        <v>39</v>
      </c>
      <c r="AI3" s="180" t="s">
        <v>40</v>
      </c>
      <c r="AJ3" s="180" t="s">
        <v>41</v>
      </c>
      <c r="AK3" s="180" t="s">
        <v>42</v>
      </c>
      <c r="AL3" s="180" t="s">
        <v>43</v>
      </c>
      <c r="AM3" s="180" t="s">
        <v>44</v>
      </c>
      <c r="AN3" s="180" t="s">
        <v>45</v>
      </c>
      <c r="AO3" s="180" t="s">
        <v>46</v>
      </c>
      <c r="AP3" s="180" t="s">
        <v>47</v>
      </c>
      <c r="AQ3" s="180" t="s">
        <v>48</v>
      </c>
      <c r="AR3" s="180" t="s">
        <v>49</v>
      </c>
      <c r="AS3" s="180" t="s">
        <v>16</v>
      </c>
      <c r="AT3" s="180" t="s">
        <v>17</v>
      </c>
      <c r="AU3" s="180" t="s">
        <v>50</v>
      </c>
      <c r="AV3" s="180" t="s">
        <v>51</v>
      </c>
    </row>
    <row r="4" spans="1:48" ht="30" customHeight="1">
      <c r="A4" s="179"/>
      <c r="B4" s="179"/>
      <c r="C4" s="179"/>
      <c r="D4" s="179"/>
      <c r="E4" s="10" t="s">
        <v>7</v>
      </c>
      <c r="F4" s="10" t="s">
        <v>8</v>
      </c>
      <c r="G4" s="10" t="s">
        <v>7</v>
      </c>
      <c r="H4" s="10" t="s">
        <v>8</v>
      </c>
      <c r="I4" s="10" t="s">
        <v>7</v>
      </c>
      <c r="J4" s="10" t="s">
        <v>8</v>
      </c>
      <c r="K4" s="10" t="s">
        <v>7</v>
      </c>
      <c r="L4" s="10" t="s">
        <v>8</v>
      </c>
      <c r="M4" s="179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</row>
    <row r="5" spans="1:48" ht="30" customHeight="1">
      <c r="A5" s="7" t="s">
        <v>57</v>
      </c>
      <c r="B5" s="7" t="s">
        <v>59</v>
      </c>
      <c r="C5" s="8"/>
      <c r="D5" s="8"/>
      <c r="E5" s="9"/>
      <c r="F5" s="9"/>
      <c r="G5" s="9"/>
      <c r="H5" s="9"/>
      <c r="I5" s="9"/>
      <c r="J5" s="9"/>
      <c r="K5" s="9"/>
      <c r="L5" s="9"/>
      <c r="M5" s="8"/>
      <c r="Q5" s="70" t="s">
        <v>58</v>
      </c>
    </row>
    <row r="6" spans="1:48" ht="30" customHeight="1">
      <c r="A6" s="7" t="s">
        <v>60</v>
      </c>
      <c r="B6" s="7" t="s">
        <v>61</v>
      </c>
      <c r="C6" s="7" t="s">
        <v>62</v>
      </c>
      <c r="D6" s="8">
        <v>50</v>
      </c>
      <c r="E6" s="9"/>
      <c r="F6" s="9"/>
      <c r="G6" s="9"/>
      <c r="H6" s="9"/>
      <c r="I6" s="9"/>
      <c r="J6" s="9"/>
      <c r="K6" s="9"/>
      <c r="L6" s="9"/>
      <c r="M6" s="7"/>
      <c r="N6" s="70" t="s">
        <v>63</v>
      </c>
      <c r="O6" s="70" t="s">
        <v>53</v>
      </c>
      <c r="P6" s="70" t="s">
        <v>53</v>
      </c>
      <c r="Q6" s="70" t="s">
        <v>58</v>
      </c>
      <c r="R6" s="70" t="s">
        <v>64</v>
      </c>
      <c r="S6" s="70" t="s">
        <v>64</v>
      </c>
      <c r="T6" s="70" t="s">
        <v>65</v>
      </c>
      <c r="X6" s="59">
        <v>1</v>
      </c>
      <c r="AR6" s="70" t="s">
        <v>53</v>
      </c>
      <c r="AS6" s="70" t="s">
        <v>53</v>
      </c>
      <c r="AU6" s="70" t="s">
        <v>66</v>
      </c>
      <c r="AV6" s="59">
        <v>128</v>
      </c>
    </row>
    <row r="7" spans="1:48" ht="30" customHeight="1">
      <c r="A7" s="7" t="s">
        <v>67</v>
      </c>
      <c r="B7" s="7" t="s">
        <v>68</v>
      </c>
      <c r="C7" s="7" t="s">
        <v>69</v>
      </c>
      <c r="D7" s="8">
        <v>1</v>
      </c>
      <c r="E7" s="9"/>
      <c r="F7" s="9"/>
      <c r="G7" s="9"/>
      <c r="H7" s="9"/>
      <c r="I7" s="9"/>
      <c r="J7" s="9"/>
      <c r="K7" s="9"/>
      <c r="L7" s="9"/>
      <c r="M7" s="7"/>
      <c r="N7" s="70" t="s">
        <v>70</v>
      </c>
      <c r="O7" s="70" t="s">
        <v>53</v>
      </c>
      <c r="P7" s="70" t="s">
        <v>53</v>
      </c>
      <c r="Q7" s="70" t="s">
        <v>58</v>
      </c>
      <c r="R7" s="70" t="s">
        <v>64</v>
      </c>
      <c r="S7" s="70" t="s">
        <v>64</v>
      </c>
      <c r="T7" s="70" t="s">
        <v>64</v>
      </c>
      <c r="U7" s="59">
        <v>0</v>
      </c>
      <c r="V7" s="59">
        <v>0</v>
      </c>
      <c r="W7" s="59">
        <v>0.02</v>
      </c>
      <c r="AR7" s="70" t="s">
        <v>53</v>
      </c>
      <c r="AS7" s="70" t="s">
        <v>53</v>
      </c>
      <c r="AU7" s="70" t="s">
        <v>71</v>
      </c>
      <c r="AV7" s="59">
        <v>260</v>
      </c>
    </row>
    <row r="8" spans="1:48" ht="30" customHeight="1">
      <c r="A8" s="7" t="s">
        <v>72</v>
      </c>
      <c r="B8" s="7" t="s">
        <v>73</v>
      </c>
      <c r="C8" s="7" t="s">
        <v>74</v>
      </c>
      <c r="D8" s="8">
        <v>1</v>
      </c>
      <c r="E8" s="9"/>
      <c r="F8" s="9"/>
      <c r="G8" s="9"/>
      <c r="H8" s="9"/>
      <c r="I8" s="9"/>
      <c r="J8" s="9"/>
      <c r="K8" s="9"/>
      <c r="L8" s="9"/>
      <c r="M8" s="7"/>
      <c r="N8" s="70" t="s">
        <v>75</v>
      </c>
      <c r="O8" s="70" t="s">
        <v>53</v>
      </c>
      <c r="P8" s="70" t="s">
        <v>53</v>
      </c>
      <c r="Q8" s="70" t="s">
        <v>58</v>
      </c>
      <c r="R8" s="70" t="s">
        <v>64</v>
      </c>
      <c r="S8" s="70" t="s">
        <v>64</v>
      </c>
      <c r="T8" s="70" t="s">
        <v>65</v>
      </c>
      <c r="AR8" s="70" t="s">
        <v>53</v>
      </c>
      <c r="AS8" s="70" t="s">
        <v>53</v>
      </c>
      <c r="AU8" s="70" t="s">
        <v>76</v>
      </c>
      <c r="AV8" s="59">
        <v>129</v>
      </c>
    </row>
    <row r="9" spans="1:48" ht="30" customHeight="1">
      <c r="A9" s="7" t="s">
        <v>77</v>
      </c>
      <c r="B9" s="7" t="s">
        <v>78</v>
      </c>
      <c r="C9" s="7" t="s">
        <v>74</v>
      </c>
      <c r="D9" s="8">
        <v>1</v>
      </c>
      <c r="E9" s="9"/>
      <c r="F9" s="9"/>
      <c r="G9" s="9"/>
      <c r="H9" s="9"/>
      <c r="I9" s="9"/>
      <c r="J9" s="9"/>
      <c r="K9" s="9"/>
      <c r="L9" s="9"/>
      <c r="M9" s="7"/>
      <c r="N9" s="70" t="s">
        <v>79</v>
      </c>
      <c r="O9" s="70" t="s">
        <v>53</v>
      </c>
      <c r="P9" s="70" t="s">
        <v>53</v>
      </c>
      <c r="Q9" s="70" t="s">
        <v>58</v>
      </c>
      <c r="R9" s="70" t="s">
        <v>64</v>
      </c>
      <c r="S9" s="70" t="s">
        <v>64</v>
      </c>
      <c r="T9" s="70" t="s">
        <v>65</v>
      </c>
      <c r="AR9" s="70" t="s">
        <v>53</v>
      </c>
      <c r="AS9" s="70" t="s">
        <v>53</v>
      </c>
      <c r="AU9" s="70" t="s">
        <v>80</v>
      </c>
      <c r="AV9" s="59">
        <v>130</v>
      </c>
    </row>
    <row r="10" spans="1:48" ht="30" customHeight="1">
      <c r="A10" s="7" t="s">
        <v>81</v>
      </c>
      <c r="B10" s="7" t="s">
        <v>82</v>
      </c>
      <c r="C10" s="7" t="s">
        <v>74</v>
      </c>
      <c r="D10" s="8">
        <v>1</v>
      </c>
      <c r="E10" s="9"/>
      <c r="F10" s="9"/>
      <c r="G10" s="9"/>
      <c r="H10" s="9"/>
      <c r="I10" s="9"/>
      <c r="J10" s="9"/>
      <c r="K10" s="9"/>
      <c r="L10" s="9"/>
      <c r="M10" s="7"/>
      <c r="N10" s="70" t="s">
        <v>83</v>
      </c>
      <c r="O10" s="70" t="s">
        <v>53</v>
      </c>
      <c r="P10" s="70" t="s">
        <v>53</v>
      </c>
      <c r="Q10" s="70" t="s">
        <v>58</v>
      </c>
      <c r="R10" s="70" t="s">
        <v>64</v>
      </c>
      <c r="S10" s="70" t="s">
        <v>64</v>
      </c>
      <c r="T10" s="70" t="s">
        <v>65</v>
      </c>
      <c r="AR10" s="70" t="s">
        <v>53</v>
      </c>
      <c r="AS10" s="70" t="s">
        <v>53</v>
      </c>
      <c r="AU10" s="70" t="s">
        <v>84</v>
      </c>
      <c r="AV10" s="59">
        <v>131</v>
      </c>
    </row>
    <row r="11" spans="1:48" ht="30" customHeight="1">
      <c r="A11" s="7" t="s">
        <v>85</v>
      </c>
      <c r="B11" s="7" t="s">
        <v>86</v>
      </c>
      <c r="C11" s="7" t="s">
        <v>74</v>
      </c>
      <c r="D11" s="8">
        <v>1</v>
      </c>
      <c r="E11" s="9"/>
      <c r="F11" s="9"/>
      <c r="G11" s="9"/>
      <c r="H11" s="9"/>
      <c r="I11" s="9"/>
      <c r="J11" s="9"/>
      <c r="K11" s="9"/>
      <c r="L11" s="9"/>
      <c r="M11" s="7"/>
      <c r="N11" s="70" t="s">
        <v>87</v>
      </c>
      <c r="O11" s="70" t="s">
        <v>53</v>
      </c>
      <c r="P11" s="70" t="s">
        <v>53</v>
      </c>
      <c r="Q11" s="70" t="s">
        <v>58</v>
      </c>
      <c r="R11" s="70" t="s">
        <v>64</v>
      </c>
      <c r="S11" s="70" t="s">
        <v>64</v>
      </c>
      <c r="T11" s="70" t="s">
        <v>65</v>
      </c>
      <c r="AR11" s="70" t="s">
        <v>53</v>
      </c>
      <c r="AS11" s="70" t="s">
        <v>53</v>
      </c>
      <c r="AU11" s="70" t="s">
        <v>88</v>
      </c>
      <c r="AV11" s="59">
        <v>132</v>
      </c>
    </row>
    <row r="12" spans="1:48" ht="30" customHeight="1">
      <c r="A12" s="7" t="s">
        <v>89</v>
      </c>
      <c r="B12" s="7" t="s">
        <v>90</v>
      </c>
      <c r="C12" s="7" t="s">
        <v>74</v>
      </c>
      <c r="D12" s="8">
        <v>1</v>
      </c>
      <c r="E12" s="9"/>
      <c r="F12" s="9"/>
      <c r="G12" s="9"/>
      <c r="H12" s="9"/>
      <c r="I12" s="9"/>
      <c r="J12" s="9"/>
      <c r="K12" s="9"/>
      <c r="L12" s="9"/>
      <c r="M12" s="7"/>
      <c r="N12" s="70" t="s">
        <v>91</v>
      </c>
      <c r="O12" s="70" t="s">
        <v>53</v>
      </c>
      <c r="P12" s="70" t="s">
        <v>53</v>
      </c>
      <c r="Q12" s="70" t="s">
        <v>58</v>
      </c>
      <c r="R12" s="70" t="s">
        <v>64</v>
      </c>
      <c r="S12" s="70" t="s">
        <v>64</v>
      </c>
      <c r="T12" s="70" t="s">
        <v>65</v>
      </c>
      <c r="AR12" s="70" t="s">
        <v>53</v>
      </c>
      <c r="AS12" s="70" t="s">
        <v>53</v>
      </c>
      <c r="AU12" s="70" t="s">
        <v>92</v>
      </c>
      <c r="AV12" s="59">
        <v>133</v>
      </c>
    </row>
    <row r="13" spans="1:48" ht="30" customHeight="1">
      <c r="A13" s="7" t="s">
        <v>93</v>
      </c>
      <c r="B13" s="7" t="s">
        <v>94</v>
      </c>
      <c r="C13" s="7" t="s">
        <v>95</v>
      </c>
      <c r="D13" s="8">
        <v>3.5999999999999997E-2</v>
      </c>
      <c r="E13" s="9"/>
      <c r="F13" s="9"/>
      <c r="G13" s="9"/>
      <c r="H13" s="9"/>
      <c r="I13" s="9"/>
      <c r="J13" s="9"/>
      <c r="K13" s="9"/>
      <c r="L13" s="9"/>
      <c r="M13" s="7"/>
      <c r="N13" s="70" t="s">
        <v>96</v>
      </c>
      <c r="O13" s="70" t="s">
        <v>53</v>
      </c>
      <c r="P13" s="70" t="s">
        <v>53</v>
      </c>
      <c r="Q13" s="70" t="s">
        <v>58</v>
      </c>
      <c r="R13" s="70" t="s">
        <v>64</v>
      </c>
      <c r="S13" s="70" t="s">
        <v>64</v>
      </c>
      <c r="T13" s="70" t="s">
        <v>65</v>
      </c>
      <c r="Y13" s="59">
        <v>2</v>
      </c>
      <c r="AR13" s="70" t="s">
        <v>53</v>
      </c>
      <c r="AS13" s="70" t="s">
        <v>53</v>
      </c>
      <c r="AU13" s="70" t="s">
        <v>97</v>
      </c>
      <c r="AV13" s="59">
        <v>196</v>
      </c>
    </row>
    <row r="14" spans="1:48" ht="30" customHeight="1">
      <c r="A14" s="7" t="s">
        <v>98</v>
      </c>
      <c r="B14" s="7" t="s">
        <v>94</v>
      </c>
      <c r="C14" s="7" t="s">
        <v>95</v>
      </c>
      <c r="D14" s="8">
        <v>0.2</v>
      </c>
      <c r="E14" s="9"/>
      <c r="F14" s="9"/>
      <c r="G14" s="9"/>
      <c r="H14" s="9"/>
      <c r="I14" s="9"/>
      <c r="J14" s="9"/>
      <c r="K14" s="9"/>
      <c r="L14" s="9"/>
      <c r="M14" s="7"/>
      <c r="N14" s="70" t="s">
        <v>99</v>
      </c>
      <c r="O14" s="70" t="s">
        <v>53</v>
      </c>
      <c r="P14" s="70" t="s">
        <v>53</v>
      </c>
      <c r="Q14" s="70" t="s">
        <v>58</v>
      </c>
      <c r="R14" s="70" t="s">
        <v>64</v>
      </c>
      <c r="S14" s="70" t="s">
        <v>64</v>
      </c>
      <c r="T14" s="70" t="s">
        <v>65</v>
      </c>
      <c r="Y14" s="59">
        <v>2</v>
      </c>
      <c r="AR14" s="70" t="s">
        <v>53</v>
      </c>
      <c r="AS14" s="70" t="s">
        <v>53</v>
      </c>
      <c r="AU14" s="70" t="s">
        <v>100</v>
      </c>
      <c r="AV14" s="59">
        <v>197</v>
      </c>
    </row>
    <row r="15" spans="1:48" ht="30" customHeight="1">
      <c r="A15" s="7" t="s">
        <v>101</v>
      </c>
      <c r="B15" s="7" t="s">
        <v>94</v>
      </c>
      <c r="C15" s="7" t="s">
        <v>95</v>
      </c>
      <c r="D15" s="8">
        <v>1</v>
      </c>
      <c r="E15" s="9"/>
      <c r="F15" s="9"/>
      <c r="G15" s="9"/>
      <c r="H15" s="9"/>
      <c r="I15" s="9"/>
      <c r="J15" s="9"/>
      <c r="K15" s="9"/>
      <c r="L15" s="9"/>
      <c r="M15" s="7"/>
      <c r="N15" s="70" t="s">
        <v>102</v>
      </c>
      <c r="O15" s="70" t="s">
        <v>53</v>
      </c>
      <c r="P15" s="70" t="s">
        <v>53</v>
      </c>
      <c r="Q15" s="70" t="s">
        <v>58</v>
      </c>
      <c r="R15" s="70" t="s">
        <v>64</v>
      </c>
      <c r="S15" s="70" t="s">
        <v>64</v>
      </c>
      <c r="T15" s="70" t="s">
        <v>65</v>
      </c>
      <c r="Y15" s="59">
        <v>2</v>
      </c>
      <c r="AR15" s="70" t="s">
        <v>53</v>
      </c>
      <c r="AS15" s="70" t="s">
        <v>53</v>
      </c>
      <c r="AU15" s="70" t="s">
        <v>103</v>
      </c>
      <c r="AV15" s="59">
        <v>198</v>
      </c>
    </row>
    <row r="16" spans="1:48" ht="30" customHeight="1">
      <c r="A16" s="7" t="s">
        <v>104</v>
      </c>
      <c r="B16" s="7" t="s">
        <v>105</v>
      </c>
      <c r="C16" s="7" t="s">
        <v>69</v>
      </c>
      <c r="D16" s="8">
        <v>1</v>
      </c>
      <c r="E16" s="9"/>
      <c r="F16" s="9"/>
      <c r="G16" s="9"/>
      <c r="H16" s="9"/>
      <c r="I16" s="9"/>
      <c r="J16" s="9"/>
      <c r="K16" s="9"/>
      <c r="L16" s="9"/>
      <c r="M16" s="7"/>
      <c r="N16" s="70" t="s">
        <v>106</v>
      </c>
      <c r="O16" s="70" t="s">
        <v>53</v>
      </c>
      <c r="P16" s="70" t="s">
        <v>53</v>
      </c>
      <c r="Q16" s="70" t="s">
        <v>58</v>
      </c>
      <c r="R16" s="70" t="s">
        <v>64</v>
      </c>
      <c r="S16" s="70" t="s">
        <v>64</v>
      </c>
      <c r="T16" s="70" t="s">
        <v>64</v>
      </c>
      <c r="U16" s="59">
        <v>1</v>
      </c>
      <c r="V16" s="59">
        <v>0</v>
      </c>
      <c r="W16" s="59">
        <v>0.03</v>
      </c>
      <c r="AR16" s="70" t="s">
        <v>53</v>
      </c>
      <c r="AS16" s="70" t="s">
        <v>53</v>
      </c>
      <c r="AU16" s="70" t="s">
        <v>107</v>
      </c>
      <c r="AV16" s="59">
        <v>261</v>
      </c>
    </row>
    <row r="17" spans="1:48" ht="30" customHeight="1">
      <c r="A17" s="8"/>
      <c r="B17" s="8"/>
      <c r="C17" s="8"/>
      <c r="D17" s="8"/>
      <c r="E17" s="9"/>
      <c r="F17" s="9"/>
      <c r="G17" s="9"/>
      <c r="H17" s="9"/>
      <c r="I17" s="9"/>
      <c r="J17" s="9"/>
      <c r="K17" s="9"/>
      <c r="L17" s="9"/>
      <c r="M17" s="8"/>
      <c r="Q17" s="70" t="s">
        <v>58</v>
      </c>
    </row>
    <row r="18" spans="1:48" ht="30" customHeight="1">
      <c r="A18" s="8"/>
      <c r="B18" s="8"/>
      <c r="C18" s="8"/>
      <c r="D18" s="8"/>
      <c r="E18" s="9"/>
      <c r="F18" s="9"/>
      <c r="G18" s="9"/>
      <c r="H18" s="9"/>
      <c r="I18" s="9"/>
      <c r="J18" s="9"/>
      <c r="K18" s="9"/>
      <c r="L18" s="9"/>
      <c r="M18" s="8"/>
      <c r="Q18" s="70" t="s">
        <v>58</v>
      </c>
    </row>
    <row r="19" spans="1:48" ht="30" customHeight="1">
      <c r="A19" s="8"/>
      <c r="B19" s="8"/>
      <c r="C19" s="8"/>
      <c r="D19" s="8"/>
      <c r="E19" s="9"/>
      <c r="F19" s="9"/>
      <c r="G19" s="9"/>
      <c r="H19" s="9"/>
      <c r="I19" s="9"/>
      <c r="J19" s="9"/>
      <c r="K19" s="9"/>
      <c r="L19" s="9"/>
      <c r="M19" s="8"/>
      <c r="Q19" s="70" t="s">
        <v>58</v>
      </c>
    </row>
    <row r="20" spans="1:48" ht="30" customHeight="1">
      <c r="A20" s="8"/>
      <c r="B20" s="8"/>
      <c r="C20" s="8"/>
      <c r="D20" s="8"/>
      <c r="E20" s="9"/>
      <c r="F20" s="9"/>
      <c r="G20" s="9"/>
      <c r="H20" s="9"/>
      <c r="I20" s="9"/>
      <c r="J20" s="9"/>
      <c r="K20" s="9"/>
      <c r="L20" s="9"/>
      <c r="M20" s="8"/>
      <c r="Q20" s="70" t="s">
        <v>58</v>
      </c>
    </row>
    <row r="21" spans="1:48" ht="30" customHeight="1">
      <c r="A21" s="8"/>
      <c r="B21" s="8"/>
      <c r="C21" s="8"/>
      <c r="D21" s="8"/>
      <c r="E21" s="9"/>
      <c r="F21" s="9"/>
      <c r="G21" s="9"/>
      <c r="H21" s="9"/>
      <c r="I21" s="9"/>
      <c r="J21" s="9"/>
      <c r="K21" s="9"/>
      <c r="L21" s="9"/>
      <c r="M21" s="8"/>
      <c r="Q21" s="70" t="s">
        <v>58</v>
      </c>
    </row>
    <row r="22" spans="1:48" ht="30" customHeight="1">
      <c r="A22" s="8"/>
      <c r="B22" s="8"/>
      <c r="C22" s="8"/>
      <c r="D22" s="8"/>
      <c r="E22" s="9"/>
      <c r="F22" s="9"/>
      <c r="G22" s="9"/>
      <c r="H22" s="9"/>
      <c r="I22" s="9"/>
      <c r="J22" s="9"/>
      <c r="K22" s="9"/>
      <c r="L22" s="9"/>
      <c r="M22" s="8"/>
      <c r="Q22" s="70" t="s">
        <v>58</v>
      </c>
    </row>
    <row r="23" spans="1:48" ht="30" customHeight="1">
      <c r="A23" s="8"/>
      <c r="B23" s="8"/>
      <c r="C23" s="8"/>
      <c r="D23" s="8"/>
      <c r="E23" s="9"/>
      <c r="F23" s="9"/>
      <c r="G23" s="9"/>
      <c r="H23" s="9"/>
      <c r="I23" s="9"/>
      <c r="J23" s="9"/>
      <c r="K23" s="9"/>
      <c r="L23" s="9"/>
      <c r="M23" s="8"/>
      <c r="Q23" s="70" t="s">
        <v>58</v>
      </c>
    </row>
    <row r="24" spans="1:48" ht="30" customHeight="1">
      <c r="A24" s="8"/>
      <c r="B24" s="8"/>
      <c r="C24" s="8"/>
      <c r="D24" s="8"/>
      <c r="E24" s="9"/>
      <c r="F24" s="9"/>
      <c r="G24" s="9"/>
      <c r="H24" s="9"/>
      <c r="I24" s="9"/>
      <c r="J24" s="9"/>
      <c r="K24" s="9"/>
      <c r="L24" s="9"/>
      <c r="M24" s="8"/>
      <c r="Q24" s="70" t="s">
        <v>58</v>
      </c>
    </row>
    <row r="25" spans="1:48" ht="30" customHeight="1">
      <c r="A25" s="8"/>
      <c r="B25" s="8"/>
      <c r="C25" s="8"/>
      <c r="D25" s="8"/>
      <c r="E25" s="9"/>
      <c r="F25" s="9"/>
      <c r="G25" s="9"/>
      <c r="H25" s="9"/>
      <c r="I25" s="9"/>
      <c r="J25" s="9"/>
      <c r="K25" s="9"/>
      <c r="L25" s="9"/>
      <c r="M25" s="8"/>
      <c r="Q25" s="70" t="s">
        <v>58</v>
      </c>
    </row>
    <row r="26" spans="1:48" ht="30" customHeight="1">
      <c r="A26" s="8"/>
      <c r="B26" s="8"/>
      <c r="C26" s="8"/>
      <c r="D26" s="8"/>
      <c r="E26" s="9"/>
      <c r="F26" s="9"/>
      <c r="G26" s="9"/>
      <c r="H26" s="9"/>
      <c r="I26" s="9"/>
      <c r="J26" s="9"/>
      <c r="K26" s="9"/>
      <c r="L26" s="9"/>
      <c r="M26" s="8"/>
      <c r="Q26" s="70" t="s">
        <v>58</v>
      </c>
    </row>
    <row r="27" spans="1:48" ht="30" customHeight="1">
      <c r="A27" s="7" t="s">
        <v>108</v>
      </c>
      <c r="B27" s="8"/>
      <c r="C27" s="8"/>
      <c r="D27" s="8"/>
      <c r="E27" s="9"/>
      <c r="F27" s="9"/>
      <c r="G27" s="9"/>
      <c r="H27" s="9"/>
      <c r="I27" s="9"/>
      <c r="J27" s="9"/>
      <c r="K27" s="9"/>
      <c r="L27" s="9"/>
      <c r="M27" s="8"/>
      <c r="N27" s="59" t="s">
        <v>109</v>
      </c>
    </row>
    <row r="28" spans="1:48" ht="30" customHeight="1">
      <c r="A28" s="7" t="s">
        <v>110</v>
      </c>
      <c r="B28" s="7" t="s">
        <v>59</v>
      </c>
      <c r="C28" s="8"/>
      <c r="D28" s="8"/>
      <c r="E28" s="9"/>
      <c r="F28" s="9"/>
      <c r="G28" s="9"/>
      <c r="H28" s="9"/>
      <c r="I28" s="9"/>
      <c r="J28" s="9"/>
      <c r="K28" s="9"/>
      <c r="L28" s="9"/>
      <c r="M28" s="8"/>
      <c r="Q28" s="70" t="s">
        <v>111</v>
      </c>
    </row>
    <row r="29" spans="1:48" ht="30" customHeight="1">
      <c r="A29" s="7" t="s">
        <v>77</v>
      </c>
      <c r="B29" s="7" t="s">
        <v>78</v>
      </c>
      <c r="C29" s="7" t="s">
        <v>74</v>
      </c>
      <c r="D29" s="8">
        <v>1</v>
      </c>
      <c r="E29" s="9"/>
      <c r="F29" s="9"/>
      <c r="G29" s="9"/>
      <c r="H29" s="9"/>
      <c r="I29" s="9"/>
      <c r="J29" s="9"/>
      <c r="K29" s="9"/>
      <c r="L29" s="9"/>
      <c r="M29" s="7"/>
      <c r="N29" s="70" t="s">
        <v>79</v>
      </c>
      <c r="O29" s="70" t="s">
        <v>53</v>
      </c>
      <c r="P29" s="70" t="s">
        <v>53</v>
      </c>
      <c r="Q29" s="70" t="s">
        <v>111</v>
      </c>
      <c r="R29" s="70" t="s">
        <v>64</v>
      </c>
      <c r="S29" s="70" t="s">
        <v>64</v>
      </c>
      <c r="T29" s="70" t="s">
        <v>65</v>
      </c>
      <c r="AR29" s="70" t="s">
        <v>53</v>
      </c>
      <c r="AS29" s="70" t="s">
        <v>53</v>
      </c>
      <c r="AU29" s="70" t="s">
        <v>112</v>
      </c>
      <c r="AV29" s="59">
        <v>135</v>
      </c>
    </row>
    <row r="30" spans="1:48" ht="30" customHeight="1">
      <c r="A30" s="7" t="s">
        <v>113</v>
      </c>
      <c r="B30" s="7" t="s">
        <v>82</v>
      </c>
      <c r="C30" s="7" t="s">
        <v>74</v>
      </c>
      <c r="D30" s="8">
        <v>1</v>
      </c>
      <c r="E30" s="9"/>
      <c r="F30" s="9"/>
      <c r="G30" s="9"/>
      <c r="H30" s="9"/>
      <c r="I30" s="9"/>
      <c r="J30" s="9"/>
      <c r="K30" s="9"/>
      <c r="L30" s="9"/>
      <c r="M30" s="7"/>
      <c r="N30" s="70" t="s">
        <v>114</v>
      </c>
      <c r="O30" s="70" t="s">
        <v>53</v>
      </c>
      <c r="P30" s="70" t="s">
        <v>53</v>
      </c>
      <c r="Q30" s="70" t="s">
        <v>111</v>
      </c>
      <c r="R30" s="70" t="s">
        <v>64</v>
      </c>
      <c r="S30" s="70" t="s">
        <v>64</v>
      </c>
      <c r="T30" s="70" t="s">
        <v>65</v>
      </c>
      <c r="AR30" s="70" t="s">
        <v>53</v>
      </c>
      <c r="AS30" s="70" t="s">
        <v>53</v>
      </c>
      <c r="AU30" s="70" t="s">
        <v>115</v>
      </c>
      <c r="AV30" s="59">
        <v>136</v>
      </c>
    </row>
    <row r="31" spans="1:48" ht="30" customHeight="1">
      <c r="A31" s="7" t="s">
        <v>116</v>
      </c>
      <c r="B31" s="7" t="s">
        <v>117</v>
      </c>
      <c r="C31" s="7" t="s">
        <v>74</v>
      </c>
      <c r="D31" s="8">
        <v>1</v>
      </c>
      <c r="E31" s="9"/>
      <c r="F31" s="9"/>
      <c r="G31" s="9"/>
      <c r="H31" s="9"/>
      <c r="I31" s="9"/>
      <c r="J31" s="9"/>
      <c r="K31" s="9"/>
      <c r="L31" s="9"/>
      <c r="M31" s="7"/>
      <c r="N31" s="70" t="s">
        <v>118</v>
      </c>
      <c r="O31" s="70" t="s">
        <v>53</v>
      </c>
      <c r="P31" s="70" t="s">
        <v>53</v>
      </c>
      <c r="Q31" s="70" t="s">
        <v>111</v>
      </c>
      <c r="R31" s="70" t="s">
        <v>64</v>
      </c>
      <c r="S31" s="70" t="s">
        <v>64</v>
      </c>
      <c r="T31" s="70" t="s">
        <v>65</v>
      </c>
      <c r="AR31" s="70" t="s">
        <v>53</v>
      </c>
      <c r="AS31" s="70" t="s">
        <v>53</v>
      </c>
      <c r="AU31" s="70" t="s">
        <v>119</v>
      </c>
      <c r="AV31" s="59">
        <v>137</v>
      </c>
    </row>
    <row r="32" spans="1:48" ht="30" customHeight="1">
      <c r="A32" s="7" t="s">
        <v>98</v>
      </c>
      <c r="B32" s="7" t="s">
        <v>94</v>
      </c>
      <c r="C32" s="7" t="s">
        <v>95</v>
      </c>
      <c r="D32" s="8">
        <v>0.1</v>
      </c>
      <c r="E32" s="9"/>
      <c r="F32" s="9"/>
      <c r="G32" s="9"/>
      <c r="H32" s="9"/>
      <c r="I32" s="9"/>
      <c r="J32" s="9"/>
      <c r="K32" s="9"/>
      <c r="L32" s="9"/>
      <c r="M32" s="7"/>
      <c r="N32" s="70" t="s">
        <v>99</v>
      </c>
      <c r="O32" s="70" t="s">
        <v>53</v>
      </c>
      <c r="P32" s="70" t="s">
        <v>53</v>
      </c>
      <c r="Q32" s="70" t="s">
        <v>111</v>
      </c>
      <c r="R32" s="70" t="s">
        <v>64</v>
      </c>
      <c r="S32" s="70" t="s">
        <v>64</v>
      </c>
      <c r="T32" s="70" t="s">
        <v>65</v>
      </c>
      <c r="X32" s="59">
        <v>1</v>
      </c>
      <c r="AR32" s="70" t="s">
        <v>53</v>
      </c>
      <c r="AS32" s="70" t="s">
        <v>53</v>
      </c>
      <c r="AU32" s="70" t="s">
        <v>120</v>
      </c>
      <c r="AV32" s="59">
        <v>199</v>
      </c>
    </row>
    <row r="33" spans="1:48" ht="30" customHeight="1">
      <c r="A33" s="7" t="s">
        <v>104</v>
      </c>
      <c r="B33" s="7" t="s">
        <v>105</v>
      </c>
      <c r="C33" s="7" t="s">
        <v>69</v>
      </c>
      <c r="D33" s="8">
        <v>1</v>
      </c>
      <c r="E33" s="9"/>
      <c r="F33" s="9"/>
      <c r="G33" s="9"/>
      <c r="H33" s="9"/>
      <c r="I33" s="9"/>
      <c r="J33" s="9"/>
      <c r="K33" s="9"/>
      <c r="L33" s="9"/>
      <c r="M33" s="7"/>
      <c r="N33" s="70" t="s">
        <v>70</v>
      </c>
      <c r="O33" s="70" t="s">
        <v>53</v>
      </c>
      <c r="P33" s="70" t="s">
        <v>53</v>
      </c>
      <c r="Q33" s="70" t="s">
        <v>111</v>
      </c>
      <c r="R33" s="70" t="s">
        <v>64</v>
      </c>
      <c r="S33" s="70" t="s">
        <v>64</v>
      </c>
      <c r="T33" s="70" t="s">
        <v>64</v>
      </c>
      <c r="U33" s="59">
        <v>1</v>
      </c>
      <c r="V33" s="59">
        <v>0</v>
      </c>
      <c r="W33" s="59">
        <v>0.03</v>
      </c>
      <c r="AR33" s="70" t="s">
        <v>53</v>
      </c>
      <c r="AS33" s="70" t="s">
        <v>53</v>
      </c>
      <c r="AU33" s="70" t="s">
        <v>121</v>
      </c>
      <c r="AV33" s="59">
        <v>262</v>
      </c>
    </row>
    <row r="34" spans="1:48" ht="30" customHeight="1">
      <c r="A34" s="8"/>
      <c r="B34" s="8"/>
      <c r="C34" s="8"/>
      <c r="D34" s="8"/>
      <c r="E34" s="9"/>
      <c r="F34" s="9"/>
      <c r="G34" s="9"/>
      <c r="H34" s="9"/>
      <c r="I34" s="9"/>
      <c r="J34" s="9"/>
      <c r="K34" s="9"/>
      <c r="L34" s="9"/>
      <c r="M34" s="8"/>
      <c r="Q34" s="70" t="s">
        <v>111</v>
      </c>
    </row>
    <row r="35" spans="1:48" ht="30" customHeight="1">
      <c r="A35" s="8"/>
      <c r="B35" s="8"/>
      <c r="C35" s="8"/>
      <c r="D35" s="8"/>
      <c r="E35" s="9"/>
      <c r="F35" s="9"/>
      <c r="G35" s="9"/>
      <c r="H35" s="9"/>
      <c r="I35" s="9"/>
      <c r="J35" s="9"/>
      <c r="K35" s="9"/>
      <c r="L35" s="9"/>
      <c r="M35" s="8"/>
      <c r="Q35" s="70" t="s">
        <v>111</v>
      </c>
    </row>
    <row r="36" spans="1:48" ht="30" customHeight="1">
      <c r="A36" s="8"/>
      <c r="B36" s="8"/>
      <c r="C36" s="8"/>
      <c r="D36" s="8"/>
      <c r="E36" s="9"/>
      <c r="F36" s="9"/>
      <c r="G36" s="9"/>
      <c r="H36" s="9"/>
      <c r="I36" s="9"/>
      <c r="J36" s="9"/>
      <c r="K36" s="9"/>
      <c r="L36" s="9"/>
      <c r="M36" s="8"/>
      <c r="Q36" s="70" t="s">
        <v>111</v>
      </c>
    </row>
    <row r="37" spans="1:48" ht="30" customHeight="1">
      <c r="A37" s="8"/>
      <c r="B37" s="8"/>
      <c r="C37" s="8"/>
      <c r="D37" s="8"/>
      <c r="E37" s="9"/>
      <c r="F37" s="9"/>
      <c r="G37" s="9"/>
      <c r="H37" s="9"/>
      <c r="I37" s="9"/>
      <c r="J37" s="9"/>
      <c r="K37" s="9"/>
      <c r="L37" s="9"/>
      <c r="M37" s="8"/>
      <c r="Q37" s="70" t="s">
        <v>111</v>
      </c>
    </row>
    <row r="38" spans="1:48" ht="30" customHeight="1">
      <c r="A38" s="8"/>
      <c r="B38" s="8"/>
      <c r="C38" s="8"/>
      <c r="D38" s="8"/>
      <c r="E38" s="9"/>
      <c r="F38" s="9"/>
      <c r="G38" s="9"/>
      <c r="H38" s="9"/>
      <c r="I38" s="9"/>
      <c r="J38" s="9"/>
      <c r="K38" s="9"/>
      <c r="L38" s="9"/>
      <c r="M38" s="8"/>
      <c r="Q38" s="70" t="s">
        <v>111</v>
      </c>
    </row>
    <row r="39" spans="1:48" ht="30" customHeight="1">
      <c r="A39" s="8"/>
      <c r="B39" s="8"/>
      <c r="C39" s="8"/>
      <c r="D39" s="8"/>
      <c r="E39" s="9"/>
      <c r="F39" s="9"/>
      <c r="G39" s="9"/>
      <c r="H39" s="9"/>
      <c r="I39" s="9"/>
      <c r="J39" s="9"/>
      <c r="K39" s="9"/>
      <c r="L39" s="9"/>
      <c r="M39" s="8"/>
      <c r="Q39" s="70" t="s">
        <v>111</v>
      </c>
    </row>
    <row r="40" spans="1:48" ht="30" customHeight="1">
      <c r="A40" s="8"/>
      <c r="B40" s="8"/>
      <c r="C40" s="8"/>
      <c r="D40" s="8"/>
      <c r="E40" s="9"/>
      <c r="F40" s="9"/>
      <c r="G40" s="9"/>
      <c r="H40" s="9"/>
      <c r="I40" s="9"/>
      <c r="J40" s="9"/>
      <c r="K40" s="9"/>
      <c r="L40" s="9"/>
      <c r="M40" s="8"/>
      <c r="Q40" s="70" t="s">
        <v>111</v>
      </c>
    </row>
    <row r="41" spans="1:48" ht="30" customHeight="1">
      <c r="A41" s="8"/>
      <c r="B41" s="8"/>
      <c r="C41" s="8"/>
      <c r="D41" s="8"/>
      <c r="E41" s="9"/>
      <c r="F41" s="9"/>
      <c r="G41" s="9"/>
      <c r="H41" s="9"/>
      <c r="I41" s="9"/>
      <c r="J41" s="9"/>
      <c r="K41" s="9"/>
      <c r="L41" s="9"/>
      <c r="M41" s="8"/>
      <c r="Q41" s="70" t="s">
        <v>111</v>
      </c>
    </row>
    <row r="42" spans="1:48" ht="30" customHeight="1">
      <c r="A42" s="8"/>
      <c r="B42" s="8"/>
      <c r="C42" s="8"/>
      <c r="D42" s="8"/>
      <c r="E42" s="9"/>
      <c r="F42" s="9"/>
      <c r="G42" s="9"/>
      <c r="H42" s="9"/>
      <c r="I42" s="9"/>
      <c r="J42" s="9"/>
      <c r="K42" s="9"/>
      <c r="L42" s="9"/>
      <c r="M42" s="8"/>
      <c r="Q42" s="70" t="s">
        <v>111</v>
      </c>
    </row>
    <row r="43" spans="1:48" ht="30" customHeight="1">
      <c r="A43" s="8"/>
      <c r="B43" s="8"/>
      <c r="C43" s="8"/>
      <c r="D43" s="8"/>
      <c r="E43" s="9"/>
      <c r="F43" s="9"/>
      <c r="G43" s="9"/>
      <c r="H43" s="9"/>
      <c r="I43" s="9"/>
      <c r="J43" s="9"/>
      <c r="K43" s="9"/>
      <c r="L43" s="9"/>
      <c r="M43" s="8"/>
      <c r="Q43" s="70" t="s">
        <v>111</v>
      </c>
    </row>
    <row r="44" spans="1:48" ht="30" customHeight="1">
      <c r="A44" s="8"/>
      <c r="B44" s="8"/>
      <c r="C44" s="8"/>
      <c r="D44" s="8"/>
      <c r="E44" s="9"/>
      <c r="F44" s="9"/>
      <c r="G44" s="9"/>
      <c r="H44" s="9"/>
      <c r="I44" s="9"/>
      <c r="J44" s="9"/>
      <c r="K44" s="9"/>
      <c r="L44" s="9"/>
      <c r="M44" s="8"/>
      <c r="Q44" s="70" t="s">
        <v>111</v>
      </c>
    </row>
    <row r="45" spans="1:48" ht="30" customHeight="1">
      <c r="A45" s="8"/>
      <c r="B45" s="8"/>
      <c r="C45" s="8"/>
      <c r="D45" s="8"/>
      <c r="E45" s="9"/>
      <c r="F45" s="9"/>
      <c r="G45" s="9"/>
      <c r="H45" s="9"/>
      <c r="I45" s="9"/>
      <c r="J45" s="9"/>
      <c r="K45" s="9"/>
      <c r="L45" s="9"/>
      <c r="M45" s="8"/>
      <c r="Q45" s="70" t="s">
        <v>111</v>
      </c>
    </row>
    <row r="46" spans="1:48" ht="30" customHeight="1">
      <c r="A46" s="8"/>
      <c r="B46" s="8"/>
      <c r="C46" s="8"/>
      <c r="D46" s="8"/>
      <c r="E46" s="9"/>
      <c r="F46" s="9"/>
      <c r="G46" s="9"/>
      <c r="H46" s="9"/>
      <c r="I46" s="9"/>
      <c r="J46" s="9"/>
      <c r="K46" s="9"/>
      <c r="L46" s="9"/>
      <c r="M46" s="8"/>
      <c r="Q46" s="70" t="s">
        <v>111</v>
      </c>
    </row>
    <row r="47" spans="1:48" ht="30" customHeight="1">
      <c r="A47" s="8"/>
      <c r="B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8"/>
      <c r="Q47" s="70" t="s">
        <v>111</v>
      </c>
    </row>
    <row r="48" spans="1:48" ht="30" customHeight="1">
      <c r="A48" s="8"/>
      <c r="B48" s="8"/>
      <c r="C48" s="8"/>
      <c r="D48" s="8"/>
      <c r="E48" s="9"/>
      <c r="F48" s="9"/>
      <c r="G48" s="9"/>
      <c r="H48" s="9"/>
      <c r="I48" s="9"/>
      <c r="J48" s="9"/>
      <c r="K48" s="9"/>
      <c r="L48" s="9"/>
      <c r="M48" s="8"/>
      <c r="Q48" s="70" t="s">
        <v>111</v>
      </c>
    </row>
    <row r="49" spans="1:48" ht="30" customHeight="1">
      <c r="A49" s="8"/>
      <c r="B49" s="8"/>
      <c r="C49" s="8"/>
      <c r="D49" s="8"/>
      <c r="E49" s="9"/>
      <c r="F49" s="9"/>
      <c r="G49" s="9"/>
      <c r="H49" s="9"/>
      <c r="I49" s="9"/>
      <c r="J49" s="9"/>
      <c r="K49" s="9"/>
      <c r="L49" s="9"/>
      <c r="M49" s="8"/>
      <c r="Q49" s="70" t="s">
        <v>111</v>
      </c>
    </row>
    <row r="50" spans="1:48" ht="30" customHeight="1">
      <c r="A50" s="7" t="s">
        <v>108</v>
      </c>
      <c r="B50" s="8"/>
      <c r="C50" s="8"/>
      <c r="D50" s="8"/>
      <c r="E50" s="9"/>
      <c r="F50" s="9"/>
      <c r="G50" s="9"/>
      <c r="H50" s="9"/>
      <c r="I50" s="9"/>
      <c r="J50" s="9"/>
      <c r="K50" s="9"/>
      <c r="L50" s="9"/>
      <c r="M50" s="8"/>
      <c r="N50" s="59" t="s">
        <v>109</v>
      </c>
    </row>
    <row r="51" spans="1:48" ht="30" customHeight="1">
      <c r="A51" s="7" t="s">
        <v>122</v>
      </c>
      <c r="B51" s="7" t="s">
        <v>59</v>
      </c>
      <c r="C51" s="8"/>
      <c r="D51" s="8"/>
      <c r="E51" s="9"/>
      <c r="F51" s="9"/>
      <c r="G51" s="9"/>
      <c r="H51" s="9"/>
      <c r="I51" s="9"/>
      <c r="J51" s="9"/>
      <c r="K51" s="9"/>
      <c r="L51" s="9"/>
      <c r="M51" s="8"/>
      <c r="Q51" s="70" t="s">
        <v>123</v>
      </c>
    </row>
    <row r="52" spans="1:48" ht="30" customHeight="1">
      <c r="A52" s="7" t="s">
        <v>124</v>
      </c>
      <c r="B52" s="7" t="s">
        <v>125</v>
      </c>
      <c r="C52" s="7" t="s">
        <v>62</v>
      </c>
      <c r="D52" s="8">
        <v>7</v>
      </c>
      <c r="E52" s="9"/>
      <c r="F52" s="9"/>
      <c r="G52" s="9"/>
      <c r="H52" s="9"/>
      <c r="I52" s="9"/>
      <c r="J52" s="9"/>
      <c r="K52" s="9"/>
      <c r="L52" s="9"/>
      <c r="M52" s="7"/>
      <c r="N52" s="70" t="s">
        <v>126</v>
      </c>
      <c r="O52" s="70" t="s">
        <v>53</v>
      </c>
      <c r="P52" s="70" t="s">
        <v>53</v>
      </c>
      <c r="Q52" s="70" t="s">
        <v>123</v>
      </c>
      <c r="R52" s="70" t="s">
        <v>64</v>
      </c>
      <c r="S52" s="70" t="s">
        <v>64</v>
      </c>
      <c r="T52" s="70" t="s">
        <v>65</v>
      </c>
      <c r="X52" s="59">
        <v>1</v>
      </c>
      <c r="Y52" s="59">
        <v>2</v>
      </c>
      <c r="AR52" s="70" t="s">
        <v>53</v>
      </c>
      <c r="AS52" s="70" t="s">
        <v>53</v>
      </c>
      <c r="AU52" s="70" t="s">
        <v>127</v>
      </c>
      <c r="AV52" s="59">
        <v>139</v>
      </c>
    </row>
    <row r="53" spans="1:48" ht="30" customHeight="1">
      <c r="A53" s="7" t="s">
        <v>128</v>
      </c>
      <c r="B53" s="7" t="s">
        <v>129</v>
      </c>
      <c r="C53" s="7" t="s">
        <v>69</v>
      </c>
      <c r="D53" s="8">
        <v>1</v>
      </c>
      <c r="E53" s="9"/>
      <c r="F53" s="9"/>
      <c r="G53" s="9"/>
      <c r="H53" s="9"/>
      <c r="I53" s="9"/>
      <c r="J53" s="9"/>
      <c r="K53" s="9"/>
      <c r="L53" s="9"/>
      <c r="M53" s="7"/>
      <c r="N53" s="70" t="s">
        <v>70</v>
      </c>
      <c r="O53" s="70" t="s">
        <v>53</v>
      </c>
      <c r="P53" s="70" t="s">
        <v>53</v>
      </c>
      <c r="Q53" s="70" t="s">
        <v>123</v>
      </c>
      <c r="R53" s="70" t="s">
        <v>64</v>
      </c>
      <c r="S53" s="70" t="s">
        <v>64</v>
      </c>
      <c r="T53" s="70" t="s">
        <v>64</v>
      </c>
      <c r="U53" s="59">
        <v>0</v>
      </c>
      <c r="V53" s="59">
        <v>0</v>
      </c>
      <c r="W53" s="59">
        <v>0.15</v>
      </c>
      <c r="AR53" s="70" t="s">
        <v>53</v>
      </c>
      <c r="AS53" s="70" t="s">
        <v>53</v>
      </c>
      <c r="AU53" s="70" t="s">
        <v>130</v>
      </c>
      <c r="AV53" s="59">
        <v>265</v>
      </c>
    </row>
    <row r="54" spans="1:48" ht="30" customHeight="1">
      <c r="A54" s="7" t="s">
        <v>67</v>
      </c>
      <c r="B54" s="7" t="s">
        <v>68</v>
      </c>
      <c r="C54" s="7" t="s">
        <v>69</v>
      </c>
      <c r="D54" s="8">
        <v>1</v>
      </c>
      <c r="E54" s="9"/>
      <c r="F54" s="9"/>
      <c r="G54" s="9"/>
      <c r="H54" s="9"/>
      <c r="I54" s="9"/>
      <c r="J54" s="9"/>
      <c r="K54" s="9"/>
      <c r="L54" s="9"/>
      <c r="M54" s="7"/>
      <c r="N54" s="70" t="s">
        <v>106</v>
      </c>
      <c r="O54" s="70" t="s">
        <v>53</v>
      </c>
      <c r="P54" s="70" t="s">
        <v>53</v>
      </c>
      <c r="Q54" s="70" t="s">
        <v>123</v>
      </c>
      <c r="R54" s="70" t="s">
        <v>64</v>
      </c>
      <c r="S54" s="70" t="s">
        <v>64</v>
      </c>
      <c r="T54" s="70" t="s">
        <v>64</v>
      </c>
      <c r="U54" s="59">
        <v>0</v>
      </c>
      <c r="V54" s="59">
        <v>0</v>
      </c>
      <c r="W54" s="59">
        <v>0.02</v>
      </c>
      <c r="AR54" s="70" t="s">
        <v>53</v>
      </c>
      <c r="AS54" s="70" t="s">
        <v>53</v>
      </c>
      <c r="AU54" s="70" t="s">
        <v>131</v>
      </c>
      <c r="AV54" s="59">
        <v>263</v>
      </c>
    </row>
    <row r="55" spans="1:48" ht="30" customHeight="1">
      <c r="A55" s="7" t="s">
        <v>132</v>
      </c>
      <c r="B55" s="7" t="s">
        <v>133</v>
      </c>
      <c r="C55" s="7" t="s">
        <v>74</v>
      </c>
      <c r="D55" s="8">
        <v>1</v>
      </c>
      <c r="E55" s="9"/>
      <c r="F55" s="9"/>
      <c r="G55" s="9"/>
      <c r="H55" s="9"/>
      <c r="I55" s="9"/>
      <c r="J55" s="9"/>
      <c r="K55" s="9"/>
      <c r="L55" s="9"/>
      <c r="M55" s="7"/>
      <c r="N55" s="70" t="s">
        <v>134</v>
      </c>
      <c r="O55" s="70" t="s">
        <v>53</v>
      </c>
      <c r="P55" s="70" t="s">
        <v>53</v>
      </c>
      <c r="Q55" s="70" t="s">
        <v>123</v>
      </c>
      <c r="R55" s="70" t="s">
        <v>64</v>
      </c>
      <c r="S55" s="70" t="s">
        <v>64</v>
      </c>
      <c r="T55" s="70" t="s">
        <v>65</v>
      </c>
      <c r="AR55" s="70" t="s">
        <v>53</v>
      </c>
      <c r="AS55" s="70" t="s">
        <v>53</v>
      </c>
      <c r="AU55" s="70" t="s">
        <v>135</v>
      </c>
      <c r="AV55" s="59">
        <v>140</v>
      </c>
    </row>
    <row r="56" spans="1:48" ht="30" customHeight="1">
      <c r="A56" s="7" t="s">
        <v>136</v>
      </c>
      <c r="B56" s="7" t="s">
        <v>137</v>
      </c>
      <c r="C56" s="7" t="s">
        <v>74</v>
      </c>
      <c r="D56" s="8">
        <v>1</v>
      </c>
      <c r="E56" s="9"/>
      <c r="F56" s="9"/>
      <c r="G56" s="9"/>
      <c r="H56" s="9"/>
      <c r="I56" s="9"/>
      <c r="J56" s="9"/>
      <c r="K56" s="9"/>
      <c r="L56" s="9"/>
      <c r="M56" s="7"/>
      <c r="N56" s="70" t="s">
        <v>138</v>
      </c>
      <c r="O56" s="70" t="s">
        <v>53</v>
      </c>
      <c r="P56" s="70" t="s">
        <v>53</v>
      </c>
      <c r="Q56" s="70" t="s">
        <v>123</v>
      </c>
      <c r="R56" s="70" t="s">
        <v>64</v>
      </c>
      <c r="S56" s="70" t="s">
        <v>64</v>
      </c>
      <c r="T56" s="70" t="s">
        <v>65</v>
      </c>
      <c r="AR56" s="70" t="s">
        <v>53</v>
      </c>
      <c r="AS56" s="70" t="s">
        <v>53</v>
      </c>
      <c r="AU56" s="70" t="s">
        <v>139</v>
      </c>
      <c r="AV56" s="59">
        <v>141</v>
      </c>
    </row>
    <row r="57" spans="1:48" ht="30" customHeight="1">
      <c r="A57" s="7" t="s">
        <v>72</v>
      </c>
      <c r="B57" s="7" t="s">
        <v>140</v>
      </c>
      <c r="C57" s="7" t="s">
        <v>74</v>
      </c>
      <c r="D57" s="8">
        <v>1</v>
      </c>
      <c r="E57" s="9"/>
      <c r="F57" s="9"/>
      <c r="G57" s="9"/>
      <c r="H57" s="9"/>
      <c r="I57" s="9"/>
      <c r="J57" s="9"/>
      <c r="K57" s="9"/>
      <c r="L57" s="9"/>
      <c r="M57" s="7"/>
      <c r="N57" s="70" t="s">
        <v>141</v>
      </c>
      <c r="O57" s="70" t="s">
        <v>53</v>
      </c>
      <c r="P57" s="70" t="s">
        <v>53</v>
      </c>
      <c r="Q57" s="70" t="s">
        <v>123</v>
      </c>
      <c r="R57" s="70" t="s">
        <v>64</v>
      </c>
      <c r="S57" s="70" t="s">
        <v>64</v>
      </c>
      <c r="T57" s="70" t="s">
        <v>65</v>
      </c>
      <c r="AR57" s="70" t="s">
        <v>53</v>
      </c>
      <c r="AS57" s="70" t="s">
        <v>53</v>
      </c>
      <c r="AU57" s="70" t="s">
        <v>142</v>
      </c>
      <c r="AV57" s="59">
        <v>142</v>
      </c>
    </row>
    <row r="58" spans="1:48" ht="30" customHeight="1">
      <c r="A58" s="7" t="s">
        <v>98</v>
      </c>
      <c r="B58" s="7" t="s">
        <v>94</v>
      </c>
      <c r="C58" s="7" t="s">
        <v>95</v>
      </c>
      <c r="D58" s="8">
        <v>0.2</v>
      </c>
      <c r="E58" s="9"/>
      <c r="F58" s="9"/>
      <c r="G58" s="9"/>
      <c r="H58" s="9"/>
      <c r="I58" s="9"/>
      <c r="J58" s="9"/>
      <c r="K58" s="9"/>
      <c r="L58" s="9"/>
      <c r="M58" s="7"/>
      <c r="N58" s="70" t="s">
        <v>99</v>
      </c>
      <c r="O58" s="70" t="s">
        <v>53</v>
      </c>
      <c r="P58" s="70" t="s">
        <v>53</v>
      </c>
      <c r="Q58" s="70" t="s">
        <v>123</v>
      </c>
      <c r="R58" s="70" t="s">
        <v>64</v>
      </c>
      <c r="S58" s="70" t="s">
        <v>64</v>
      </c>
      <c r="T58" s="70" t="s">
        <v>65</v>
      </c>
      <c r="Z58" s="59">
        <v>3</v>
      </c>
      <c r="AR58" s="70" t="s">
        <v>53</v>
      </c>
      <c r="AS58" s="70" t="s">
        <v>53</v>
      </c>
      <c r="AU58" s="70" t="s">
        <v>143</v>
      </c>
      <c r="AV58" s="59">
        <v>200</v>
      </c>
    </row>
    <row r="59" spans="1:48" ht="30" customHeight="1">
      <c r="A59" s="7" t="s">
        <v>101</v>
      </c>
      <c r="B59" s="7" t="s">
        <v>94</v>
      </c>
      <c r="C59" s="7" t="s">
        <v>95</v>
      </c>
      <c r="D59" s="8">
        <v>0.1</v>
      </c>
      <c r="E59" s="9"/>
      <c r="F59" s="9"/>
      <c r="G59" s="9"/>
      <c r="H59" s="9"/>
      <c r="I59" s="9"/>
      <c r="J59" s="9"/>
      <c r="K59" s="9"/>
      <c r="L59" s="9"/>
      <c r="M59" s="7"/>
      <c r="N59" s="70" t="s">
        <v>102</v>
      </c>
      <c r="O59" s="70" t="s">
        <v>53</v>
      </c>
      <c r="P59" s="70" t="s">
        <v>53</v>
      </c>
      <c r="Q59" s="70" t="s">
        <v>123</v>
      </c>
      <c r="R59" s="70" t="s">
        <v>64</v>
      </c>
      <c r="S59" s="70" t="s">
        <v>64</v>
      </c>
      <c r="T59" s="70" t="s">
        <v>65</v>
      </c>
      <c r="Z59" s="59">
        <v>3</v>
      </c>
      <c r="AR59" s="70" t="s">
        <v>53</v>
      </c>
      <c r="AS59" s="70" t="s">
        <v>53</v>
      </c>
      <c r="AU59" s="70" t="s">
        <v>144</v>
      </c>
      <c r="AV59" s="59">
        <v>201</v>
      </c>
    </row>
    <row r="60" spans="1:48" ht="30" customHeight="1">
      <c r="A60" s="7" t="s">
        <v>104</v>
      </c>
      <c r="B60" s="7" t="s">
        <v>105</v>
      </c>
      <c r="C60" s="7" t="s">
        <v>69</v>
      </c>
      <c r="D60" s="8">
        <v>1</v>
      </c>
      <c r="E60" s="9"/>
      <c r="F60" s="9"/>
      <c r="G60" s="9"/>
      <c r="H60" s="9"/>
      <c r="I60" s="9"/>
      <c r="J60" s="9"/>
      <c r="K60" s="9"/>
      <c r="L60" s="9"/>
      <c r="M60" s="7"/>
      <c r="N60" s="70" t="s">
        <v>145</v>
      </c>
      <c r="O60" s="70" t="s">
        <v>53</v>
      </c>
      <c r="P60" s="70" t="s">
        <v>53</v>
      </c>
      <c r="Q60" s="70" t="s">
        <v>123</v>
      </c>
      <c r="R60" s="70" t="s">
        <v>64</v>
      </c>
      <c r="S60" s="70" t="s">
        <v>64</v>
      </c>
      <c r="T60" s="70" t="s">
        <v>64</v>
      </c>
      <c r="U60" s="59">
        <v>1</v>
      </c>
      <c r="V60" s="59">
        <v>0</v>
      </c>
      <c r="W60" s="59">
        <v>0.03</v>
      </c>
      <c r="AR60" s="70" t="s">
        <v>53</v>
      </c>
      <c r="AS60" s="70" t="s">
        <v>53</v>
      </c>
      <c r="AU60" s="70" t="s">
        <v>146</v>
      </c>
      <c r="AV60" s="59">
        <v>264</v>
      </c>
    </row>
    <row r="61" spans="1:48" ht="30" customHeight="1">
      <c r="A61" s="8"/>
      <c r="B61" s="8"/>
      <c r="C61" s="8"/>
      <c r="D61" s="8"/>
      <c r="E61" s="9"/>
      <c r="F61" s="9"/>
      <c r="G61" s="9"/>
      <c r="H61" s="9"/>
      <c r="I61" s="9"/>
      <c r="J61" s="9"/>
      <c r="K61" s="9"/>
      <c r="L61" s="9"/>
      <c r="M61" s="8"/>
      <c r="Q61" s="70" t="s">
        <v>123</v>
      </c>
    </row>
    <row r="62" spans="1:48" ht="30" customHeight="1">
      <c r="A62" s="8"/>
      <c r="B62" s="8"/>
      <c r="C62" s="8"/>
      <c r="D62" s="8"/>
      <c r="E62" s="9"/>
      <c r="F62" s="9"/>
      <c r="G62" s="9"/>
      <c r="H62" s="9"/>
      <c r="I62" s="9"/>
      <c r="J62" s="9"/>
      <c r="K62" s="9"/>
      <c r="L62" s="9"/>
      <c r="M62" s="8"/>
      <c r="Q62" s="70" t="s">
        <v>123</v>
      </c>
    </row>
    <row r="63" spans="1:48" ht="30" customHeight="1">
      <c r="A63" s="8"/>
      <c r="B63" s="8"/>
      <c r="C63" s="8"/>
      <c r="D63" s="8"/>
      <c r="E63" s="9"/>
      <c r="F63" s="9"/>
      <c r="G63" s="9"/>
      <c r="H63" s="9"/>
      <c r="I63" s="9"/>
      <c r="J63" s="9"/>
      <c r="K63" s="9"/>
      <c r="L63" s="9"/>
      <c r="M63" s="8"/>
      <c r="Q63" s="70" t="s">
        <v>123</v>
      </c>
    </row>
    <row r="64" spans="1:48" ht="30" customHeight="1">
      <c r="A64" s="8"/>
      <c r="B64" s="8"/>
      <c r="C64" s="8"/>
      <c r="D64" s="8"/>
      <c r="E64" s="9"/>
      <c r="F64" s="9"/>
      <c r="G64" s="9"/>
      <c r="H64" s="9"/>
      <c r="I64" s="9"/>
      <c r="J64" s="9"/>
      <c r="K64" s="9"/>
      <c r="L64" s="9"/>
      <c r="M64" s="8"/>
      <c r="Q64" s="70" t="s">
        <v>123</v>
      </c>
    </row>
    <row r="65" spans="1:48" ht="30" customHeight="1">
      <c r="A65" s="8"/>
      <c r="B65" s="8"/>
      <c r="C65" s="8"/>
      <c r="D65" s="8"/>
      <c r="E65" s="9"/>
      <c r="F65" s="9"/>
      <c r="G65" s="9"/>
      <c r="H65" s="9"/>
      <c r="I65" s="9"/>
      <c r="J65" s="9"/>
      <c r="K65" s="9"/>
      <c r="L65" s="9"/>
      <c r="M65" s="8"/>
      <c r="Q65" s="70" t="s">
        <v>123</v>
      </c>
    </row>
    <row r="66" spans="1:48" ht="30" customHeight="1">
      <c r="A66" s="8"/>
      <c r="B66" s="8"/>
      <c r="C66" s="8"/>
      <c r="D66" s="8"/>
      <c r="E66" s="9"/>
      <c r="F66" s="9"/>
      <c r="G66" s="9"/>
      <c r="H66" s="9"/>
      <c r="I66" s="9"/>
      <c r="J66" s="9"/>
      <c r="K66" s="9"/>
      <c r="L66" s="9"/>
      <c r="M66" s="8"/>
      <c r="Q66" s="70" t="s">
        <v>123</v>
      </c>
    </row>
    <row r="67" spans="1:48" ht="30" customHeight="1">
      <c r="A67" s="8"/>
      <c r="B67" s="8"/>
      <c r="C67" s="8"/>
      <c r="D67" s="8"/>
      <c r="E67" s="9"/>
      <c r="F67" s="9"/>
      <c r="G67" s="9"/>
      <c r="H67" s="9"/>
      <c r="I67" s="9"/>
      <c r="J67" s="9"/>
      <c r="K67" s="9"/>
      <c r="L67" s="9"/>
      <c r="M67" s="8"/>
      <c r="Q67" s="70" t="s">
        <v>123</v>
      </c>
    </row>
    <row r="68" spans="1:48" ht="30" customHeight="1">
      <c r="A68" s="8"/>
      <c r="B68" s="8"/>
      <c r="C68" s="8"/>
      <c r="D68" s="8"/>
      <c r="E68" s="9"/>
      <c r="F68" s="9"/>
      <c r="G68" s="9"/>
      <c r="H68" s="9"/>
      <c r="I68" s="9"/>
      <c r="J68" s="9"/>
      <c r="K68" s="9"/>
      <c r="L68" s="9"/>
      <c r="M68" s="8"/>
      <c r="Q68" s="70" t="s">
        <v>123</v>
      </c>
    </row>
    <row r="69" spans="1:48" ht="30" customHeight="1">
      <c r="A69" s="8"/>
      <c r="B69" s="8"/>
      <c r="C69" s="8"/>
      <c r="D69" s="8"/>
      <c r="E69" s="9"/>
      <c r="F69" s="9"/>
      <c r="G69" s="9"/>
      <c r="H69" s="9"/>
      <c r="I69" s="9"/>
      <c r="J69" s="9"/>
      <c r="K69" s="9"/>
      <c r="L69" s="9"/>
      <c r="M69" s="8"/>
      <c r="Q69" s="70" t="s">
        <v>123</v>
      </c>
    </row>
    <row r="70" spans="1:48" ht="30" customHeight="1">
      <c r="A70" s="8"/>
      <c r="B70" s="8"/>
      <c r="C70" s="8"/>
      <c r="D70" s="8"/>
      <c r="E70" s="9"/>
      <c r="F70" s="9"/>
      <c r="G70" s="9"/>
      <c r="H70" s="9"/>
      <c r="I70" s="9"/>
      <c r="J70" s="9"/>
      <c r="K70" s="9"/>
      <c r="L70" s="9"/>
      <c r="M70" s="8"/>
      <c r="Q70" s="70" t="s">
        <v>123</v>
      </c>
    </row>
    <row r="71" spans="1:48" ht="30" customHeight="1">
      <c r="A71" s="8"/>
      <c r="B71" s="8"/>
      <c r="C71" s="8"/>
      <c r="D71" s="8"/>
      <c r="E71" s="9"/>
      <c r="F71" s="9"/>
      <c r="G71" s="9"/>
      <c r="H71" s="9"/>
      <c r="I71" s="9"/>
      <c r="J71" s="9"/>
      <c r="K71" s="9"/>
      <c r="L71" s="9"/>
      <c r="M71" s="8"/>
      <c r="Q71" s="70" t="s">
        <v>123</v>
      </c>
    </row>
    <row r="72" spans="1:48" ht="30" customHeight="1">
      <c r="A72" s="8"/>
      <c r="B72" s="8"/>
      <c r="C72" s="8"/>
      <c r="D72" s="8"/>
      <c r="E72" s="9"/>
      <c r="F72" s="9"/>
      <c r="G72" s="9"/>
      <c r="H72" s="9"/>
      <c r="I72" s="9"/>
      <c r="J72" s="9"/>
      <c r="K72" s="9"/>
      <c r="L72" s="9"/>
      <c r="M72" s="8"/>
      <c r="Q72" s="70" t="s">
        <v>123</v>
      </c>
    </row>
    <row r="73" spans="1:48" ht="30" customHeight="1">
      <c r="A73" s="7" t="s">
        <v>108</v>
      </c>
      <c r="B73" s="8"/>
      <c r="C73" s="8"/>
      <c r="D73" s="8"/>
      <c r="E73" s="9"/>
      <c r="F73" s="9"/>
      <c r="G73" s="9"/>
      <c r="H73" s="9"/>
      <c r="I73" s="9"/>
      <c r="J73" s="9"/>
      <c r="K73" s="9"/>
      <c r="L73" s="9"/>
      <c r="M73" s="8"/>
      <c r="N73" s="59" t="s">
        <v>109</v>
      </c>
    </row>
    <row r="74" spans="1:48" ht="30" customHeight="1">
      <c r="A74" s="7" t="s">
        <v>147</v>
      </c>
      <c r="B74" s="7" t="s">
        <v>59</v>
      </c>
      <c r="C74" s="8"/>
      <c r="D74" s="8"/>
      <c r="E74" s="9"/>
      <c r="F74" s="9"/>
      <c r="G74" s="9"/>
      <c r="H74" s="9"/>
      <c r="I74" s="9"/>
      <c r="J74" s="9"/>
      <c r="K74" s="9"/>
      <c r="L74" s="9"/>
      <c r="M74" s="8"/>
      <c r="Q74" s="70" t="s">
        <v>148</v>
      </c>
    </row>
    <row r="75" spans="1:48" ht="30" customHeight="1">
      <c r="A75" s="7" t="s">
        <v>149</v>
      </c>
      <c r="B75" s="7" t="s">
        <v>53</v>
      </c>
      <c r="C75" s="7" t="s">
        <v>150</v>
      </c>
      <c r="D75" s="8">
        <v>1</v>
      </c>
      <c r="E75" s="9"/>
      <c r="F75" s="9"/>
      <c r="G75" s="9"/>
      <c r="H75" s="9"/>
      <c r="I75" s="9"/>
      <c r="J75" s="9"/>
      <c r="K75" s="9"/>
      <c r="L75" s="9"/>
      <c r="M75" s="7"/>
      <c r="N75" s="70" t="s">
        <v>151</v>
      </c>
      <c r="O75" s="70" t="s">
        <v>53</v>
      </c>
      <c r="P75" s="70" t="s">
        <v>53</v>
      </c>
      <c r="Q75" s="70" t="s">
        <v>148</v>
      </c>
      <c r="R75" s="70" t="s">
        <v>64</v>
      </c>
      <c r="S75" s="70" t="s">
        <v>64</v>
      </c>
      <c r="T75" s="70" t="s">
        <v>65</v>
      </c>
      <c r="AR75" s="70" t="s">
        <v>53</v>
      </c>
      <c r="AS75" s="70" t="s">
        <v>53</v>
      </c>
      <c r="AU75" s="70" t="s">
        <v>152</v>
      </c>
      <c r="AV75" s="59">
        <v>144</v>
      </c>
    </row>
    <row r="76" spans="1:48" ht="30" customHeight="1">
      <c r="A76" s="8"/>
      <c r="B76" s="8"/>
      <c r="C76" s="8"/>
      <c r="D76" s="8"/>
      <c r="E76" s="9"/>
      <c r="F76" s="9"/>
      <c r="G76" s="9"/>
      <c r="H76" s="9"/>
      <c r="I76" s="9"/>
      <c r="J76" s="9"/>
      <c r="K76" s="9"/>
      <c r="L76" s="9"/>
      <c r="M76" s="8"/>
      <c r="Q76" s="70" t="s">
        <v>148</v>
      </c>
    </row>
    <row r="77" spans="1:48" ht="30" customHeight="1">
      <c r="A77" s="8"/>
      <c r="B77" s="8"/>
      <c r="C77" s="8"/>
      <c r="D77" s="8"/>
      <c r="E77" s="9"/>
      <c r="F77" s="9"/>
      <c r="G77" s="9"/>
      <c r="H77" s="9"/>
      <c r="I77" s="9"/>
      <c r="J77" s="9"/>
      <c r="K77" s="9"/>
      <c r="L77" s="9"/>
      <c r="M77" s="8"/>
      <c r="Q77" s="70" t="s">
        <v>148</v>
      </c>
    </row>
    <row r="78" spans="1:48" ht="30" customHeight="1">
      <c r="A78" s="8"/>
      <c r="B78" s="8"/>
      <c r="C78" s="8"/>
      <c r="D78" s="8"/>
      <c r="E78" s="9"/>
      <c r="F78" s="9"/>
      <c r="G78" s="9"/>
      <c r="H78" s="9"/>
      <c r="I78" s="9"/>
      <c r="J78" s="9"/>
      <c r="K78" s="9"/>
      <c r="L78" s="9"/>
      <c r="M78" s="8"/>
      <c r="Q78" s="70" t="s">
        <v>148</v>
      </c>
    </row>
    <row r="79" spans="1:48" ht="30" customHeight="1">
      <c r="A79" s="8"/>
      <c r="B79" s="8"/>
      <c r="C79" s="8"/>
      <c r="D79" s="8"/>
      <c r="E79" s="9"/>
      <c r="F79" s="9"/>
      <c r="G79" s="9"/>
      <c r="H79" s="9"/>
      <c r="I79" s="9"/>
      <c r="J79" s="9"/>
      <c r="K79" s="9"/>
      <c r="L79" s="9"/>
      <c r="M79" s="8"/>
      <c r="Q79" s="70" t="s">
        <v>148</v>
      </c>
    </row>
    <row r="80" spans="1:48" ht="30" customHeight="1">
      <c r="A80" s="8"/>
      <c r="B80" s="8"/>
      <c r="C80" s="8"/>
      <c r="D80" s="8"/>
      <c r="E80" s="9"/>
      <c r="F80" s="9"/>
      <c r="G80" s="9"/>
      <c r="H80" s="9"/>
      <c r="I80" s="9"/>
      <c r="J80" s="9"/>
      <c r="K80" s="9"/>
      <c r="L80" s="9"/>
      <c r="M80" s="8"/>
      <c r="Q80" s="70" t="s">
        <v>148</v>
      </c>
    </row>
    <row r="81" spans="1:17" ht="30" customHeight="1">
      <c r="A81" s="8"/>
      <c r="B81" s="8"/>
      <c r="C81" s="8"/>
      <c r="D81" s="8"/>
      <c r="E81" s="9"/>
      <c r="F81" s="9"/>
      <c r="G81" s="9"/>
      <c r="H81" s="9"/>
      <c r="I81" s="9"/>
      <c r="J81" s="9"/>
      <c r="K81" s="9"/>
      <c r="L81" s="9"/>
      <c r="M81" s="8"/>
      <c r="Q81" s="70" t="s">
        <v>148</v>
      </c>
    </row>
    <row r="82" spans="1:17" ht="30" customHeight="1">
      <c r="A82" s="8"/>
      <c r="B82" s="8"/>
      <c r="C82" s="8"/>
      <c r="D82" s="8"/>
      <c r="E82" s="9"/>
      <c r="F82" s="9"/>
      <c r="G82" s="9"/>
      <c r="H82" s="9"/>
      <c r="I82" s="9"/>
      <c r="J82" s="9"/>
      <c r="K82" s="9"/>
      <c r="L82" s="9"/>
      <c r="M82" s="8"/>
      <c r="Q82" s="70" t="s">
        <v>148</v>
      </c>
    </row>
    <row r="83" spans="1:17" ht="30" customHeight="1">
      <c r="A83" s="8"/>
      <c r="B83" s="8"/>
      <c r="C83" s="8"/>
      <c r="D83" s="8"/>
      <c r="E83" s="9"/>
      <c r="F83" s="9"/>
      <c r="G83" s="9"/>
      <c r="H83" s="9"/>
      <c r="I83" s="9"/>
      <c r="J83" s="9"/>
      <c r="K83" s="9"/>
      <c r="L83" s="9"/>
      <c r="M83" s="8"/>
      <c r="Q83" s="70" t="s">
        <v>148</v>
      </c>
    </row>
    <row r="84" spans="1:17" ht="30" customHeight="1">
      <c r="A84" s="8"/>
      <c r="B84" s="8"/>
      <c r="C84" s="8"/>
      <c r="D84" s="8"/>
      <c r="E84" s="9"/>
      <c r="F84" s="9"/>
      <c r="G84" s="9"/>
      <c r="H84" s="9"/>
      <c r="I84" s="9"/>
      <c r="J84" s="9"/>
      <c r="K84" s="9"/>
      <c r="L84" s="9"/>
      <c r="M84" s="8"/>
      <c r="Q84" s="70" t="s">
        <v>148</v>
      </c>
    </row>
    <row r="85" spans="1:17" ht="30" customHeight="1">
      <c r="A85" s="8"/>
      <c r="B85" s="8"/>
      <c r="C85" s="8"/>
      <c r="D85" s="8"/>
      <c r="E85" s="9"/>
      <c r="F85" s="9"/>
      <c r="G85" s="9"/>
      <c r="H85" s="9"/>
      <c r="I85" s="9"/>
      <c r="J85" s="9"/>
      <c r="K85" s="9"/>
      <c r="L85" s="9"/>
      <c r="M85" s="8"/>
      <c r="Q85" s="70" t="s">
        <v>148</v>
      </c>
    </row>
    <row r="86" spans="1:17" ht="30" customHeight="1">
      <c r="A86" s="8"/>
      <c r="B86" s="8"/>
      <c r="C86" s="8"/>
      <c r="D86" s="8"/>
      <c r="E86" s="9"/>
      <c r="F86" s="9"/>
      <c r="G86" s="9"/>
      <c r="H86" s="9"/>
      <c r="I86" s="9"/>
      <c r="J86" s="9"/>
      <c r="K86" s="9"/>
      <c r="L86" s="9"/>
      <c r="M86" s="8"/>
      <c r="Q86" s="70" t="s">
        <v>148</v>
      </c>
    </row>
    <row r="87" spans="1:17" ht="30" customHeight="1">
      <c r="A87" s="8"/>
      <c r="B87" s="8"/>
      <c r="C87" s="8"/>
      <c r="D87" s="8"/>
      <c r="E87" s="9"/>
      <c r="F87" s="9"/>
      <c r="G87" s="9"/>
      <c r="H87" s="9"/>
      <c r="I87" s="9"/>
      <c r="J87" s="9"/>
      <c r="K87" s="9"/>
      <c r="L87" s="9"/>
      <c r="M87" s="8"/>
      <c r="Q87" s="70" t="s">
        <v>148</v>
      </c>
    </row>
    <row r="88" spans="1:17" ht="30" customHeight="1">
      <c r="A88" s="8"/>
      <c r="B88" s="8"/>
      <c r="C88" s="8"/>
      <c r="D88" s="8"/>
      <c r="E88" s="9"/>
      <c r="F88" s="9"/>
      <c r="G88" s="9"/>
      <c r="H88" s="9"/>
      <c r="I88" s="9"/>
      <c r="J88" s="9"/>
      <c r="K88" s="9"/>
      <c r="L88" s="9"/>
      <c r="M88" s="8"/>
      <c r="Q88" s="70" t="s">
        <v>148</v>
      </c>
    </row>
    <row r="89" spans="1:17" ht="30" customHeight="1">
      <c r="A89" s="8"/>
      <c r="B89" s="8"/>
      <c r="C89" s="8"/>
      <c r="D89" s="8"/>
      <c r="E89" s="9"/>
      <c r="F89" s="9"/>
      <c r="G89" s="9"/>
      <c r="H89" s="9"/>
      <c r="I89" s="9"/>
      <c r="J89" s="9"/>
      <c r="K89" s="9"/>
      <c r="L89" s="9"/>
      <c r="M89" s="8"/>
      <c r="Q89" s="70" t="s">
        <v>148</v>
      </c>
    </row>
    <row r="90" spans="1:17" ht="30" customHeight="1">
      <c r="A90" s="8"/>
      <c r="B90" s="8"/>
      <c r="C90" s="8"/>
      <c r="D90" s="8"/>
      <c r="E90" s="9"/>
      <c r="F90" s="9"/>
      <c r="G90" s="9"/>
      <c r="H90" s="9"/>
      <c r="I90" s="9"/>
      <c r="J90" s="9"/>
      <c r="K90" s="9"/>
      <c r="L90" s="9"/>
      <c r="M90" s="8"/>
      <c r="Q90" s="70" t="s">
        <v>148</v>
      </c>
    </row>
    <row r="91" spans="1:17" ht="30" customHeight="1">
      <c r="A91" s="8"/>
      <c r="B91" s="8"/>
      <c r="C91" s="8"/>
      <c r="D91" s="8"/>
      <c r="E91" s="9"/>
      <c r="F91" s="9"/>
      <c r="G91" s="9"/>
      <c r="H91" s="9"/>
      <c r="I91" s="9"/>
      <c r="J91" s="9"/>
      <c r="K91" s="9"/>
      <c r="L91" s="9"/>
      <c r="M91" s="8"/>
      <c r="Q91" s="70" t="s">
        <v>148</v>
      </c>
    </row>
    <row r="92" spans="1:17" ht="30" customHeight="1">
      <c r="A92" s="8"/>
      <c r="B92" s="8"/>
      <c r="C92" s="8"/>
      <c r="D92" s="8"/>
      <c r="E92" s="9"/>
      <c r="F92" s="9"/>
      <c r="G92" s="9"/>
      <c r="H92" s="9"/>
      <c r="I92" s="9"/>
      <c r="J92" s="9"/>
      <c r="K92" s="9"/>
      <c r="L92" s="9"/>
      <c r="M92" s="8"/>
      <c r="Q92" s="70" t="s">
        <v>148</v>
      </c>
    </row>
    <row r="93" spans="1:17" ht="30" customHeight="1">
      <c r="A93" s="8"/>
      <c r="B93" s="8"/>
      <c r="C93" s="8"/>
      <c r="D93" s="8"/>
      <c r="E93" s="9"/>
      <c r="F93" s="9"/>
      <c r="G93" s="9"/>
      <c r="H93" s="9"/>
      <c r="I93" s="9"/>
      <c r="J93" s="9"/>
      <c r="K93" s="9"/>
      <c r="L93" s="9"/>
      <c r="M93" s="8"/>
      <c r="Q93" s="70" t="s">
        <v>148</v>
      </c>
    </row>
    <row r="94" spans="1:17" ht="30" customHeight="1">
      <c r="A94" s="8"/>
      <c r="B94" s="8"/>
      <c r="C94" s="8"/>
      <c r="D94" s="8"/>
      <c r="E94" s="9"/>
      <c r="F94" s="9"/>
      <c r="G94" s="9"/>
      <c r="H94" s="9"/>
      <c r="I94" s="9"/>
      <c r="J94" s="9"/>
      <c r="K94" s="9"/>
      <c r="L94" s="9"/>
      <c r="M94" s="8"/>
      <c r="Q94" s="70" t="s">
        <v>148</v>
      </c>
    </row>
    <row r="95" spans="1:17" ht="30" customHeight="1">
      <c r="A95" s="8"/>
      <c r="B95" s="8"/>
      <c r="C95" s="8"/>
      <c r="D95" s="8"/>
      <c r="E95" s="9"/>
      <c r="F95" s="9"/>
      <c r="G95" s="9"/>
      <c r="H95" s="9"/>
      <c r="I95" s="9"/>
      <c r="J95" s="9"/>
      <c r="K95" s="9"/>
      <c r="L95" s="9"/>
      <c r="M95" s="8"/>
      <c r="Q95" s="70" t="s">
        <v>148</v>
      </c>
    </row>
    <row r="96" spans="1:17" ht="30" customHeight="1">
      <c r="A96" s="7" t="s">
        <v>108</v>
      </c>
      <c r="B96" s="8"/>
      <c r="C96" s="8"/>
      <c r="D96" s="8"/>
      <c r="E96" s="9"/>
      <c r="F96" s="9"/>
      <c r="G96" s="9"/>
      <c r="H96" s="9"/>
      <c r="I96" s="9"/>
      <c r="J96" s="9"/>
      <c r="K96" s="9"/>
      <c r="L96" s="9"/>
      <c r="M96" s="8"/>
      <c r="N96" s="59" t="s">
        <v>109</v>
      </c>
    </row>
    <row r="97" spans="1:48" ht="30" customHeight="1">
      <c r="A97" s="7" t="s">
        <v>153</v>
      </c>
      <c r="B97" s="7" t="s">
        <v>59</v>
      </c>
      <c r="C97" s="8"/>
      <c r="D97" s="8"/>
      <c r="E97" s="9"/>
      <c r="F97" s="9"/>
      <c r="G97" s="9"/>
      <c r="H97" s="9"/>
      <c r="I97" s="9"/>
      <c r="J97" s="9"/>
      <c r="K97" s="9"/>
      <c r="L97" s="9"/>
      <c r="M97" s="8"/>
      <c r="Q97" s="70" t="s">
        <v>154</v>
      </c>
    </row>
    <row r="98" spans="1:48" ht="30" customHeight="1">
      <c r="A98" s="7" t="s">
        <v>155</v>
      </c>
      <c r="B98" s="7" t="s">
        <v>156</v>
      </c>
      <c r="C98" s="7" t="s">
        <v>62</v>
      </c>
      <c r="D98" s="8">
        <v>47</v>
      </c>
      <c r="E98" s="9"/>
      <c r="F98" s="9"/>
      <c r="G98" s="9"/>
      <c r="H98" s="9"/>
      <c r="I98" s="9"/>
      <c r="J98" s="9"/>
      <c r="K98" s="9"/>
      <c r="L98" s="9"/>
      <c r="M98" s="7"/>
      <c r="N98" s="70" t="s">
        <v>157</v>
      </c>
      <c r="O98" s="70" t="s">
        <v>53</v>
      </c>
      <c r="P98" s="70" t="s">
        <v>53</v>
      </c>
      <c r="Q98" s="70" t="s">
        <v>154</v>
      </c>
      <c r="R98" s="70" t="s">
        <v>64</v>
      </c>
      <c r="S98" s="70" t="s">
        <v>64</v>
      </c>
      <c r="T98" s="70" t="s">
        <v>65</v>
      </c>
      <c r="X98" s="59">
        <v>1</v>
      </c>
      <c r="Y98" s="59">
        <v>2</v>
      </c>
      <c r="AR98" s="70" t="s">
        <v>53</v>
      </c>
      <c r="AS98" s="70" t="s">
        <v>53</v>
      </c>
      <c r="AU98" s="70" t="s">
        <v>158</v>
      </c>
      <c r="AV98" s="59">
        <v>146</v>
      </c>
    </row>
    <row r="99" spans="1:48" ht="30" customHeight="1">
      <c r="A99" s="7" t="s">
        <v>155</v>
      </c>
      <c r="B99" s="7" t="s">
        <v>159</v>
      </c>
      <c r="C99" s="7" t="s">
        <v>62</v>
      </c>
      <c r="D99" s="8">
        <v>202</v>
      </c>
      <c r="E99" s="9"/>
      <c r="F99" s="9"/>
      <c r="G99" s="9"/>
      <c r="H99" s="9"/>
      <c r="I99" s="9"/>
      <c r="J99" s="9"/>
      <c r="K99" s="9"/>
      <c r="L99" s="9"/>
      <c r="M99" s="7"/>
      <c r="N99" s="70" t="s">
        <v>160</v>
      </c>
      <c r="O99" s="70" t="s">
        <v>53</v>
      </c>
      <c r="P99" s="70" t="s">
        <v>53</v>
      </c>
      <c r="Q99" s="70" t="s">
        <v>154</v>
      </c>
      <c r="R99" s="70" t="s">
        <v>64</v>
      </c>
      <c r="S99" s="70" t="s">
        <v>64</v>
      </c>
      <c r="T99" s="70" t="s">
        <v>65</v>
      </c>
      <c r="X99" s="59">
        <v>1</v>
      </c>
      <c r="Y99" s="59">
        <v>2</v>
      </c>
      <c r="AR99" s="70" t="s">
        <v>53</v>
      </c>
      <c r="AS99" s="70" t="s">
        <v>53</v>
      </c>
      <c r="AU99" s="70" t="s">
        <v>161</v>
      </c>
      <c r="AV99" s="59">
        <v>147</v>
      </c>
    </row>
    <row r="100" spans="1:48" ht="30" customHeight="1">
      <c r="A100" s="7" t="s">
        <v>155</v>
      </c>
      <c r="B100" s="7" t="s">
        <v>162</v>
      </c>
      <c r="C100" s="7" t="s">
        <v>62</v>
      </c>
      <c r="D100" s="8">
        <v>73</v>
      </c>
      <c r="E100" s="9"/>
      <c r="F100" s="9"/>
      <c r="G100" s="9"/>
      <c r="H100" s="9"/>
      <c r="I100" s="9"/>
      <c r="J100" s="9"/>
      <c r="K100" s="9"/>
      <c r="L100" s="9"/>
      <c r="M100" s="7"/>
      <c r="N100" s="70" t="s">
        <v>163</v>
      </c>
      <c r="O100" s="70" t="s">
        <v>53</v>
      </c>
      <c r="P100" s="70" t="s">
        <v>53</v>
      </c>
      <c r="Q100" s="70" t="s">
        <v>154</v>
      </c>
      <c r="R100" s="70" t="s">
        <v>64</v>
      </c>
      <c r="S100" s="70" t="s">
        <v>64</v>
      </c>
      <c r="T100" s="70" t="s">
        <v>65</v>
      </c>
      <c r="X100" s="59">
        <v>1</v>
      </c>
      <c r="Y100" s="59">
        <v>2</v>
      </c>
      <c r="AR100" s="70" t="s">
        <v>53</v>
      </c>
      <c r="AS100" s="70" t="s">
        <v>53</v>
      </c>
      <c r="AU100" s="70" t="s">
        <v>164</v>
      </c>
      <c r="AV100" s="59">
        <v>148</v>
      </c>
    </row>
    <row r="101" spans="1:48" ht="30" customHeight="1">
      <c r="A101" s="7" t="s">
        <v>155</v>
      </c>
      <c r="B101" s="7" t="s">
        <v>165</v>
      </c>
      <c r="C101" s="7" t="s">
        <v>62</v>
      </c>
      <c r="D101" s="8">
        <v>106</v>
      </c>
      <c r="E101" s="9"/>
      <c r="F101" s="9"/>
      <c r="G101" s="9"/>
      <c r="H101" s="9"/>
      <c r="I101" s="9"/>
      <c r="J101" s="9"/>
      <c r="K101" s="9"/>
      <c r="L101" s="9"/>
      <c r="M101" s="7"/>
      <c r="N101" s="70" t="s">
        <v>166</v>
      </c>
      <c r="O101" s="70" t="s">
        <v>53</v>
      </c>
      <c r="P101" s="70" t="s">
        <v>53</v>
      </c>
      <c r="Q101" s="70" t="s">
        <v>154</v>
      </c>
      <c r="R101" s="70" t="s">
        <v>64</v>
      </c>
      <c r="S101" s="70" t="s">
        <v>64</v>
      </c>
      <c r="T101" s="70" t="s">
        <v>65</v>
      </c>
      <c r="X101" s="59">
        <v>1</v>
      </c>
      <c r="Y101" s="59">
        <v>2</v>
      </c>
      <c r="AR101" s="70" t="s">
        <v>53</v>
      </c>
      <c r="AS101" s="70" t="s">
        <v>53</v>
      </c>
      <c r="AU101" s="70" t="s">
        <v>167</v>
      </c>
      <c r="AV101" s="59">
        <v>149</v>
      </c>
    </row>
    <row r="102" spans="1:48" ht="30" customHeight="1">
      <c r="A102" s="7" t="s">
        <v>128</v>
      </c>
      <c r="B102" s="7" t="s">
        <v>168</v>
      </c>
      <c r="C102" s="7" t="s">
        <v>69</v>
      </c>
      <c r="D102" s="8">
        <v>1</v>
      </c>
      <c r="E102" s="9"/>
      <c r="F102" s="9"/>
      <c r="G102" s="9"/>
      <c r="H102" s="9"/>
      <c r="I102" s="9"/>
      <c r="J102" s="9"/>
      <c r="K102" s="9"/>
      <c r="L102" s="9"/>
      <c r="M102" s="7"/>
      <c r="N102" s="70" t="s">
        <v>70</v>
      </c>
      <c r="O102" s="70" t="s">
        <v>53</v>
      </c>
      <c r="P102" s="70" t="s">
        <v>53</v>
      </c>
      <c r="Q102" s="70" t="s">
        <v>154</v>
      </c>
      <c r="R102" s="70" t="s">
        <v>64</v>
      </c>
      <c r="S102" s="70" t="s">
        <v>64</v>
      </c>
      <c r="T102" s="70" t="s">
        <v>64</v>
      </c>
      <c r="U102" s="59">
        <v>0</v>
      </c>
      <c r="V102" s="59">
        <v>0</v>
      </c>
      <c r="W102" s="59">
        <v>0.4</v>
      </c>
      <c r="AR102" s="70" t="s">
        <v>53</v>
      </c>
      <c r="AS102" s="70" t="s">
        <v>53</v>
      </c>
      <c r="AU102" s="70" t="s">
        <v>169</v>
      </c>
      <c r="AV102" s="59">
        <v>268</v>
      </c>
    </row>
    <row r="103" spans="1:48" ht="30" customHeight="1">
      <c r="A103" s="7" t="s">
        <v>170</v>
      </c>
      <c r="B103" s="7" t="s">
        <v>171</v>
      </c>
      <c r="C103" s="7" t="s">
        <v>62</v>
      </c>
      <c r="D103" s="8">
        <v>41</v>
      </c>
      <c r="E103" s="9"/>
      <c r="F103" s="9"/>
      <c r="G103" s="9"/>
      <c r="H103" s="9"/>
      <c r="I103" s="9"/>
      <c r="J103" s="9"/>
      <c r="K103" s="9"/>
      <c r="L103" s="9"/>
      <c r="M103" s="7"/>
      <c r="N103" s="70" t="s">
        <v>172</v>
      </c>
      <c r="O103" s="70" t="s">
        <v>53</v>
      </c>
      <c r="P103" s="70" t="s">
        <v>53</v>
      </c>
      <c r="Q103" s="70" t="s">
        <v>154</v>
      </c>
      <c r="R103" s="70" t="s">
        <v>64</v>
      </c>
      <c r="S103" s="70" t="s">
        <v>64</v>
      </c>
      <c r="T103" s="70" t="s">
        <v>65</v>
      </c>
      <c r="Y103" s="59">
        <v>2</v>
      </c>
      <c r="AR103" s="70" t="s">
        <v>53</v>
      </c>
      <c r="AS103" s="70" t="s">
        <v>53</v>
      </c>
      <c r="AU103" s="70" t="s">
        <v>173</v>
      </c>
      <c r="AV103" s="59">
        <v>150</v>
      </c>
    </row>
    <row r="104" spans="1:48" ht="30" customHeight="1">
      <c r="A104" s="7" t="s">
        <v>174</v>
      </c>
      <c r="B104" s="7" t="s">
        <v>175</v>
      </c>
      <c r="C104" s="7" t="s">
        <v>62</v>
      </c>
      <c r="D104" s="8">
        <v>30</v>
      </c>
      <c r="E104" s="9"/>
      <c r="F104" s="9"/>
      <c r="G104" s="9"/>
      <c r="H104" s="9"/>
      <c r="I104" s="9"/>
      <c r="J104" s="9"/>
      <c r="K104" s="9"/>
      <c r="L104" s="9"/>
      <c r="M104" s="7"/>
      <c r="N104" s="70" t="s">
        <v>176</v>
      </c>
      <c r="O104" s="70" t="s">
        <v>53</v>
      </c>
      <c r="P104" s="70" t="s">
        <v>53</v>
      </c>
      <c r="Q104" s="70" t="s">
        <v>154</v>
      </c>
      <c r="R104" s="70" t="s">
        <v>64</v>
      </c>
      <c r="S104" s="70" t="s">
        <v>64</v>
      </c>
      <c r="T104" s="70" t="s">
        <v>65</v>
      </c>
      <c r="Y104" s="59">
        <v>2</v>
      </c>
      <c r="AR104" s="70" t="s">
        <v>53</v>
      </c>
      <c r="AS104" s="70" t="s">
        <v>53</v>
      </c>
      <c r="AU104" s="70" t="s">
        <v>177</v>
      </c>
      <c r="AV104" s="59">
        <v>151</v>
      </c>
    </row>
    <row r="105" spans="1:48" ht="30" customHeight="1">
      <c r="A105" s="7" t="s">
        <v>60</v>
      </c>
      <c r="B105" s="7" t="s">
        <v>178</v>
      </c>
      <c r="C105" s="7" t="s">
        <v>62</v>
      </c>
      <c r="D105" s="8">
        <v>20</v>
      </c>
      <c r="E105" s="9"/>
      <c r="F105" s="9"/>
      <c r="G105" s="9"/>
      <c r="H105" s="9"/>
      <c r="I105" s="9"/>
      <c r="J105" s="9"/>
      <c r="K105" s="9"/>
      <c r="L105" s="9"/>
      <c r="M105" s="7"/>
      <c r="N105" s="70" t="s">
        <v>179</v>
      </c>
      <c r="O105" s="70" t="s">
        <v>53</v>
      </c>
      <c r="P105" s="70" t="s">
        <v>53</v>
      </c>
      <c r="Q105" s="70" t="s">
        <v>154</v>
      </c>
      <c r="R105" s="70" t="s">
        <v>64</v>
      </c>
      <c r="S105" s="70" t="s">
        <v>64</v>
      </c>
      <c r="T105" s="70" t="s">
        <v>65</v>
      </c>
      <c r="Y105" s="59">
        <v>2</v>
      </c>
      <c r="AR105" s="70" t="s">
        <v>53</v>
      </c>
      <c r="AS105" s="70" t="s">
        <v>53</v>
      </c>
      <c r="AU105" s="70" t="s">
        <v>180</v>
      </c>
      <c r="AV105" s="59">
        <v>152</v>
      </c>
    </row>
    <row r="106" spans="1:48" ht="30" customHeight="1">
      <c r="A106" s="7" t="s">
        <v>181</v>
      </c>
      <c r="B106" s="7" t="s">
        <v>182</v>
      </c>
      <c r="C106" s="7" t="s">
        <v>62</v>
      </c>
      <c r="D106" s="8">
        <v>286</v>
      </c>
      <c r="E106" s="9"/>
      <c r="F106" s="9"/>
      <c r="G106" s="9"/>
      <c r="H106" s="9"/>
      <c r="I106" s="9"/>
      <c r="J106" s="9"/>
      <c r="K106" s="9"/>
      <c r="L106" s="9"/>
      <c r="M106" s="7"/>
      <c r="N106" s="70" t="s">
        <v>183</v>
      </c>
      <c r="O106" s="70" t="s">
        <v>53</v>
      </c>
      <c r="P106" s="70" t="s">
        <v>53</v>
      </c>
      <c r="Q106" s="70" t="s">
        <v>154</v>
      </c>
      <c r="R106" s="70" t="s">
        <v>64</v>
      </c>
      <c r="S106" s="70" t="s">
        <v>64</v>
      </c>
      <c r="T106" s="70" t="s">
        <v>65</v>
      </c>
      <c r="Y106" s="59">
        <v>2</v>
      </c>
      <c r="AR106" s="70" t="s">
        <v>53</v>
      </c>
      <c r="AS106" s="70" t="s">
        <v>53</v>
      </c>
      <c r="AU106" s="70" t="s">
        <v>184</v>
      </c>
      <c r="AV106" s="59">
        <v>153</v>
      </c>
    </row>
    <row r="107" spans="1:48" ht="30" customHeight="1">
      <c r="A107" s="7" t="s">
        <v>185</v>
      </c>
      <c r="B107" s="7" t="s">
        <v>186</v>
      </c>
      <c r="C107" s="7" t="s">
        <v>62</v>
      </c>
      <c r="D107" s="8">
        <v>52</v>
      </c>
      <c r="E107" s="9"/>
      <c r="F107" s="9"/>
      <c r="G107" s="9"/>
      <c r="H107" s="9"/>
      <c r="I107" s="9"/>
      <c r="J107" s="9"/>
      <c r="K107" s="9"/>
      <c r="L107" s="9"/>
      <c r="M107" s="7"/>
      <c r="N107" s="70" t="s">
        <v>187</v>
      </c>
      <c r="O107" s="70" t="s">
        <v>53</v>
      </c>
      <c r="P107" s="70" t="s">
        <v>53</v>
      </c>
      <c r="Q107" s="70" t="s">
        <v>154</v>
      </c>
      <c r="R107" s="70" t="s">
        <v>64</v>
      </c>
      <c r="S107" s="70" t="s">
        <v>64</v>
      </c>
      <c r="T107" s="70" t="s">
        <v>65</v>
      </c>
      <c r="Y107" s="59">
        <v>2</v>
      </c>
      <c r="AR107" s="70" t="s">
        <v>53</v>
      </c>
      <c r="AS107" s="70" t="s">
        <v>53</v>
      </c>
      <c r="AU107" s="70" t="s">
        <v>188</v>
      </c>
      <c r="AV107" s="59">
        <v>154</v>
      </c>
    </row>
    <row r="108" spans="1:48" ht="30" customHeight="1">
      <c r="A108" s="7" t="s">
        <v>189</v>
      </c>
      <c r="B108" s="7" t="s">
        <v>53</v>
      </c>
      <c r="C108" s="7" t="s">
        <v>62</v>
      </c>
      <c r="D108" s="8">
        <v>77</v>
      </c>
      <c r="E108" s="9"/>
      <c r="F108" s="9"/>
      <c r="G108" s="9"/>
      <c r="H108" s="9"/>
      <c r="I108" s="9"/>
      <c r="J108" s="9"/>
      <c r="K108" s="9"/>
      <c r="L108" s="9"/>
      <c r="M108" s="7"/>
      <c r="N108" s="70" t="s">
        <v>190</v>
      </c>
      <c r="O108" s="70" t="s">
        <v>53</v>
      </c>
      <c r="P108" s="70" t="s">
        <v>53</v>
      </c>
      <c r="Q108" s="70" t="s">
        <v>154</v>
      </c>
      <c r="R108" s="70" t="s">
        <v>64</v>
      </c>
      <c r="S108" s="70" t="s">
        <v>64</v>
      </c>
      <c r="T108" s="70" t="s">
        <v>65</v>
      </c>
      <c r="Y108" s="59">
        <v>2</v>
      </c>
      <c r="AR108" s="70" t="s">
        <v>53</v>
      </c>
      <c r="AS108" s="70" t="s">
        <v>53</v>
      </c>
      <c r="AU108" s="70" t="s">
        <v>191</v>
      </c>
      <c r="AV108" s="59">
        <v>155</v>
      </c>
    </row>
    <row r="109" spans="1:48" ht="30" customHeight="1">
      <c r="A109" s="7" t="s">
        <v>192</v>
      </c>
      <c r="B109" s="7" t="s">
        <v>193</v>
      </c>
      <c r="C109" s="7" t="s">
        <v>62</v>
      </c>
      <c r="D109" s="8">
        <v>82</v>
      </c>
      <c r="E109" s="9"/>
      <c r="F109" s="9"/>
      <c r="G109" s="9"/>
      <c r="H109" s="9"/>
      <c r="I109" s="9"/>
      <c r="J109" s="9"/>
      <c r="K109" s="9"/>
      <c r="L109" s="9"/>
      <c r="M109" s="7"/>
      <c r="N109" s="70" t="s">
        <v>194</v>
      </c>
      <c r="O109" s="70" t="s">
        <v>53</v>
      </c>
      <c r="P109" s="70" t="s">
        <v>53</v>
      </c>
      <c r="Q109" s="70" t="s">
        <v>154</v>
      </c>
      <c r="R109" s="70" t="s">
        <v>64</v>
      </c>
      <c r="S109" s="70" t="s">
        <v>64</v>
      </c>
      <c r="T109" s="70" t="s">
        <v>65</v>
      </c>
      <c r="Y109" s="59">
        <v>2</v>
      </c>
      <c r="AR109" s="70" t="s">
        <v>53</v>
      </c>
      <c r="AS109" s="70" t="s">
        <v>53</v>
      </c>
      <c r="AU109" s="70" t="s">
        <v>195</v>
      </c>
      <c r="AV109" s="59">
        <v>156</v>
      </c>
    </row>
    <row r="110" spans="1:48" ht="30" customHeight="1">
      <c r="A110" s="7" t="s">
        <v>67</v>
      </c>
      <c r="B110" s="7" t="s">
        <v>68</v>
      </c>
      <c r="C110" s="7" t="s">
        <v>69</v>
      </c>
      <c r="D110" s="8">
        <v>1</v>
      </c>
      <c r="E110" s="9"/>
      <c r="F110" s="9"/>
      <c r="G110" s="9"/>
      <c r="H110" s="9"/>
      <c r="I110" s="9"/>
      <c r="J110" s="9"/>
      <c r="K110" s="9"/>
      <c r="L110" s="9"/>
      <c r="M110" s="7"/>
      <c r="N110" s="70" t="s">
        <v>106</v>
      </c>
      <c r="O110" s="70" t="s">
        <v>53</v>
      </c>
      <c r="P110" s="70" t="s">
        <v>53</v>
      </c>
      <c r="Q110" s="70" t="s">
        <v>154</v>
      </c>
      <c r="R110" s="70" t="s">
        <v>64</v>
      </c>
      <c r="S110" s="70" t="s">
        <v>64</v>
      </c>
      <c r="T110" s="70" t="s">
        <v>64</v>
      </c>
      <c r="U110" s="59">
        <v>0</v>
      </c>
      <c r="V110" s="59">
        <v>0</v>
      </c>
      <c r="W110" s="59">
        <v>0.02</v>
      </c>
      <c r="AR110" s="70" t="s">
        <v>53</v>
      </c>
      <c r="AS110" s="70" t="s">
        <v>53</v>
      </c>
      <c r="AU110" s="70" t="s">
        <v>196</v>
      </c>
      <c r="AV110" s="59">
        <v>266</v>
      </c>
    </row>
    <row r="111" spans="1:48" ht="30" customHeight="1">
      <c r="A111" s="7" t="s">
        <v>132</v>
      </c>
      <c r="B111" s="7" t="s">
        <v>133</v>
      </c>
      <c r="C111" s="7" t="s">
        <v>74</v>
      </c>
      <c r="D111" s="8">
        <v>2</v>
      </c>
      <c r="E111" s="9"/>
      <c r="F111" s="9"/>
      <c r="G111" s="9"/>
      <c r="H111" s="9"/>
      <c r="I111" s="9"/>
      <c r="J111" s="9"/>
      <c r="K111" s="9"/>
      <c r="L111" s="9"/>
      <c r="M111" s="7"/>
      <c r="N111" s="70" t="s">
        <v>134</v>
      </c>
      <c r="O111" s="70" t="s">
        <v>53</v>
      </c>
      <c r="P111" s="70" t="s">
        <v>53</v>
      </c>
      <c r="Q111" s="70" t="s">
        <v>154</v>
      </c>
      <c r="R111" s="70" t="s">
        <v>64</v>
      </c>
      <c r="S111" s="70" t="s">
        <v>64</v>
      </c>
      <c r="T111" s="70" t="s">
        <v>65</v>
      </c>
      <c r="AR111" s="70" t="s">
        <v>53</v>
      </c>
      <c r="AS111" s="70" t="s">
        <v>53</v>
      </c>
      <c r="AU111" s="70" t="s">
        <v>197</v>
      </c>
      <c r="AV111" s="59">
        <v>157</v>
      </c>
    </row>
    <row r="112" spans="1:48" ht="30" customHeight="1">
      <c r="A112" s="7" t="s">
        <v>136</v>
      </c>
      <c r="B112" s="7" t="s">
        <v>198</v>
      </c>
      <c r="C112" s="7" t="s">
        <v>74</v>
      </c>
      <c r="D112" s="8">
        <v>2</v>
      </c>
      <c r="E112" s="9"/>
      <c r="F112" s="9"/>
      <c r="G112" s="9"/>
      <c r="H112" s="9"/>
      <c r="I112" s="9"/>
      <c r="J112" s="9"/>
      <c r="K112" s="9"/>
      <c r="L112" s="9"/>
      <c r="M112" s="7"/>
      <c r="N112" s="70" t="s">
        <v>199</v>
      </c>
      <c r="O112" s="70" t="s">
        <v>53</v>
      </c>
      <c r="P112" s="70" t="s">
        <v>53</v>
      </c>
      <c r="Q112" s="70" t="s">
        <v>154</v>
      </c>
      <c r="R112" s="70" t="s">
        <v>64</v>
      </c>
      <c r="S112" s="70" t="s">
        <v>64</v>
      </c>
      <c r="T112" s="70" t="s">
        <v>65</v>
      </c>
      <c r="AR112" s="70" t="s">
        <v>53</v>
      </c>
      <c r="AS112" s="70" t="s">
        <v>53</v>
      </c>
      <c r="AU112" s="70" t="s">
        <v>200</v>
      </c>
      <c r="AV112" s="59">
        <v>158</v>
      </c>
    </row>
    <row r="113" spans="1:48" ht="30" customHeight="1">
      <c r="A113" s="7" t="s">
        <v>72</v>
      </c>
      <c r="B113" s="7" t="s">
        <v>140</v>
      </c>
      <c r="C113" s="7" t="s">
        <v>74</v>
      </c>
      <c r="D113" s="8">
        <v>10</v>
      </c>
      <c r="E113" s="9"/>
      <c r="F113" s="9"/>
      <c r="G113" s="9"/>
      <c r="H113" s="9"/>
      <c r="I113" s="9"/>
      <c r="J113" s="9"/>
      <c r="K113" s="9"/>
      <c r="L113" s="9"/>
      <c r="M113" s="7"/>
      <c r="N113" s="70" t="s">
        <v>141</v>
      </c>
      <c r="O113" s="70" t="s">
        <v>53</v>
      </c>
      <c r="P113" s="70" t="s">
        <v>53</v>
      </c>
      <c r="Q113" s="70" t="s">
        <v>154</v>
      </c>
      <c r="R113" s="70" t="s">
        <v>64</v>
      </c>
      <c r="S113" s="70" t="s">
        <v>64</v>
      </c>
      <c r="T113" s="70" t="s">
        <v>65</v>
      </c>
      <c r="AR113" s="70" t="s">
        <v>53</v>
      </c>
      <c r="AS113" s="70" t="s">
        <v>53</v>
      </c>
      <c r="AU113" s="70" t="s">
        <v>201</v>
      </c>
      <c r="AV113" s="59">
        <v>159</v>
      </c>
    </row>
    <row r="114" spans="1:48" ht="30" customHeight="1">
      <c r="A114" s="7" t="s">
        <v>77</v>
      </c>
      <c r="B114" s="7" t="s">
        <v>202</v>
      </c>
      <c r="C114" s="7" t="s">
        <v>74</v>
      </c>
      <c r="D114" s="8">
        <v>10</v>
      </c>
      <c r="E114" s="9"/>
      <c r="F114" s="9"/>
      <c r="G114" s="9"/>
      <c r="H114" s="9"/>
      <c r="I114" s="9"/>
      <c r="J114" s="9"/>
      <c r="K114" s="9"/>
      <c r="L114" s="9"/>
      <c r="M114" s="7"/>
      <c r="N114" s="70" t="s">
        <v>203</v>
      </c>
      <c r="O114" s="70" t="s">
        <v>53</v>
      </c>
      <c r="P114" s="70" t="s">
        <v>53</v>
      </c>
      <c r="Q114" s="70" t="s">
        <v>154</v>
      </c>
      <c r="R114" s="70" t="s">
        <v>64</v>
      </c>
      <c r="S114" s="70" t="s">
        <v>64</v>
      </c>
      <c r="T114" s="70" t="s">
        <v>65</v>
      </c>
      <c r="AR114" s="70" t="s">
        <v>53</v>
      </c>
      <c r="AS114" s="70" t="s">
        <v>53</v>
      </c>
      <c r="AU114" s="70" t="s">
        <v>204</v>
      </c>
      <c r="AV114" s="59">
        <v>160</v>
      </c>
    </row>
    <row r="115" spans="1:48" ht="30" customHeight="1">
      <c r="A115" s="7" t="s">
        <v>205</v>
      </c>
      <c r="B115" s="7" t="s">
        <v>53</v>
      </c>
      <c r="C115" s="7" t="s">
        <v>150</v>
      </c>
      <c r="D115" s="8">
        <v>1</v>
      </c>
      <c r="E115" s="9"/>
      <c r="F115" s="9"/>
      <c r="G115" s="9"/>
      <c r="H115" s="9"/>
      <c r="I115" s="9"/>
      <c r="J115" s="9"/>
      <c r="K115" s="9"/>
      <c r="L115" s="9"/>
      <c r="M115" s="7"/>
      <c r="N115" s="70" t="s">
        <v>207</v>
      </c>
      <c r="O115" s="70" t="s">
        <v>53</v>
      </c>
      <c r="P115" s="70" t="s">
        <v>53</v>
      </c>
      <c r="Q115" s="70" t="s">
        <v>53</v>
      </c>
      <c r="R115" s="70" t="s">
        <v>64</v>
      </c>
      <c r="S115" s="70" t="s">
        <v>64</v>
      </c>
      <c r="T115" s="70" t="s">
        <v>65</v>
      </c>
      <c r="AR115" s="70" t="s">
        <v>206</v>
      </c>
      <c r="AS115" s="70" t="s">
        <v>53</v>
      </c>
      <c r="AU115" s="70" t="s">
        <v>208</v>
      </c>
      <c r="AV115" s="59">
        <v>161</v>
      </c>
    </row>
    <row r="116" spans="1:48" ht="30" customHeight="1">
      <c r="A116" s="7" t="s">
        <v>98</v>
      </c>
      <c r="B116" s="7" t="s">
        <v>94</v>
      </c>
      <c r="C116" s="7" t="s">
        <v>95</v>
      </c>
      <c r="D116" s="8">
        <v>22.1</v>
      </c>
      <c r="E116" s="9"/>
      <c r="F116" s="9"/>
      <c r="G116" s="9"/>
      <c r="H116" s="9"/>
      <c r="I116" s="9"/>
      <c r="J116" s="9"/>
      <c r="K116" s="9"/>
      <c r="L116" s="9"/>
      <c r="M116" s="7"/>
      <c r="N116" s="70" t="s">
        <v>99</v>
      </c>
      <c r="O116" s="70" t="s">
        <v>53</v>
      </c>
      <c r="P116" s="70" t="s">
        <v>53</v>
      </c>
      <c r="Q116" s="70" t="s">
        <v>154</v>
      </c>
      <c r="R116" s="70" t="s">
        <v>64</v>
      </c>
      <c r="S116" s="70" t="s">
        <v>64</v>
      </c>
      <c r="T116" s="70" t="s">
        <v>65</v>
      </c>
      <c r="Z116" s="59">
        <v>3</v>
      </c>
      <c r="AR116" s="70" t="s">
        <v>53</v>
      </c>
      <c r="AS116" s="70" t="s">
        <v>53</v>
      </c>
      <c r="AU116" s="70" t="s">
        <v>209</v>
      </c>
      <c r="AV116" s="59">
        <v>202</v>
      </c>
    </row>
    <row r="117" spans="1:48" ht="30" customHeight="1">
      <c r="A117" s="7" t="s">
        <v>101</v>
      </c>
      <c r="B117" s="7" t="s">
        <v>94</v>
      </c>
      <c r="C117" s="7" t="s">
        <v>95</v>
      </c>
      <c r="D117" s="8">
        <v>11</v>
      </c>
      <c r="E117" s="9"/>
      <c r="F117" s="9"/>
      <c r="G117" s="9"/>
      <c r="H117" s="9"/>
      <c r="I117" s="9"/>
      <c r="J117" s="9"/>
      <c r="K117" s="9"/>
      <c r="L117" s="9"/>
      <c r="M117" s="7"/>
      <c r="N117" s="70" t="s">
        <v>102</v>
      </c>
      <c r="O117" s="70" t="s">
        <v>53</v>
      </c>
      <c r="P117" s="70" t="s">
        <v>53</v>
      </c>
      <c r="Q117" s="70" t="s">
        <v>154</v>
      </c>
      <c r="R117" s="70" t="s">
        <v>64</v>
      </c>
      <c r="S117" s="70" t="s">
        <v>64</v>
      </c>
      <c r="T117" s="70" t="s">
        <v>65</v>
      </c>
      <c r="Z117" s="59">
        <v>3</v>
      </c>
      <c r="AR117" s="70" t="s">
        <v>53</v>
      </c>
      <c r="AS117" s="70" t="s">
        <v>53</v>
      </c>
      <c r="AU117" s="70" t="s">
        <v>210</v>
      </c>
      <c r="AV117" s="59">
        <v>203</v>
      </c>
    </row>
    <row r="118" spans="1:48" ht="30" customHeight="1">
      <c r="A118" s="7" t="s">
        <v>104</v>
      </c>
      <c r="B118" s="7" t="s">
        <v>105</v>
      </c>
      <c r="C118" s="7" t="s">
        <v>69</v>
      </c>
      <c r="D118" s="8">
        <v>1</v>
      </c>
      <c r="E118" s="9"/>
      <c r="F118" s="9"/>
      <c r="G118" s="9"/>
      <c r="H118" s="9"/>
      <c r="I118" s="9"/>
      <c r="J118" s="9"/>
      <c r="K118" s="9"/>
      <c r="L118" s="9"/>
      <c r="M118" s="7"/>
      <c r="N118" s="70" t="s">
        <v>145</v>
      </c>
      <c r="O118" s="70" t="s">
        <v>53</v>
      </c>
      <c r="P118" s="70" t="s">
        <v>53</v>
      </c>
      <c r="Q118" s="70" t="s">
        <v>154</v>
      </c>
      <c r="R118" s="70" t="s">
        <v>64</v>
      </c>
      <c r="S118" s="70" t="s">
        <v>64</v>
      </c>
      <c r="T118" s="70" t="s">
        <v>64</v>
      </c>
      <c r="U118" s="59">
        <v>1</v>
      </c>
      <c r="V118" s="59">
        <v>0</v>
      </c>
      <c r="W118" s="59">
        <v>0.03</v>
      </c>
      <c r="AR118" s="70" t="s">
        <v>53</v>
      </c>
      <c r="AS118" s="70" t="s">
        <v>53</v>
      </c>
      <c r="AU118" s="70" t="s">
        <v>211</v>
      </c>
      <c r="AV118" s="59">
        <v>267</v>
      </c>
    </row>
    <row r="119" spans="1:48" ht="30" customHeight="1">
      <c r="A119" s="7" t="s">
        <v>108</v>
      </c>
      <c r="B119" s="8"/>
      <c r="C119" s="8"/>
      <c r="D119" s="8"/>
      <c r="E119" s="9"/>
      <c r="F119" s="9"/>
      <c r="G119" s="9"/>
      <c r="H119" s="9"/>
      <c r="I119" s="9"/>
      <c r="J119" s="9"/>
      <c r="K119" s="9"/>
      <c r="L119" s="9"/>
      <c r="M119" s="8"/>
      <c r="N119" s="59" t="s">
        <v>109</v>
      </c>
    </row>
    <row r="120" spans="1:48" ht="30" customHeight="1">
      <c r="A120" s="7" t="s">
        <v>212</v>
      </c>
      <c r="B120" s="7" t="s">
        <v>59</v>
      </c>
      <c r="C120" s="8"/>
      <c r="D120" s="8"/>
      <c r="E120" s="9"/>
      <c r="F120" s="9"/>
      <c r="G120" s="9"/>
      <c r="H120" s="9"/>
      <c r="I120" s="9"/>
      <c r="J120" s="9"/>
      <c r="K120" s="9"/>
      <c r="L120" s="9"/>
      <c r="M120" s="8"/>
      <c r="Q120" s="70" t="s">
        <v>213</v>
      </c>
    </row>
    <row r="121" spans="1:48" ht="30" customHeight="1">
      <c r="A121" s="7" t="s">
        <v>124</v>
      </c>
      <c r="B121" s="7" t="s">
        <v>214</v>
      </c>
      <c r="C121" s="7" t="s">
        <v>62</v>
      </c>
      <c r="D121" s="8">
        <v>1</v>
      </c>
      <c r="E121" s="9"/>
      <c r="F121" s="9"/>
      <c r="G121" s="9"/>
      <c r="H121" s="9"/>
      <c r="I121" s="9"/>
      <c r="J121" s="9"/>
      <c r="K121" s="9"/>
      <c r="L121" s="9"/>
      <c r="M121" s="7"/>
      <c r="N121" s="70" t="s">
        <v>215</v>
      </c>
      <c r="O121" s="70" t="s">
        <v>53</v>
      </c>
      <c r="P121" s="70" t="s">
        <v>53</v>
      </c>
      <c r="Q121" s="70" t="s">
        <v>213</v>
      </c>
      <c r="R121" s="70" t="s">
        <v>64</v>
      </c>
      <c r="S121" s="70" t="s">
        <v>64</v>
      </c>
      <c r="T121" s="70" t="s">
        <v>65</v>
      </c>
      <c r="X121" s="59">
        <v>1</v>
      </c>
      <c r="Y121" s="59">
        <v>2</v>
      </c>
      <c r="AR121" s="70" t="s">
        <v>53</v>
      </c>
      <c r="AS121" s="70" t="s">
        <v>53</v>
      </c>
      <c r="AU121" s="70" t="s">
        <v>216</v>
      </c>
      <c r="AV121" s="59">
        <v>163</v>
      </c>
    </row>
    <row r="122" spans="1:48" ht="30" customHeight="1">
      <c r="A122" s="7" t="s">
        <v>128</v>
      </c>
      <c r="B122" s="7" t="s">
        <v>129</v>
      </c>
      <c r="C122" s="7" t="s">
        <v>69</v>
      </c>
      <c r="D122" s="8">
        <v>1</v>
      </c>
      <c r="E122" s="9"/>
      <c r="F122" s="9"/>
      <c r="G122" s="9"/>
      <c r="H122" s="9"/>
      <c r="I122" s="9"/>
      <c r="J122" s="9"/>
      <c r="K122" s="9"/>
      <c r="L122" s="9"/>
      <c r="M122" s="7"/>
      <c r="N122" s="70" t="s">
        <v>70</v>
      </c>
      <c r="O122" s="70" t="s">
        <v>53</v>
      </c>
      <c r="P122" s="70" t="s">
        <v>53</v>
      </c>
      <c r="Q122" s="70" t="s">
        <v>213</v>
      </c>
      <c r="R122" s="70" t="s">
        <v>64</v>
      </c>
      <c r="S122" s="70" t="s">
        <v>64</v>
      </c>
      <c r="T122" s="70" t="s">
        <v>64</v>
      </c>
      <c r="U122" s="59">
        <v>0</v>
      </c>
      <c r="V122" s="59">
        <v>0</v>
      </c>
      <c r="W122" s="59">
        <v>0.15</v>
      </c>
      <c r="AR122" s="70" t="s">
        <v>53</v>
      </c>
      <c r="AS122" s="70" t="s">
        <v>53</v>
      </c>
      <c r="AU122" s="70" t="s">
        <v>217</v>
      </c>
      <c r="AV122" s="59">
        <v>271</v>
      </c>
    </row>
    <row r="123" spans="1:48" ht="30" customHeight="1">
      <c r="A123" s="7" t="s">
        <v>67</v>
      </c>
      <c r="B123" s="7" t="s">
        <v>68</v>
      </c>
      <c r="C123" s="7" t="s">
        <v>69</v>
      </c>
      <c r="D123" s="8">
        <v>1</v>
      </c>
      <c r="E123" s="9"/>
      <c r="F123" s="9"/>
      <c r="G123" s="9"/>
      <c r="H123" s="9"/>
      <c r="I123" s="9"/>
      <c r="J123" s="9"/>
      <c r="K123" s="9"/>
      <c r="L123" s="9"/>
      <c r="M123" s="7"/>
      <c r="N123" s="70" t="s">
        <v>106</v>
      </c>
      <c r="O123" s="70" t="s">
        <v>53</v>
      </c>
      <c r="P123" s="70" t="s">
        <v>53</v>
      </c>
      <c r="Q123" s="70" t="s">
        <v>213</v>
      </c>
      <c r="R123" s="70" t="s">
        <v>64</v>
      </c>
      <c r="S123" s="70" t="s">
        <v>64</v>
      </c>
      <c r="T123" s="70" t="s">
        <v>64</v>
      </c>
      <c r="U123" s="59">
        <v>0</v>
      </c>
      <c r="V123" s="59">
        <v>0</v>
      </c>
      <c r="W123" s="59">
        <v>0.02</v>
      </c>
      <c r="AR123" s="70" t="s">
        <v>53</v>
      </c>
      <c r="AS123" s="70" t="s">
        <v>53</v>
      </c>
      <c r="AU123" s="70" t="s">
        <v>218</v>
      </c>
      <c r="AV123" s="59">
        <v>269</v>
      </c>
    </row>
    <row r="124" spans="1:48" ht="30" customHeight="1">
      <c r="A124" s="7" t="s">
        <v>101</v>
      </c>
      <c r="B124" s="7" t="s">
        <v>94</v>
      </c>
      <c r="C124" s="7" t="s">
        <v>95</v>
      </c>
      <c r="D124" s="8">
        <v>2.5499999999999998E-2</v>
      </c>
      <c r="E124" s="9"/>
      <c r="F124" s="9"/>
      <c r="G124" s="9"/>
      <c r="H124" s="9"/>
      <c r="I124" s="9"/>
      <c r="J124" s="9"/>
      <c r="K124" s="9"/>
      <c r="L124" s="9"/>
      <c r="M124" s="7"/>
      <c r="N124" s="70" t="s">
        <v>102</v>
      </c>
      <c r="O124" s="70" t="s">
        <v>53</v>
      </c>
      <c r="P124" s="70" t="s">
        <v>53</v>
      </c>
      <c r="Q124" s="70" t="s">
        <v>213</v>
      </c>
      <c r="R124" s="70" t="s">
        <v>64</v>
      </c>
      <c r="S124" s="70" t="s">
        <v>64</v>
      </c>
      <c r="T124" s="70" t="s">
        <v>65</v>
      </c>
      <c r="Z124" s="59">
        <v>3</v>
      </c>
      <c r="AR124" s="70" t="s">
        <v>53</v>
      </c>
      <c r="AS124" s="70" t="s">
        <v>53</v>
      </c>
      <c r="AU124" s="70" t="s">
        <v>219</v>
      </c>
      <c r="AV124" s="59">
        <v>204</v>
      </c>
    </row>
    <row r="125" spans="1:48" ht="30" customHeight="1">
      <c r="A125" s="7" t="s">
        <v>104</v>
      </c>
      <c r="B125" s="7" t="s">
        <v>105</v>
      </c>
      <c r="C125" s="7" t="s">
        <v>69</v>
      </c>
      <c r="D125" s="8">
        <v>1</v>
      </c>
      <c r="E125" s="9"/>
      <c r="F125" s="9"/>
      <c r="G125" s="9"/>
      <c r="H125" s="9"/>
      <c r="I125" s="9"/>
      <c r="J125" s="9"/>
      <c r="K125" s="9"/>
      <c r="L125" s="9"/>
      <c r="M125" s="7"/>
      <c r="N125" s="70" t="s">
        <v>145</v>
      </c>
      <c r="O125" s="70" t="s">
        <v>53</v>
      </c>
      <c r="P125" s="70" t="s">
        <v>53</v>
      </c>
      <c r="Q125" s="70" t="s">
        <v>213</v>
      </c>
      <c r="R125" s="70" t="s">
        <v>64</v>
      </c>
      <c r="S125" s="70" t="s">
        <v>64</v>
      </c>
      <c r="T125" s="70" t="s">
        <v>64</v>
      </c>
      <c r="U125" s="59">
        <v>1</v>
      </c>
      <c r="V125" s="59">
        <v>0</v>
      </c>
      <c r="W125" s="59">
        <v>0.03</v>
      </c>
      <c r="AR125" s="70" t="s">
        <v>53</v>
      </c>
      <c r="AS125" s="70" t="s">
        <v>53</v>
      </c>
      <c r="AU125" s="70" t="s">
        <v>220</v>
      </c>
      <c r="AV125" s="59">
        <v>270</v>
      </c>
    </row>
    <row r="126" spans="1:48" ht="30" customHeight="1">
      <c r="A126" s="8"/>
      <c r="B126" s="8"/>
      <c r="C126" s="8"/>
      <c r="D126" s="8"/>
      <c r="E126" s="9"/>
      <c r="F126" s="9"/>
      <c r="G126" s="9"/>
      <c r="H126" s="9"/>
      <c r="I126" s="9"/>
      <c r="J126" s="9"/>
      <c r="K126" s="9"/>
      <c r="L126" s="9"/>
      <c r="M126" s="8"/>
      <c r="Q126" s="70" t="s">
        <v>213</v>
      </c>
    </row>
    <row r="127" spans="1:48" ht="30" customHeight="1">
      <c r="A127" s="8"/>
      <c r="B127" s="8"/>
      <c r="C127" s="8"/>
      <c r="D127" s="8"/>
      <c r="E127" s="9"/>
      <c r="F127" s="9"/>
      <c r="G127" s="9"/>
      <c r="H127" s="9"/>
      <c r="I127" s="9"/>
      <c r="J127" s="9"/>
      <c r="K127" s="9"/>
      <c r="L127" s="9"/>
      <c r="M127" s="8"/>
      <c r="Q127" s="70" t="s">
        <v>213</v>
      </c>
    </row>
    <row r="128" spans="1:48" ht="30" customHeight="1">
      <c r="A128" s="8"/>
      <c r="B128" s="8"/>
      <c r="C128" s="8"/>
      <c r="D128" s="8"/>
      <c r="E128" s="9"/>
      <c r="F128" s="9"/>
      <c r="G128" s="9"/>
      <c r="H128" s="9"/>
      <c r="I128" s="9"/>
      <c r="J128" s="9"/>
      <c r="K128" s="9"/>
      <c r="L128" s="9"/>
      <c r="M128" s="8"/>
      <c r="Q128" s="70" t="s">
        <v>213</v>
      </c>
    </row>
    <row r="129" spans="1:48" ht="30" customHeight="1">
      <c r="A129" s="8"/>
      <c r="B129" s="8"/>
      <c r="C129" s="8"/>
      <c r="D129" s="8"/>
      <c r="E129" s="9"/>
      <c r="F129" s="9"/>
      <c r="G129" s="9"/>
      <c r="H129" s="9"/>
      <c r="I129" s="9"/>
      <c r="J129" s="9"/>
      <c r="K129" s="9"/>
      <c r="L129" s="9"/>
      <c r="M129" s="8"/>
      <c r="Q129" s="70" t="s">
        <v>213</v>
      </c>
    </row>
    <row r="130" spans="1:48" ht="30" customHeight="1">
      <c r="A130" s="8"/>
      <c r="B130" s="8"/>
      <c r="C130" s="8"/>
      <c r="D130" s="8"/>
      <c r="E130" s="9"/>
      <c r="F130" s="9"/>
      <c r="G130" s="9"/>
      <c r="H130" s="9"/>
      <c r="I130" s="9"/>
      <c r="J130" s="9"/>
      <c r="K130" s="9"/>
      <c r="L130" s="9"/>
      <c r="M130" s="8"/>
      <c r="Q130" s="70" t="s">
        <v>213</v>
      </c>
    </row>
    <row r="131" spans="1:48" ht="30" customHeight="1">
      <c r="A131" s="8"/>
      <c r="B131" s="8"/>
      <c r="C131" s="8"/>
      <c r="D131" s="8"/>
      <c r="E131" s="9"/>
      <c r="F131" s="9"/>
      <c r="G131" s="9"/>
      <c r="H131" s="9"/>
      <c r="I131" s="9"/>
      <c r="J131" s="9"/>
      <c r="K131" s="9"/>
      <c r="L131" s="9"/>
      <c r="M131" s="8"/>
      <c r="Q131" s="70" t="s">
        <v>213</v>
      </c>
    </row>
    <row r="132" spans="1:48" ht="30" customHeight="1">
      <c r="A132" s="8"/>
      <c r="B132" s="8"/>
      <c r="C132" s="8"/>
      <c r="D132" s="8"/>
      <c r="E132" s="9"/>
      <c r="F132" s="9"/>
      <c r="G132" s="9"/>
      <c r="H132" s="9"/>
      <c r="I132" s="9"/>
      <c r="J132" s="9"/>
      <c r="K132" s="9"/>
      <c r="L132" s="9"/>
      <c r="M132" s="8"/>
      <c r="Q132" s="70" t="s">
        <v>213</v>
      </c>
    </row>
    <row r="133" spans="1:48" ht="30" customHeight="1">
      <c r="A133" s="8"/>
      <c r="B133" s="8"/>
      <c r="C133" s="8"/>
      <c r="D133" s="8"/>
      <c r="E133" s="9"/>
      <c r="F133" s="9"/>
      <c r="G133" s="9"/>
      <c r="H133" s="9"/>
      <c r="I133" s="9"/>
      <c r="J133" s="9"/>
      <c r="K133" s="9"/>
      <c r="L133" s="9"/>
      <c r="M133" s="8"/>
      <c r="Q133" s="70" t="s">
        <v>213</v>
      </c>
    </row>
    <row r="134" spans="1:48" ht="30" customHeight="1">
      <c r="A134" s="8"/>
      <c r="B134" s="8"/>
      <c r="C134" s="8"/>
      <c r="D134" s="8"/>
      <c r="E134" s="9"/>
      <c r="F134" s="9"/>
      <c r="G134" s="9"/>
      <c r="H134" s="9"/>
      <c r="I134" s="9"/>
      <c r="J134" s="9"/>
      <c r="K134" s="9"/>
      <c r="L134" s="9"/>
      <c r="M134" s="8"/>
      <c r="Q134" s="70" t="s">
        <v>213</v>
      </c>
    </row>
    <row r="135" spans="1:48" ht="30" customHeight="1">
      <c r="A135" s="8"/>
      <c r="B135" s="8"/>
      <c r="C135" s="8"/>
      <c r="D135" s="8"/>
      <c r="E135" s="9"/>
      <c r="F135" s="9"/>
      <c r="G135" s="9"/>
      <c r="H135" s="9"/>
      <c r="I135" s="9"/>
      <c r="J135" s="9"/>
      <c r="K135" s="9"/>
      <c r="L135" s="9"/>
      <c r="M135" s="8"/>
      <c r="Q135" s="70" t="s">
        <v>213</v>
      </c>
    </row>
    <row r="136" spans="1:48" ht="30" customHeight="1">
      <c r="A136" s="8"/>
      <c r="B136" s="8"/>
      <c r="C136" s="8"/>
      <c r="D136" s="8"/>
      <c r="E136" s="9"/>
      <c r="F136" s="9"/>
      <c r="G136" s="9"/>
      <c r="H136" s="9"/>
      <c r="I136" s="9"/>
      <c r="J136" s="9"/>
      <c r="K136" s="9"/>
      <c r="L136" s="9"/>
      <c r="M136" s="8"/>
      <c r="Q136" s="70" t="s">
        <v>213</v>
      </c>
    </row>
    <row r="137" spans="1:48" ht="30" customHeight="1">
      <c r="A137" s="8"/>
      <c r="B137" s="8"/>
      <c r="C137" s="8"/>
      <c r="D137" s="8"/>
      <c r="E137" s="9"/>
      <c r="F137" s="9"/>
      <c r="G137" s="9"/>
      <c r="H137" s="9"/>
      <c r="I137" s="9"/>
      <c r="J137" s="9"/>
      <c r="K137" s="9"/>
      <c r="L137" s="9"/>
      <c r="M137" s="8"/>
      <c r="Q137" s="70" t="s">
        <v>213</v>
      </c>
    </row>
    <row r="138" spans="1:48" ht="30" customHeight="1">
      <c r="A138" s="8"/>
      <c r="B138" s="8"/>
      <c r="C138" s="8"/>
      <c r="D138" s="8"/>
      <c r="E138" s="9"/>
      <c r="F138" s="9"/>
      <c r="G138" s="9"/>
      <c r="H138" s="9"/>
      <c r="I138" s="9"/>
      <c r="J138" s="9"/>
      <c r="K138" s="9"/>
      <c r="L138" s="9"/>
      <c r="M138" s="8"/>
      <c r="Q138" s="70" t="s">
        <v>213</v>
      </c>
    </row>
    <row r="139" spans="1:48" ht="30" customHeight="1">
      <c r="A139" s="8"/>
      <c r="B139" s="8"/>
      <c r="C139" s="8"/>
      <c r="D139" s="8"/>
      <c r="E139" s="9"/>
      <c r="F139" s="9"/>
      <c r="G139" s="9"/>
      <c r="H139" s="9"/>
      <c r="I139" s="9"/>
      <c r="J139" s="9"/>
      <c r="K139" s="9"/>
      <c r="L139" s="9"/>
      <c r="M139" s="8"/>
      <c r="Q139" s="70" t="s">
        <v>213</v>
      </c>
    </row>
    <row r="140" spans="1:48" ht="30" customHeight="1">
      <c r="A140" s="8"/>
      <c r="B140" s="8"/>
      <c r="C140" s="8"/>
      <c r="D140" s="8"/>
      <c r="E140" s="9"/>
      <c r="F140" s="9"/>
      <c r="G140" s="9"/>
      <c r="H140" s="9"/>
      <c r="I140" s="9"/>
      <c r="J140" s="9"/>
      <c r="K140" s="9"/>
      <c r="L140" s="9"/>
      <c r="M140" s="8"/>
      <c r="Q140" s="70" t="s">
        <v>213</v>
      </c>
    </row>
    <row r="141" spans="1:48" ht="30" customHeight="1">
      <c r="A141" s="8"/>
      <c r="B141" s="8"/>
      <c r="C141" s="8"/>
      <c r="D141" s="8"/>
      <c r="E141" s="9"/>
      <c r="F141" s="9"/>
      <c r="G141" s="9"/>
      <c r="H141" s="9"/>
      <c r="I141" s="9"/>
      <c r="J141" s="9"/>
      <c r="K141" s="9"/>
      <c r="L141" s="9"/>
      <c r="M141" s="8"/>
      <c r="Q141" s="70" t="s">
        <v>213</v>
      </c>
    </row>
    <row r="142" spans="1:48" ht="30" customHeight="1">
      <c r="A142" s="7" t="s">
        <v>108</v>
      </c>
      <c r="B142" s="8"/>
      <c r="C142" s="8"/>
      <c r="D142" s="8"/>
      <c r="E142" s="9"/>
      <c r="F142" s="9"/>
      <c r="G142" s="9"/>
      <c r="H142" s="9"/>
      <c r="I142" s="9"/>
      <c r="J142" s="9"/>
      <c r="K142" s="9"/>
      <c r="L142" s="9"/>
      <c r="M142" s="8"/>
      <c r="N142" s="59" t="s">
        <v>109</v>
      </c>
    </row>
    <row r="143" spans="1:48" ht="30" customHeight="1">
      <c r="A143" s="7" t="s">
        <v>221</v>
      </c>
      <c r="B143" s="7" t="s">
        <v>59</v>
      </c>
      <c r="C143" s="8"/>
      <c r="D143" s="8"/>
      <c r="E143" s="9"/>
      <c r="F143" s="9"/>
      <c r="G143" s="9"/>
      <c r="H143" s="9"/>
      <c r="I143" s="9"/>
      <c r="J143" s="9"/>
      <c r="K143" s="9"/>
      <c r="L143" s="9"/>
      <c r="M143" s="8"/>
      <c r="Q143" s="70" t="s">
        <v>222</v>
      </c>
    </row>
    <row r="144" spans="1:48" ht="30" customHeight="1">
      <c r="A144" s="7" t="s">
        <v>223</v>
      </c>
      <c r="B144" s="7" t="s">
        <v>53</v>
      </c>
      <c r="C144" s="7" t="s">
        <v>150</v>
      </c>
      <c r="D144" s="8">
        <v>1</v>
      </c>
      <c r="E144" s="9"/>
      <c r="F144" s="9"/>
      <c r="G144" s="9"/>
      <c r="H144" s="9"/>
      <c r="I144" s="9"/>
      <c r="J144" s="9"/>
      <c r="K144" s="9"/>
      <c r="L144" s="9"/>
      <c r="M144" s="7"/>
      <c r="N144" s="70" t="s">
        <v>224</v>
      </c>
      <c r="O144" s="70" t="s">
        <v>53</v>
      </c>
      <c r="P144" s="70" t="s">
        <v>53</v>
      </c>
      <c r="Q144" s="70" t="s">
        <v>222</v>
      </c>
      <c r="R144" s="70" t="s">
        <v>64</v>
      </c>
      <c r="S144" s="70" t="s">
        <v>64</v>
      </c>
      <c r="T144" s="70" t="s">
        <v>65</v>
      </c>
      <c r="AR144" s="70" t="s">
        <v>53</v>
      </c>
      <c r="AS144" s="70" t="s">
        <v>53</v>
      </c>
      <c r="AU144" s="70" t="s">
        <v>225</v>
      </c>
      <c r="AV144" s="59">
        <v>165</v>
      </c>
    </row>
    <row r="145" spans="1:48" ht="30" customHeight="1">
      <c r="A145" s="7" t="s">
        <v>226</v>
      </c>
      <c r="B145" s="7" t="s">
        <v>227</v>
      </c>
      <c r="C145" s="7" t="s">
        <v>62</v>
      </c>
      <c r="D145" s="8">
        <v>80</v>
      </c>
      <c r="E145" s="9"/>
      <c r="F145" s="9"/>
      <c r="G145" s="9"/>
      <c r="H145" s="9"/>
      <c r="I145" s="9"/>
      <c r="J145" s="9"/>
      <c r="K145" s="9"/>
      <c r="L145" s="9"/>
      <c r="M145" s="7"/>
      <c r="N145" s="70" t="s">
        <v>228</v>
      </c>
      <c r="O145" s="70" t="s">
        <v>53</v>
      </c>
      <c r="P145" s="70" t="s">
        <v>53</v>
      </c>
      <c r="Q145" s="70" t="s">
        <v>222</v>
      </c>
      <c r="R145" s="70" t="s">
        <v>65</v>
      </c>
      <c r="S145" s="70" t="s">
        <v>64</v>
      </c>
      <c r="T145" s="70" t="s">
        <v>64</v>
      </c>
      <c r="AR145" s="70" t="s">
        <v>53</v>
      </c>
      <c r="AS145" s="70" t="s">
        <v>53</v>
      </c>
      <c r="AU145" s="70" t="s">
        <v>229</v>
      </c>
      <c r="AV145" s="59">
        <v>166</v>
      </c>
    </row>
    <row r="146" spans="1:48" ht="30" customHeight="1">
      <c r="A146" s="7" t="s">
        <v>230</v>
      </c>
      <c r="B146" s="7" t="s">
        <v>186</v>
      </c>
      <c r="C146" s="7" t="s">
        <v>62</v>
      </c>
      <c r="D146" s="8">
        <v>30</v>
      </c>
      <c r="E146" s="9"/>
      <c r="F146" s="9"/>
      <c r="G146" s="9"/>
      <c r="H146" s="9"/>
      <c r="I146" s="9"/>
      <c r="J146" s="9"/>
      <c r="K146" s="9"/>
      <c r="L146" s="9"/>
      <c r="M146" s="7"/>
      <c r="N146" s="70" t="s">
        <v>231</v>
      </c>
      <c r="O146" s="70" t="s">
        <v>53</v>
      </c>
      <c r="P146" s="70" t="s">
        <v>53</v>
      </c>
      <c r="Q146" s="70" t="s">
        <v>222</v>
      </c>
      <c r="R146" s="70" t="s">
        <v>65</v>
      </c>
      <c r="S146" s="70" t="s">
        <v>64</v>
      </c>
      <c r="T146" s="70" t="s">
        <v>64</v>
      </c>
      <c r="AR146" s="70" t="s">
        <v>53</v>
      </c>
      <c r="AS146" s="70" t="s">
        <v>53</v>
      </c>
      <c r="AU146" s="70" t="s">
        <v>232</v>
      </c>
      <c r="AV146" s="59">
        <v>167</v>
      </c>
    </row>
    <row r="147" spans="1:48" ht="30" customHeight="1">
      <c r="A147" s="7" t="s">
        <v>233</v>
      </c>
      <c r="B147" s="7" t="s">
        <v>53</v>
      </c>
      <c r="C147" s="7" t="s">
        <v>62</v>
      </c>
      <c r="D147" s="8">
        <v>28</v>
      </c>
      <c r="E147" s="9"/>
      <c r="F147" s="9"/>
      <c r="G147" s="9"/>
      <c r="H147" s="9"/>
      <c r="I147" s="9"/>
      <c r="J147" s="9"/>
      <c r="K147" s="9"/>
      <c r="L147" s="9"/>
      <c r="M147" s="7"/>
      <c r="N147" s="70" t="s">
        <v>234</v>
      </c>
      <c r="O147" s="70" t="s">
        <v>53</v>
      </c>
      <c r="P147" s="70" t="s">
        <v>53</v>
      </c>
      <c r="Q147" s="70" t="s">
        <v>222</v>
      </c>
      <c r="R147" s="70" t="s">
        <v>65</v>
      </c>
      <c r="S147" s="70" t="s">
        <v>64</v>
      </c>
      <c r="T147" s="70" t="s">
        <v>64</v>
      </c>
      <c r="AR147" s="70" t="s">
        <v>53</v>
      </c>
      <c r="AS147" s="70" t="s">
        <v>53</v>
      </c>
      <c r="AU147" s="70" t="s">
        <v>235</v>
      </c>
      <c r="AV147" s="59">
        <v>168</v>
      </c>
    </row>
    <row r="148" spans="1:48" ht="30" customHeight="1">
      <c r="A148" s="7" t="s">
        <v>236</v>
      </c>
      <c r="B148" s="7" t="s">
        <v>237</v>
      </c>
      <c r="C148" s="7" t="s">
        <v>62</v>
      </c>
      <c r="D148" s="8">
        <v>65</v>
      </c>
      <c r="E148" s="9"/>
      <c r="F148" s="9"/>
      <c r="G148" s="9"/>
      <c r="H148" s="9"/>
      <c r="I148" s="9"/>
      <c r="J148" s="9"/>
      <c r="K148" s="9"/>
      <c r="L148" s="9"/>
      <c r="M148" s="7"/>
      <c r="N148" s="70" t="s">
        <v>238</v>
      </c>
      <c r="O148" s="70" t="s">
        <v>53</v>
      </c>
      <c r="P148" s="70" t="s">
        <v>53</v>
      </c>
      <c r="Q148" s="70" t="s">
        <v>222</v>
      </c>
      <c r="R148" s="70" t="s">
        <v>65</v>
      </c>
      <c r="S148" s="70" t="s">
        <v>64</v>
      </c>
      <c r="T148" s="70" t="s">
        <v>64</v>
      </c>
      <c r="AR148" s="70" t="s">
        <v>53</v>
      </c>
      <c r="AS148" s="70" t="s">
        <v>53</v>
      </c>
      <c r="AU148" s="70" t="s">
        <v>239</v>
      </c>
      <c r="AV148" s="59">
        <v>169</v>
      </c>
    </row>
    <row r="149" spans="1:48" ht="30" customHeight="1">
      <c r="A149" s="7" t="s">
        <v>240</v>
      </c>
      <c r="B149" s="7" t="s">
        <v>241</v>
      </c>
      <c r="C149" s="7" t="s">
        <v>62</v>
      </c>
      <c r="D149" s="8">
        <v>8</v>
      </c>
      <c r="E149" s="9"/>
      <c r="F149" s="9"/>
      <c r="G149" s="9"/>
      <c r="H149" s="9"/>
      <c r="I149" s="9"/>
      <c r="J149" s="9"/>
      <c r="K149" s="9"/>
      <c r="L149" s="9"/>
      <c r="M149" s="7"/>
      <c r="N149" s="70" t="s">
        <v>242</v>
      </c>
      <c r="O149" s="70" t="s">
        <v>53</v>
      </c>
      <c r="P149" s="70" t="s">
        <v>53</v>
      </c>
      <c r="Q149" s="70" t="s">
        <v>222</v>
      </c>
      <c r="R149" s="70" t="s">
        <v>65</v>
      </c>
      <c r="S149" s="70" t="s">
        <v>64</v>
      </c>
      <c r="T149" s="70" t="s">
        <v>64</v>
      </c>
      <c r="AR149" s="70" t="s">
        <v>53</v>
      </c>
      <c r="AS149" s="70" t="s">
        <v>53</v>
      </c>
      <c r="AU149" s="70" t="s">
        <v>243</v>
      </c>
      <c r="AV149" s="59">
        <v>170</v>
      </c>
    </row>
    <row r="150" spans="1:48" ht="30" customHeight="1">
      <c r="A150" s="7" t="s">
        <v>244</v>
      </c>
      <c r="B150" s="7" t="s">
        <v>245</v>
      </c>
      <c r="C150" s="7" t="s">
        <v>62</v>
      </c>
      <c r="D150" s="8">
        <v>1</v>
      </c>
      <c r="E150" s="9"/>
      <c r="F150" s="9"/>
      <c r="G150" s="9"/>
      <c r="H150" s="9"/>
      <c r="I150" s="9"/>
      <c r="J150" s="9"/>
      <c r="K150" s="9"/>
      <c r="L150" s="9"/>
      <c r="M150" s="7"/>
      <c r="N150" s="70" t="s">
        <v>246</v>
      </c>
      <c r="O150" s="70" t="s">
        <v>53</v>
      </c>
      <c r="P150" s="70" t="s">
        <v>53</v>
      </c>
      <c r="Q150" s="70" t="s">
        <v>222</v>
      </c>
      <c r="R150" s="70" t="s">
        <v>65</v>
      </c>
      <c r="S150" s="70" t="s">
        <v>64</v>
      </c>
      <c r="T150" s="70" t="s">
        <v>64</v>
      </c>
      <c r="AR150" s="70" t="s">
        <v>53</v>
      </c>
      <c r="AS150" s="70" t="s">
        <v>53</v>
      </c>
      <c r="AU150" s="70" t="s">
        <v>247</v>
      </c>
      <c r="AV150" s="59">
        <v>171</v>
      </c>
    </row>
    <row r="151" spans="1:48" ht="30" customHeight="1">
      <c r="A151" s="7" t="s">
        <v>248</v>
      </c>
      <c r="B151" s="7" t="s">
        <v>53</v>
      </c>
      <c r="C151" s="7" t="s">
        <v>249</v>
      </c>
      <c r="D151" s="8">
        <v>1</v>
      </c>
      <c r="E151" s="9"/>
      <c r="F151" s="9"/>
      <c r="G151" s="9"/>
      <c r="H151" s="9"/>
      <c r="I151" s="9"/>
      <c r="J151" s="9"/>
      <c r="K151" s="9"/>
      <c r="L151" s="9"/>
      <c r="M151" s="7"/>
      <c r="N151" s="70" t="s">
        <v>250</v>
      </c>
      <c r="O151" s="70" t="s">
        <v>53</v>
      </c>
      <c r="P151" s="70" t="s">
        <v>53</v>
      </c>
      <c r="Q151" s="70" t="s">
        <v>222</v>
      </c>
      <c r="R151" s="70" t="s">
        <v>65</v>
      </c>
      <c r="S151" s="70" t="s">
        <v>64</v>
      </c>
      <c r="T151" s="70" t="s">
        <v>64</v>
      </c>
      <c r="AR151" s="70" t="s">
        <v>53</v>
      </c>
      <c r="AS151" s="70" t="s">
        <v>53</v>
      </c>
      <c r="AU151" s="70" t="s">
        <v>251</v>
      </c>
      <c r="AV151" s="59">
        <v>172</v>
      </c>
    </row>
    <row r="152" spans="1:48" ht="30" customHeight="1">
      <c r="A152" s="7" t="s">
        <v>252</v>
      </c>
      <c r="B152" s="7" t="s">
        <v>253</v>
      </c>
      <c r="C152" s="7" t="s">
        <v>62</v>
      </c>
      <c r="D152" s="8">
        <v>79</v>
      </c>
      <c r="E152" s="9"/>
      <c r="F152" s="9"/>
      <c r="G152" s="9"/>
      <c r="H152" s="9"/>
      <c r="I152" s="9"/>
      <c r="J152" s="9"/>
      <c r="K152" s="9"/>
      <c r="L152" s="9"/>
      <c r="M152" s="7"/>
      <c r="N152" s="70" t="s">
        <v>254</v>
      </c>
      <c r="O152" s="70" t="s">
        <v>53</v>
      </c>
      <c r="P152" s="70" t="s">
        <v>53</v>
      </c>
      <c r="Q152" s="70" t="s">
        <v>222</v>
      </c>
      <c r="R152" s="70" t="s">
        <v>65</v>
      </c>
      <c r="S152" s="70" t="s">
        <v>64</v>
      </c>
      <c r="T152" s="70" t="s">
        <v>64</v>
      </c>
      <c r="AR152" s="70" t="s">
        <v>53</v>
      </c>
      <c r="AS152" s="70" t="s">
        <v>53</v>
      </c>
      <c r="AU152" s="70" t="s">
        <v>255</v>
      </c>
      <c r="AV152" s="59">
        <v>173</v>
      </c>
    </row>
    <row r="153" spans="1:48" ht="30" customHeight="1">
      <c r="A153" s="7" t="s">
        <v>252</v>
      </c>
      <c r="B153" s="7" t="s">
        <v>256</v>
      </c>
      <c r="C153" s="7" t="s">
        <v>62</v>
      </c>
      <c r="D153" s="8">
        <v>24</v>
      </c>
      <c r="E153" s="9"/>
      <c r="F153" s="9"/>
      <c r="G153" s="9"/>
      <c r="H153" s="9"/>
      <c r="I153" s="9"/>
      <c r="J153" s="9"/>
      <c r="K153" s="9"/>
      <c r="L153" s="9"/>
      <c r="M153" s="7"/>
      <c r="N153" s="70" t="s">
        <v>257</v>
      </c>
      <c r="O153" s="70" t="s">
        <v>53</v>
      </c>
      <c r="P153" s="70" t="s">
        <v>53</v>
      </c>
      <c r="Q153" s="70" t="s">
        <v>222</v>
      </c>
      <c r="R153" s="70" t="s">
        <v>65</v>
      </c>
      <c r="S153" s="70" t="s">
        <v>64</v>
      </c>
      <c r="T153" s="70" t="s">
        <v>64</v>
      </c>
      <c r="AR153" s="70" t="s">
        <v>53</v>
      </c>
      <c r="AS153" s="70" t="s">
        <v>53</v>
      </c>
      <c r="AU153" s="70" t="s">
        <v>258</v>
      </c>
      <c r="AV153" s="59">
        <v>174</v>
      </c>
    </row>
    <row r="154" spans="1:48" ht="30" customHeight="1">
      <c r="A154" s="7" t="s">
        <v>252</v>
      </c>
      <c r="B154" s="7" t="s">
        <v>259</v>
      </c>
      <c r="C154" s="7" t="s">
        <v>62</v>
      </c>
      <c r="D154" s="8">
        <v>26</v>
      </c>
      <c r="E154" s="9"/>
      <c r="F154" s="9"/>
      <c r="G154" s="9"/>
      <c r="H154" s="9"/>
      <c r="I154" s="9"/>
      <c r="J154" s="9"/>
      <c r="K154" s="9"/>
      <c r="L154" s="9"/>
      <c r="M154" s="7"/>
      <c r="N154" s="70" t="s">
        <v>260</v>
      </c>
      <c r="O154" s="70" t="s">
        <v>53</v>
      </c>
      <c r="P154" s="70" t="s">
        <v>53</v>
      </c>
      <c r="Q154" s="70" t="s">
        <v>222</v>
      </c>
      <c r="R154" s="70" t="s">
        <v>65</v>
      </c>
      <c r="S154" s="70" t="s">
        <v>64</v>
      </c>
      <c r="T154" s="70" t="s">
        <v>64</v>
      </c>
      <c r="AR154" s="70" t="s">
        <v>53</v>
      </c>
      <c r="AS154" s="70" t="s">
        <v>53</v>
      </c>
      <c r="AU154" s="70" t="s">
        <v>261</v>
      </c>
      <c r="AV154" s="59">
        <v>175</v>
      </c>
    </row>
    <row r="155" spans="1:48" ht="30" customHeight="1">
      <c r="A155" s="7" t="s">
        <v>252</v>
      </c>
      <c r="B155" s="7" t="s">
        <v>262</v>
      </c>
      <c r="C155" s="7" t="s">
        <v>62</v>
      </c>
      <c r="D155" s="8">
        <v>28</v>
      </c>
      <c r="E155" s="9"/>
      <c r="F155" s="9"/>
      <c r="G155" s="9"/>
      <c r="H155" s="9"/>
      <c r="I155" s="9"/>
      <c r="J155" s="9"/>
      <c r="K155" s="9"/>
      <c r="L155" s="9"/>
      <c r="M155" s="7"/>
      <c r="N155" s="70" t="s">
        <v>263</v>
      </c>
      <c r="O155" s="70" t="s">
        <v>53</v>
      </c>
      <c r="P155" s="70" t="s">
        <v>53</v>
      </c>
      <c r="Q155" s="70" t="s">
        <v>222</v>
      </c>
      <c r="R155" s="70" t="s">
        <v>65</v>
      </c>
      <c r="S155" s="70" t="s">
        <v>64</v>
      </c>
      <c r="T155" s="70" t="s">
        <v>64</v>
      </c>
      <c r="AR155" s="70" t="s">
        <v>53</v>
      </c>
      <c r="AS155" s="70" t="s">
        <v>53</v>
      </c>
      <c r="AU155" s="70" t="s">
        <v>264</v>
      </c>
      <c r="AV155" s="59">
        <v>176</v>
      </c>
    </row>
    <row r="156" spans="1:48" ht="30" customHeight="1">
      <c r="A156" s="7" t="s">
        <v>265</v>
      </c>
      <c r="B156" s="7" t="s">
        <v>266</v>
      </c>
      <c r="C156" s="7" t="s">
        <v>62</v>
      </c>
      <c r="D156" s="8">
        <v>3</v>
      </c>
      <c r="E156" s="9"/>
      <c r="F156" s="9"/>
      <c r="G156" s="9"/>
      <c r="H156" s="9"/>
      <c r="I156" s="9"/>
      <c r="J156" s="9"/>
      <c r="K156" s="9"/>
      <c r="L156" s="9"/>
      <c r="M156" s="7"/>
      <c r="N156" s="70" t="s">
        <v>267</v>
      </c>
      <c r="O156" s="70" t="s">
        <v>53</v>
      </c>
      <c r="P156" s="70" t="s">
        <v>53</v>
      </c>
      <c r="Q156" s="70" t="s">
        <v>222</v>
      </c>
      <c r="R156" s="70" t="s">
        <v>65</v>
      </c>
      <c r="S156" s="70" t="s">
        <v>64</v>
      </c>
      <c r="T156" s="70" t="s">
        <v>64</v>
      </c>
      <c r="AR156" s="70" t="s">
        <v>53</v>
      </c>
      <c r="AS156" s="70" t="s">
        <v>53</v>
      </c>
      <c r="AU156" s="70" t="s">
        <v>268</v>
      </c>
      <c r="AV156" s="59">
        <v>177</v>
      </c>
    </row>
    <row r="157" spans="1:48" ht="30" customHeight="1">
      <c r="A157" s="7" t="s">
        <v>269</v>
      </c>
      <c r="B157" s="7" t="s">
        <v>270</v>
      </c>
      <c r="C157" s="7" t="s">
        <v>62</v>
      </c>
      <c r="D157" s="8">
        <v>29</v>
      </c>
      <c r="E157" s="9"/>
      <c r="F157" s="9"/>
      <c r="G157" s="9"/>
      <c r="H157" s="9"/>
      <c r="I157" s="9"/>
      <c r="J157" s="9"/>
      <c r="K157" s="9"/>
      <c r="L157" s="9"/>
      <c r="M157" s="7"/>
      <c r="N157" s="70" t="s">
        <v>271</v>
      </c>
      <c r="O157" s="70" t="s">
        <v>53</v>
      </c>
      <c r="P157" s="70" t="s">
        <v>53</v>
      </c>
      <c r="Q157" s="70" t="s">
        <v>222</v>
      </c>
      <c r="R157" s="70" t="s">
        <v>65</v>
      </c>
      <c r="S157" s="70" t="s">
        <v>64</v>
      </c>
      <c r="T157" s="70" t="s">
        <v>64</v>
      </c>
      <c r="AR157" s="70" t="s">
        <v>53</v>
      </c>
      <c r="AS157" s="70" t="s">
        <v>53</v>
      </c>
      <c r="AU157" s="70" t="s">
        <v>272</v>
      </c>
      <c r="AV157" s="59">
        <v>178</v>
      </c>
    </row>
    <row r="158" spans="1:48" ht="30" customHeight="1">
      <c r="A158" s="7" t="s">
        <v>273</v>
      </c>
      <c r="B158" s="7" t="s">
        <v>274</v>
      </c>
      <c r="C158" s="7" t="s">
        <v>74</v>
      </c>
      <c r="D158" s="8">
        <v>1</v>
      </c>
      <c r="E158" s="9"/>
      <c r="F158" s="9"/>
      <c r="G158" s="9"/>
      <c r="H158" s="9"/>
      <c r="I158" s="9"/>
      <c r="J158" s="9"/>
      <c r="K158" s="9"/>
      <c r="L158" s="9"/>
      <c r="M158" s="7"/>
      <c r="N158" s="70" t="s">
        <v>275</v>
      </c>
      <c r="O158" s="70" t="s">
        <v>53</v>
      </c>
      <c r="P158" s="70" t="s">
        <v>53</v>
      </c>
      <c r="Q158" s="70" t="s">
        <v>222</v>
      </c>
      <c r="R158" s="70" t="s">
        <v>65</v>
      </c>
      <c r="S158" s="70" t="s">
        <v>64</v>
      </c>
      <c r="T158" s="70" t="s">
        <v>64</v>
      </c>
      <c r="AR158" s="70" t="s">
        <v>53</v>
      </c>
      <c r="AS158" s="70" t="s">
        <v>53</v>
      </c>
      <c r="AU158" s="70" t="s">
        <v>276</v>
      </c>
      <c r="AV158" s="59">
        <v>179</v>
      </c>
    </row>
    <row r="159" spans="1:48" ht="30" customHeight="1">
      <c r="A159" s="7" t="s">
        <v>277</v>
      </c>
      <c r="B159" s="7" t="s">
        <v>53</v>
      </c>
      <c r="C159" s="7" t="s">
        <v>74</v>
      </c>
      <c r="D159" s="8">
        <v>1</v>
      </c>
      <c r="E159" s="9"/>
      <c r="F159" s="9"/>
      <c r="G159" s="9"/>
      <c r="H159" s="9"/>
      <c r="I159" s="9"/>
      <c r="J159" s="9"/>
      <c r="K159" s="9"/>
      <c r="L159" s="9"/>
      <c r="M159" s="7"/>
      <c r="N159" s="70" t="s">
        <v>278</v>
      </c>
      <c r="O159" s="70" t="s">
        <v>53</v>
      </c>
      <c r="P159" s="70" t="s">
        <v>53</v>
      </c>
      <c r="Q159" s="70" t="s">
        <v>222</v>
      </c>
      <c r="R159" s="70" t="s">
        <v>65</v>
      </c>
      <c r="S159" s="70" t="s">
        <v>64</v>
      </c>
      <c r="T159" s="70" t="s">
        <v>64</v>
      </c>
      <c r="AR159" s="70" t="s">
        <v>53</v>
      </c>
      <c r="AS159" s="70" t="s">
        <v>53</v>
      </c>
      <c r="AU159" s="70" t="s">
        <v>279</v>
      </c>
      <c r="AV159" s="59">
        <v>180</v>
      </c>
    </row>
    <row r="160" spans="1:48" ht="30" customHeight="1">
      <c r="A160" s="7" t="s">
        <v>280</v>
      </c>
      <c r="B160" s="7" t="s">
        <v>281</v>
      </c>
      <c r="C160" s="7" t="s">
        <v>74</v>
      </c>
      <c r="D160" s="8">
        <v>1</v>
      </c>
      <c r="E160" s="9"/>
      <c r="F160" s="9"/>
      <c r="G160" s="9"/>
      <c r="H160" s="9"/>
      <c r="I160" s="9"/>
      <c r="J160" s="9"/>
      <c r="K160" s="9"/>
      <c r="L160" s="9"/>
      <c r="M160" s="7"/>
      <c r="N160" s="70" t="s">
        <v>282</v>
      </c>
      <c r="O160" s="70" t="s">
        <v>53</v>
      </c>
      <c r="P160" s="70" t="s">
        <v>53</v>
      </c>
      <c r="Q160" s="70" t="s">
        <v>222</v>
      </c>
      <c r="R160" s="70" t="s">
        <v>65</v>
      </c>
      <c r="S160" s="70" t="s">
        <v>64</v>
      </c>
      <c r="T160" s="70" t="s">
        <v>64</v>
      </c>
      <c r="AR160" s="70" t="s">
        <v>53</v>
      </c>
      <c r="AS160" s="70" t="s">
        <v>53</v>
      </c>
      <c r="AU160" s="70" t="s">
        <v>283</v>
      </c>
      <c r="AV160" s="59">
        <v>181</v>
      </c>
    </row>
    <row r="161" spans="1:48" ht="30" customHeight="1">
      <c r="A161" s="8"/>
      <c r="B161" s="8"/>
      <c r="C161" s="8"/>
      <c r="D161" s="8"/>
      <c r="E161" s="9"/>
      <c r="F161" s="9"/>
      <c r="G161" s="9"/>
      <c r="H161" s="9"/>
      <c r="I161" s="9"/>
      <c r="J161" s="9"/>
      <c r="K161" s="9"/>
      <c r="L161" s="9"/>
      <c r="M161" s="8"/>
      <c r="Q161" s="70" t="s">
        <v>222</v>
      </c>
    </row>
    <row r="162" spans="1:48" ht="30" customHeight="1">
      <c r="A162" s="8"/>
      <c r="B162" s="8"/>
      <c r="C162" s="8"/>
      <c r="D162" s="8"/>
      <c r="E162" s="9"/>
      <c r="F162" s="9"/>
      <c r="G162" s="9"/>
      <c r="H162" s="9"/>
      <c r="I162" s="9"/>
      <c r="J162" s="9"/>
      <c r="K162" s="9"/>
      <c r="L162" s="9"/>
      <c r="M162" s="8"/>
      <c r="Q162" s="70" t="s">
        <v>222</v>
      </c>
    </row>
    <row r="163" spans="1:48" ht="30" customHeight="1">
      <c r="A163" s="8"/>
      <c r="B163" s="8"/>
      <c r="C163" s="8"/>
      <c r="D163" s="8"/>
      <c r="E163" s="9"/>
      <c r="F163" s="9"/>
      <c r="G163" s="9"/>
      <c r="H163" s="9"/>
      <c r="I163" s="9"/>
      <c r="J163" s="9"/>
      <c r="K163" s="9"/>
      <c r="L163" s="9"/>
      <c r="M163" s="8"/>
      <c r="Q163" s="70" t="s">
        <v>222</v>
      </c>
    </row>
    <row r="164" spans="1:48" ht="30" customHeight="1">
      <c r="A164" s="8"/>
      <c r="B164" s="8"/>
      <c r="C164" s="8"/>
      <c r="D164" s="8"/>
      <c r="E164" s="9"/>
      <c r="F164" s="9"/>
      <c r="G164" s="9"/>
      <c r="H164" s="9"/>
      <c r="I164" s="9"/>
      <c r="J164" s="9"/>
      <c r="K164" s="9"/>
      <c r="L164" s="9"/>
      <c r="M164" s="8"/>
      <c r="Q164" s="70" t="s">
        <v>222</v>
      </c>
    </row>
    <row r="165" spans="1:48" ht="30" customHeight="1">
      <c r="A165" s="7" t="s">
        <v>108</v>
      </c>
      <c r="B165" s="8"/>
      <c r="C165" s="8"/>
      <c r="D165" s="8"/>
      <c r="E165" s="9"/>
      <c r="F165" s="9"/>
      <c r="G165" s="9"/>
      <c r="H165" s="9"/>
      <c r="I165" s="9"/>
      <c r="J165" s="9"/>
      <c r="K165" s="9"/>
      <c r="L165" s="9"/>
      <c r="M165" s="8"/>
      <c r="N165" s="59" t="s">
        <v>109</v>
      </c>
    </row>
    <row r="166" spans="1:48" ht="30" customHeight="1">
      <c r="A166" s="7" t="s">
        <v>289</v>
      </c>
      <c r="B166" s="7" t="s">
        <v>292</v>
      </c>
      <c r="C166" s="8"/>
      <c r="D166" s="8"/>
      <c r="E166" s="9"/>
      <c r="F166" s="9"/>
      <c r="G166" s="9"/>
      <c r="H166" s="9"/>
      <c r="I166" s="9"/>
      <c r="J166" s="9"/>
      <c r="K166" s="9"/>
      <c r="L166" s="9"/>
      <c r="M166" s="8"/>
      <c r="Q166" s="70" t="s">
        <v>290</v>
      </c>
    </row>
    <row r="167" spans="1:48" ht="30" customHeight="1">
      <c r="A167" s="7" t="s">
        <v>205</v>
      </c>
      <c r="B167" s="7" t="s">
        <v>53</v>
      </c>
      <c r="C167" s="7" t="s">
        <v>150</v>
      </c>
      <c r="D167" s="8">
        <v>1</v>
      </c>
      <c r="E167" s="9"/>
      <c r="F167" s="9"/>
      <c r="G167" s="9"/>
      <c r="H167" s="9"/>
      <c r="I167" s="9"/>
      <c r="J167" s="9"/>
      <c r="K167" s="9"/>
      <c r="L167" s="9"/>
      <c r="M167" s="7"/>
      <c r="N167" s="70" t="s">
        <v>207</v>
      </c>
      <c r="O167" s="70" t="s">
        <v>53</v>
      </c>
      <c r="P167" s="70" t="s">
        <v>53</v>
      </c>
      <c r="Q167" s="70" t="s">
        <v>290</v>
      </c>
      <c r="R167" s="70" t="s">
        <v>64</v>
      </c>
      <c r="S167" s="70" t="s">
        <v>64</v>
      </c>
      <c r="T167" s="70" t="s">
        <v>65</v>
      </c>
      <c r="AR167" s="70" t="s">
        <v>53</v>
      </c>
      <c r="AS167" s="70" t="s">
        <v>53</v>
      </c>
      <c r="AU167" s="70" t="s">
        <v>293</v>
      </c>
      <c r="AV167" s="59">
        <v>239</v>
      </c>
    </row>
    <row r="168" spans="1:48" ht="30" customHeight="1">
      <c r="A168" s="8"/>
      <c r="B168" s="8"/>
      <c r="C168" s="8"/>
      <c r="D168" s="8"/>
      <c r="E168" s="9"/>
      <c r="F168" s="9"/>
      <c r="G168" s="9"/>
      <c r="H168" s="9"/>
      <c r="I168" s="9"/>
      <c r="J168" s="9"/>
      <c r="K168" s="9"/>
      <c r="L168" s="9"/>
      <c r="M168" s="8"/>
      <c r="Q168" s="70" t="s">
        <v>290</v>
      </c>
    </row>
    <row r="169" spans="1:48" ht="30" customHeight="1">
      <c r="A169" s="8"/>
      <c r="B169" s="8"/>
      <c r="C169" s="8"/>
      <c r="D169" s="8"/>
      <c r="E169" s="9"/>
      <c r="F169" s="9"/>
      <c r="G169" s="9"/>
      <c r="H169" s="9"/>
      <c r="I169" s="9"/>
      <c r="J169" s="9"/>
      <c r="K169" s="9"/>
      <c r="L169" s="9"/>
      <c r="M169" s="8"/>
      <c r="Q169" s="70" t="s">
        <v>290</v>
      </c>
    </row>
    <row r="170" spans="1:48" ht="30" customHeight="1">
      <c r="A170" s="8"/>
      <c r="B170" s="8"/>
      <c r="C170" s="8"/>
      <c r="D170" s="8"/>
      <c r="E170" s="9"/>
      <c r="F170" s="9"/>
      <c r="G170" s="9"/>
      <c r="H170" s="9"/>
      <c r="I170" s="9"/>
      <c r="J170" s="9"/>
      <c r="K170" s="9"/>
      <c r="L170" s="9"/>
      <c r="M170" s="8"/>
      <c r="Q170" s="70" t="s">
        <v>290</v>
      </c>
    </row>
    <row r="171" spans="1:48" ht="30" customHeight="1">
      <c r="A171" s="8"/>
      <c r="B171" s="8"/>
      <c r="C171" s="8"/>
      <c r="D171" s="8"/>
      <c r="E171" s="9"/>
      <c r="F171" s="9"/>
      <c r="G171" s="9"/>
      <c r="H171" s="9"/>
      <c r="I171" s="9"/>
      <c r="J171" s="9"/>
      <c r="K171" s="9"/>
      <c r="L171" s="9"/>
      <c r="M171" s="8"/>
      <c r="Q171" s="70" t="s">
        <v>290</v>
      </c>
    </row>
    <row r="172" spans="1:48" ht="30" customHeight="1">
      <c r="A172" s="8"/>
      <c r="B172" s="8"/>
      <c r="C172" s="8"/>
      <c r="D172" s="8"/>
      <c r="E172" s="9"/>
      <c r="F172" s="9"/>
      <c r="G172" s="9"/>
      <c r="H172" s="9"/>
      <c r="I172" s="9"/>
      <c r="J172" s="9"/>
      <c r="K172" s="9"/>
      <c r="L172" s="9"/>
      <c r="M172" s="8"/>
      <c r="Q172" s="70" t="s">
        <v>290</v>
      </c>
    </row>
    <row r="173" spans="1:48" ht="30" customHeight="1">
      <c r="A173" s="8"/>
      <c r="B173" s="8"/>
      <c r="C173" s="8"/>
      <c r="D173" s="8"/>
      <c r="E173" s="9"/>
      <c r="F173" s="9"/>
      <c r="G173" s="9"/>
      <c r="H173" s="9"/>
      <c r="I173" s="9"/>
      <c r="J173" s="9"/>
      <c r="K173" s="9"/>
      <c r="L173" s="9"/>
      <c r="M173" s="8"/>
      <c r="Q173" s="70" t="s">
        <v>290</v>
      </c>
    </row>
    <row r="174" spans="1:48" ht="30" customHeight="1">
      <c r="A174" s="8"/>
      <c r="B174" s="8"/>
      <c r="C174" s="8"/>
      <c r="D174" s="8"/>
      <c r="E174" s="9"/>
      <c r="F174" s="9"/>
      <c r="G174" s="9"/>
      <c r="H174" s="9"/>
      <c r="I174" s="9"/>
      <c r="J174" s="9"/>
      <c r="K174" s="9"/>
      <c r="L174" s="9"/>
      <c r="M174" s="8"/>
      <c r="Q174" s="70" t="s">
        <v>290</v>
      </c>
    </row>
    <row r="175" spans="1:48" ht="30" customHeight="1">
      <c r="A175" s="8"/>
      <c r="B175" s="8"/>
      <c r="C175" s="8"/>
      <c r="D175" s="8"/>
      <c r="E175" s="9"/>
      <c r="F175" s="9"/>
      <c r="G175" s="9"/>
      <c r="H175" s="9"/>
      <c r="I175" s="9"/>
      <c r="J175" s="9"/>
      <c r="K175" s="9"/>
      <c r="L175" s="9"/>
      <c r="M175" s="8"/>
      <c r="Q175" s="70" t="s">
        <v>290</v>
      </c>
    </row>
    <row r="176" spans="1:48" ht="30" customHeight="1">
      <c r="A176" s="8"/>
      <c r="B176" s="8"/>
      <c r="C176" s="8"/>
      <c r="D176" s="8"/>
      <c r="E176" s="9"/>
      <c r="F176" s="9"/>
      <c r="G176" s="9"/>
      <c r="H176" s="9"/>
      <c r="I176" s="9"/>
      <c r="J176" s="9"/>
      <c r="K176" s="9"/>
      <c r="L176" s="9"/>
      <c r="M176" s="8"/>
      <c r="Q176" s="70" t="s">
        <v>290</v>
      </c>
    </row>
    <row r="177" spans="1:17" ht="30" customHeight="1">
      <c r="A177" s="8"/>
      <c r="B177" s="8"/>
      <c r="C177" s="8"/>
      <c r="D177" s="8"/>
      <c r="E177" s="9"/>
      <c r="F177" s="9"/>
      <c r="G177" s="9"/>
      <c r="H177" s="9"/>
      <c r="I177" s="9"/>
      <c r="J177" s="9"/>
      <c r="K177" s="9"/>
      <c r="L177" s="9"/>
      <c r="M177" s="8"/>
      <c r="Q177" s="70" t="s">
        <v>290</v>
      </c>
    </row>
    <row r="178" spans="1:17" ht="30" customHeight="1">
      <c r="A178" s="8"/>
      <c r="B178" s="8"/>
      <c r="C178" s="8"/>
      <c r="D178" s="8"/>
      <c r="E178" s="9"/>
      <c r="F178" s="9"/>
      <c r="G178" s="9"/>
      <c r="H178" s="9"/>
      <c r="I178" s="9"/>
      <c r="J178" s="9"/>
      <c r="K178" s="9"/>
      <c r="L178" s="9"/>
      <c r="M178" s="8"/>
      <c r="Q178" s="70" t="s">
        <v>290</v>
      </c>
    </row>
    <row r="179" spans="1:17" ht="30" customHeight="1">
      <c r="A179" s="8"/>
      <c r="B179" s="8"/>
      <c r="C179" s="8"/>
      <c r="D179" s="8"/>
      <c r="E179" s="9"/>
      <c r="F179" s="9"/>
      <c r="G179" s="9"/>
      <c r="H179" s="9"/>
      <c r="I179" s="9"/>
      <c r="J179" s="9"/>
      <c r="K179" s="9"/>
      <c r="L179" s="9"/>
      <c r="M179" s="8"/>
      <c r="Q179" s="70" t="s">
        <v>290</v>
      </c>
    </row>
    <row r="180" spans="1:17" ht="30" customHeight="1">
      <c r="A180" s="8"/>
      <c r="B180" s="8"/>
      <c r="C180" s="8"/>
      <c r="D180" s="8"/>
      <c r="E180" s="9"/>
      <c r="F180" s="9"/>
      <c r="G180" s="9"/>
      <c r="H180" s="9"/>
      <c r="I180" s="9"/>
      <c r="J180" s="9"/>
      <c r="K180" s="9"/>
      <c r="L180" s="9"/>
      <c r="M180" s="8"/>
      <c r="Q180" s="70" t="s">
        <v>290</v>
      </c>
    </row>
    <row r="181" spans="1:17" ht="30" customHeight="1">
      <c r="A181" s="8"/>
      <c r="B181" s="8"/>
      <c r="C181" s="8"/>
      <c r="D181" s="8"/>
      <c r="E181" s="9"/>
      <c r="F181" s="9"/>
      <c r="G181" s="9"/>
      <c r="H181" s="9"/>
      <c r="I181" s="9"/>
      <c r="J181" s="9"/>
      <c r="K181" s="9"/>
      <c r="L181" s="9"/>
      <c r="M181" s="8"/>
      <c r="Q181" s="70" t="s">
        <v>290</v>
      </c>
    </row>
    <row r="182" spans="1:17" ht="30" customHeight="1">
      <c r="A182" s="8"/>
      <c r="B182" s="8"/>
      <c r="C182" s="8"/>
      <c r="D182" s="8"/>
      <c r="E182" s="9"/>
      <c r="F182" s="9"/>
      <c r="G182" s="9"/>
      <c r="H182" s="9"/>
      <c r="I182" s="9"/>
      <c r="J182" s="9"/>
      <c r="K182" s="9"/>
      <c r="L182" s="9"/>
      <c r="M182" s="8"/>
      <c r="Q182" s="70" t="s">
        <v>290</v>
      </c>
    </row>
    <row r="183" spans="1:17" ht="30" customHeight="1">
      <c r="A183" s="8"/>
      <c r="B183" s="8"/>
      <c r="C183" s="8"/>
      <c r="D183" s="8"/>
      <c r="E183" s="9"/>
      <c r="F183" s="9"/>
      <c r="G183" s="9"/>
      <c r="H183" s="9"/>
      <c r="I183" s="9"/>
      <c r="J183" s="9"/>
      <c r="K183" s="9"/>
      <c r="L183" s="9"/>
      <c r="M183" s="8"/>
      <c r="Q183" s="70" t="s">
        <v>290</v>
      </c>
    </row>
    <row r="184" spans="1:17" ht="30" customHeight="1">
      <c r="A184" s="8"/>
      <c r="B184" s="8"/>
      <c r="C184" s="8"/>
      <c r="D184" s="8"/>
      <c r="E184" s="9"/>
      <c r="F184" s="9"/>
      <c r="G184" s="9"/>
      <c r="H184" s="9"/>
      <c r="I184" s="9"/>
      <c r="J184" s="9"/>
      <c r="K184" s="9"/>
      <c r="L184" s="9"/>
      <c r="M184" s="8"/>
      <c r="Q184" s="70" t="s">
        <v>290</v>
      </c>
    </row>
    <row r="185" spans="1:17" ht="30" customHeight="1">
      <c r="A185" s="8"/>
      <c r="B185" s="8"/>
      <c r="C185" s="8"/>
      <c r="D185" s="8"/>
      <c r="E185" s="9"/>
      <c r="F185" s="9"/>
      <c r="G185" s="9"/>
      <c r="H185" s="9"/>
      <c r="I185" s="9"/>
      <c r="J185" s="9"/>
      <c r="K185" s="9"/>
      <c r="L185" s="9"/>
      <c r="M185" s="8"/>
      <c r="Q185" s="70" t="s">
        <v>290</v>
      </c>
    </row>
    <row r="186" spans="1:17" ht="30" customHeight="1">
      <c r="A186" s="8"/>
      <c r="B186" s="8"/>
      <c r="C186" s="8"/>
      <c r="D186" s="8"/>
      <c r="E186" s="9"/>
      <c r="F186" s="9"/>
      <c r="G186" s="9"/>
      <c r="H186" s="9"/>
      <c r="I186" s="9"/>
      <c r="J186" s="9"/>
      <c r="K186" s="9"/>
      <c r="L186" s="9"/>
      <c r="M186" s="8"/>
      <c r="Q186" s="70" t="s">
        <v>290</v>
      </c>
    </row>
    <row r="187" spans="1:17" ht="30" customHeight="1">
      <c r="A187" s="8"/>
      <c r="B187" s="8"/>
      <c r="C187" s="8"/>
      <c r="D187" s="8"/>
      <c r="E187" s="9"/>
      <c r="F187" s="9"/>
      <c r="G187" s="9"/>
      <c r="H187" s="9"/>
      <c r="I187" s="9"/>
      <c r="J187" s="9"/>
      <c r="K187" s="9"/>
      <c r="L187" s="9"/>
      <c r="M187" s="8"/>
      <c r="Q187" s="70" t="s">
        <v>290</v>
      </c>
    </row>
    <row r="188" spans="1:17" ht="30" customHeight="1">
      <c r="A188" s="7" t="s">
        <v>108</v>
      </c>
      <c r="B188" s="8"/>
      <c r="C188" s="8"/>
      <c r="D188" s="8"/>
      <c r="E188" s="9"/>
      <c r="F188" s="9"/>
      <c r="G188" s="9"/>
      <c r="H188" s="9"/>
      <c r="I188" s="9"/>
      <c r="J188" s="9"/>
      <c r="K188" s="9"/>
      <c r="L188" s="9"/>
      <c r="M188" s="8"/>
      <c r="N188" s="59" t="s">
        <v>109</v>
      </c>
    </row>
  </sheetData>
  <mergeCells count="44">
    <mergeCell ref="AU3:AU4"/>
    <mergeCell ref="AV3:AV4"/>
    <mergeCell ref="AO3:AO4"/>
    <mergeCell ref="AP3:AP4"/>
    <mergeCell ref="AQ3:AQ4"/>
    <mergeCell ref="AR3:AR4"/>
    <mergeCell ref="AS3:AS4"/>
    <mergeCell ref="AT3:AT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8" manualBreakCount="8">
    <brk id="27" max="16383" man="1"/>
    <brk id="50" max="16383" man="1"/>
    <brk id="73" max="16383" man="1"/>
    <brk id="96" max="16383" man="1"/>
    <brk id="119" max="16383" man="1"/>
    <brk id="142" max="16383" man="1"/>
    <brk id="165" max="16383" man="1"/>
    <brk id="18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B887D-E5C3-4D6B-AAC5-11B19C3DE8C9}">
  <dimension ref="A1:D18"/>
  <sheetViews>
    <sheetView workbookViewId="0">
      <selection activeCell="G10" sqref="G10"/>
    </sheetView>
  </sheetViews>
  <sheetFormatPr defaultRowHeight="16.5"/>
  <cols>
    <col min="1" max="1" width="40.625" customWidth="1"/>
    <col min="3" max="3" width="15.625" customWidth="1"/>
    <col min="4" max="4" width="24.625" hidden="1" customWidth="1"/>
  </cols>
  <sheetData>
    <row r="1" spans="1:4">
      <c r="A1" t="s">
        <v>312</v>
      </c>
      <c r="B1" t="s">
        <v>313</v>
      </c>
      <c r="C1" t="s">
        <v>314</v>
      </c>
      <c r="D1" t="s">
        <v>13</v>
      </c>
    </row>
    <row r="2" spans="1:4">
      <c r="A2" s="1" t="s">
        <v>57</v>
      </c>
      <c r="B2" t="e">
        <f>원가계산서!#REF!</f>
        <v>#REF!</v>
      </c>
      <c r="D2" s="1" t="s">
        <v>58</v>
      </c>
    </row>
    <row r="3" spans="1:4">
      <c r="A3" t="s">
        <v>315</v>
      </c>
      <c r="B3" t="e">
        <f>원가계산서!#REF!</f>
        <v>#REF!</v>
      </c>
      <c r="C3">
        <v>3</v>
      </c>
      <c r="D3" s="1" t="s">
        <v>97</v>
      </c>
    </row>
    <row r="4" spans="1:4">
      <c r="A4" t="s">
        <v>316</v>
      </c>
      <c r="B4" t="e">
        <f>원가계산서!#REF!</f>
        <v>#REF!</v>
      </c>
      <c r="C4">
        <v>1</v>
      </c>
      <c r="D4" s="1" t="s">
        <v>100</v>
      </c>
    </row>
    <row r="5" spans="1:4">
      <c r="A5" t="s">
        <v>317</v>
      </c>
      <c r="B5" t="e">
        <f>원가계산서!#REF!</f>
        <v>#REF!</v>
      </c>
      <c r="C5">
        <v>1</v>
      </c>
      <c r="D5" s="1" t="s">
        <v>103</v>
      </c>
    </row>
    <row r="6" spans="1:4">
      <c r="A6" s="1" t="s">
        <v>110</v>
      </c>
      <c r="B6" t="e">
        <f>원가계산서!#REF!</f>
        <v>#REF!</v>
      </c>
      <c r="D6" s="1" t="s">
        <v>111</v>
      </c>
    </row>
    <row r="7" spans="1:4">
      <c r="A7" t="s">
        <v>316</v>
      </c>
      <c r="B7" t="e">
        <f>원가계산서!#REF!</f>
        <v>#REF!</v>
      </c>
      <c r="C7">
        <v>1</v>
      </c>
      <c r="D7" s="1" t="s">
        <v>120</v>
      </c>
    </row>
    <row r="8" spans="1:4">
      <c r="A8" s="1" t="s">
        <v>122</v>
      </c>
      <c r="B8" t="e">
        <f>원가계산서!#REF!</f>
        <v>#REF!</v>
      </c>
      <c r="D8" s="1" t="s">
        <v>123</v>
      </c>
    </row>
    <row r="9" spans="1:4">
      <c r="A9" t="s">
        <v>316</v>
      </c>
      <c r="B9" t="e">
        <f>원가계산서!#REF!</f>
        <v>#REF!</v>
      </c>
      <c r="C9">
        <v>1</v>
      </c>
      <c r="D9" s="1" t="s">
        <v>143</v>
      </c>
    </row>
    <row r="10" spans="1:4">
      <c r="A10" t="s">
        <v>317</v>
      </c>
      <c r="B10" t="e">
        <f>원가계산서!#REF!</f>
        <v>#REF!</v>
      </c>
      <c r="C10">
        <v>1</v>
      </c>
      <c r="D10" s="1" t="s">
        <v>144</v>
      </c>
    </row>
    <row r="11" spans="1:4">
      <c r="A11" s="1" t="s">
        <v>147</v>
      </c>
      <c r="B11" t="e">
        <f>원가계산서!#REF!</f>
        <v>#REF!</v>
      </c>
      <c r="D11" s="1" t="s">
        <v>148</v>
      </c>
    </row>
    <row r="12" spans="1:4">
      <c r="A12" s="1" t="s">
        <v>153</v>
      </c>
      <c r="B12" t="e">
        <f>원가계산서!#REF!</f>
        <v>#REF!</v>
      </c>
      <c r="D12" s="1" t="s">
        <v>154</v>
      </c>
    </row>
    <row r="13" spans="1:4">
      <c r="A13" t="s">
        <v>316</v>
      </c>
      <c r="B13" t="e">
        <f>원가계산서!#REF!</f>
        <v>#REF!</v>
      </c>
      <c r="C13">
        <v>1</v>
      </c>
      <c r="D13" s="1" t="s">
        <v>209</v>
      </c>
    </row>
    <row r="14" spans="1:4">
      <c r="A14" t="s">
        <v>317</v>
      </c>
      <c r="B14" t="e">
        <f>원가계산서!#REF!</f>
        <v>#REF!</v>
      </c>
      <c r="C14">
        <v>1</v>
      </c>
      <c r="D14" s="1" t="s">
        <v>210</v>
      </c>
    </row>
    <row r="15" spans="1:4">
      <c r="A15" s="1" t="s">
        <v>212</v>
      </c>
      <c r="B15" t="e">
        <f>원가계산서!#REF!</f>
        <v>#REF!</v>
      </c>
      <c r="D15" s="1" t="s">
        <v>213</v>
      </c>
    </row>
    <row r="16" spans="1:4">
      <c r="A16" t="s">
        <v>317</v>
      </c>
      <c r="B16" t="e">
        <f>원가계산서!#REF!</f>
        <v>#REF!</v>
      </c>
      <c r="C16">
        <v>4</v>
      </c>
      <c r="D16" s="1" t="s">
        <v>219</v>
      </c>
    </row>
    <row r="17" spans="1:4">
      <c r="A17" s="1" t="s">
        <v>221</v>
      </c>
      <c r="B17" t="e">
        <f>원가계산서!#REF!</f>
        <v>#REF!</v>
      </c>
      <c r="D17" s="1" t="s">
        <v>222</v>
      </c>
    </row>
    <row r="18" spans="1:4">
      <c r="A18" s="1" t="s">
        <v>289</v>
      </c>
      <c r="B18" t="e">
        <f>원가계산서!#REF!</f>
        <v>#REF!</v>
      </c>
      <c r="D18" s="1" t="s">
        <v>290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8D938-68ED-4F0B-AC77-39EC0D914659}">
  <dimension ref="A1:D33"/>
  <sheetViews>
    <sheetView workbookViewId="0">
      <selection activeCell="H28" sqref="H28"/>
    </sheetView>
  </sheetViews>
  <sheetFormatPr defaultRowHeight="16.5"/>
  <cols>
    <col min="1" max="1" width="60.625" customWidth="1"/>
    <col min="3" max="3" width="15.625" customWidth="1"/>
    <col min="4" max="4" width="24.625" hidden="1" customWidth="1"/>
  </cols>
  <sheetData>
    <row r="1" spans="1:4">
      <c r="A1" t="s">
        <v>295</v>
      </c>
      <c r="B1" t="s">
        <v>313</v>
      </c>
      <c r="C1" t="s">
        <v>314</v>
      </c>
      <c r="D1" t="s">
        <v>318</v>
      </c>
    </row>
    <row r="2" spans="1:4">
      <c r="A2" s="1" t="s">
        <v>319</v>
      </c>
      <c r="B2" t="e">
        <f>원가계산서!#REF!</f>
        <v>#REF!</v>
      </c>
      <c r="D2" s="1" t="s">
        <v>246</v>
      </c>
    </row>
    <row r="3" spans="1:4">
      <c r="A3" t="s">
        <v>316</v>
      </c>
      <c r="B3" t="e">
        <f>원가계산서!#REF!</f>
        <v>#REF!</v>
      </c>
      <c r="C3">
        <v>4</v>
      </c>
      <c r="D3" s="1" t="s">
        <v>297</v>
      </c>
    </row>
    <row r="4" spans="1:4">
      <c r="A4" s="1" t="s">
        <v>320</v>
      </c>
      <c r="B4" t="e">
        <f>원가계산서!#REF!</f>
        <v>#REF!</v>
      </c>
      <c r="C4">
        <v>4</v>
      </c>
      <c r="D4" s="1" t="s">
        <v>228</v>
      </c>
    </row>
    <row r="5" spans="1:4">
      <c r="A5" t="s">
        <v>317</v>
      </c>
      <c r="B5" t="e">
        <f>원가계산서!#REF!</f>
        <v>#REF!</v>
      </c>
      <c r="C5">
        <v>4</v>
      </c>
      <c r="D5" s="1" t="s">
        <v>307</v>
      </c>
    </row>
    <row r="6" spans="1:4">
      <c r="A6" s="1" t="s">
        <v>321</v>
      </c>
      <c r="B6" t="e">
        <f>원가계산서!#REF!</f>
        <v>#REF!</v>
      </c>
      <c r="C6">
        <v>4</v>
      </c>
      <c r="D6" s="1" t="s">
        <v>231</v>
      </c>
    </row>
    <row r="7" spans="1:4">
      <c r="A7" t="s">
        <v>317</v>
      </c>
      <c r="B7" t="e">
        <f>원가계산서!#REF!</f>
        <v>#REF!</v>
      </c>
      <c r="C7">
        <v>4</v>
      </c>
      <c r="D7" s="1" t="s">
        <v>308</v>
      </c>
    </row>
    <row r="8" spans="1:4">
      <c r="A8" s="1" t="s">
        <v>322</v>
      </c>
      <c r="B8" t="e">
        <f>원가계산서!#REF!</f>
        <v>#REF!</v>
      </c>
      <c r="C8">
        <v>4</v>
      </c>
      <c r="D8" s="1" t="s">
        <v>234</v>
      </c>
    </row>
    <row r="9" spans="1:4">
      <c r="A9" t="s">
        <v>317</v>
      </c>
      <c r="B9" t="e">
        <f>원가계산서!#REF!</f>
        <v>#REF!</v>
      </c>
      <c r="C9">
        <v>4</v>
      </c>
      <c r="D9" s="1" t="s">
        <v>309</v>
      </c>
    </row>
    <row r="10" spans="1:4">
      <c r="A10" s="1" t="s">
        <v>323</v>
      </c>
      <c r="B10" t="e">
        <f>원가계산서!#REF!</f>
        <v>#REF!</v>
      </c>
      <c r="C10">
        <v>4</v>
      </c>
      <c r="D10" s="1" t="s">
        <v>238</v>
      </c>
    </row>
    <row r="11" spans="1:4">
      <c r="A11" t="s">
        <v>317</v>
      </c>
      <c r="B11" t="e">
        <f>원가계산서!#REF!</f>
        <v>#REF!</v>
      </c>
      <c r="C11">
        <v>4</v>
      </c>
      <c r="D11" s="1" t="s">
        <v>310</v>
      </c>
    </row>
    <row r="12" spans="1:4">
      <c r="A12" s="1" t="s">
        <v>324</v>
      </c>
      <c r="B12" t="e">
        <f>원가계산서!#REF!</f>
        <v>#REF!</v>
      </c>
      <c r="C12">
        <v>4</v>
      </c>
      <c r="D12" s="1" t="s">
        <v>242</v>
      </c>
    </row>
    <row r="13" spans="1:4">
      <c r="A13" t="s">
        <v>317</v>
      </c>
      <c r="B13" t="e">
        <f>원가계산서!#REF!</f>
        <v>#REF!</v>
      </c>
      <c r="C13">
        <v>4</v>
      </c>
      <c r="D13" s="1" t="s">
        <v>311</v>
      </c>
    </row>
    <row r="14" spans="1:4">
      <c r="A14" s="1" t="s">
        <v>325</v>
      </c>
      <c r="B14" t="e">
        <f>원가계산서!#REF!</f>
        <v>#REF!</v>
      </c>
      <c r="C14">
        <v>4</v>
      </c>
      <c r="D14" s="1" t="s">
        <v>250</v>
      </c>
    </row>
    <row r="15" spans="1:4">
      <c r="A15" t="s">
        <v>326</v>
      </c>
      <c r="B15" t="e">
        <f>원가계산서!#REF!</f>
        <v>#REF!</v>
      </c>
      <c r="C15">
        <v>4</v>
      </c>
      <c r="D15" s="1" t="s">
        <v>296</v>
      </c>
    </row>
    <row r="16" spans="1:4">
      <c r="A16" s="1" t="s">
        <v>327</v>
      </c>
      <c r="B16" t="e">
        <f>원가계산서!#REF!</f>
        <v>#REF!</v>
      </c>
      <c r="C16">
        <v>4</v>
      </c>
      <c r="D16" s="1" t="s">
        <v>254</v>
      </c>
    </row>
    <row r="17" spans="1:4">
      <c r="A17" t="s">
        <v>316</v>
      </c>
      <c r="B17" t="e">
        <f>원가계산서!#REF!</f>
        <v>#REF!</v>
      </c>
      <c r="C17">
        <v>4</v>
      </c>
      <c r="D17" s="1" t="s">
        <v>298</v>
      </c>
    </row>
    <row r="18" spans="1:4">
      <c r="A18" s="1" t="s">
        <v>328</v>
      </c>
      <c r="B18" t="e">
        <f>원가계산서!#REF!</f>
        <v>#REF!</v>
      </c>
      <c r="C18">
        <v>4</v>
      </c>
      <c r="D18" s="1" t="s">
        <v>257</v>
      </c>
    </row>
    <row r="19" spans="1:4">
      <c r="A19" t="s">
        <v>316</v>
      </c>
      <c r="B19" t="e">
        <f>원가계산서!#REF!</f>
        <v>#REF!</v>
      </c>
      <c r="C19">
        <v>4</v>
      </c>
      <c r="D19" s="1" t="s">
        <v>299</v>
      </c>
    </row>
    <row r="20" spans="1:4">
      <c r="A20" s="1" t="s">
        <v>329</v>
      </c>
      <c r="B20" t="e">
        <f>원가계산서!#REF!</f>
        <v>#REF!</v>
      </c>
      <c r="C20">
        <v>4</v>
      </c>
      <c r="D20" s="1" t="s">
        <v>260</v>
      </c>
    </row>
    <row r="21" spans="1:4">
      <c r="A21" t="s">
        <v>316</v>
      </c>
      <c r="B21" t="e">
        <f>원가계산서!#REF!</f>
        <v>#REF!</v>
      </c>
      <c r="C21">
        <v>4</v>
      </c>
      <c r="D21" s="1" t="s">
        <v>300</v>
      </c>
    </row>
    <row r="22" spans="1:4">
      <c r="A22" s="1" t="s">
        <v>330</v>
      </c>
      <c r="B22" t="e">
        <f>원가계산서!#REF!</f>
        <v>#REF!</v>
      </c>
      <c r="C22">
        <v>4</v>
      </c>
      <c r="D22" s="1" t="s">
        <v>263</v>
      </c>
    </row>
    <row r="23" spans="1:4">
      <c r="A23" t="s">
        <v>316</v>
      </c>
      <c r="B23" t="e">
        <f>원가계산서!#REF!</f>
        <v>#REF!</v>
      </c>
      <c r="C23">
        <v>4</v>
      </c>
      <c r="D23" s="1" t="s">
        <v>301</v>
      </c>
    </row>
    <row r="24" spans="1:4">
      <c r="A24" s="1" t="s">
        <v>331</v>
      </c>
      <c r="B24" t="e">
        <f>원가계산서!#REF!</f>
        <v>#REF!</v>
      </c>
      <c r="C24">
        <v>4</v>
      </c>
      <c r="D24" s="1" t="s">
        <v>267</v>
      </c>
    </row>
    <row r="25" spans="1:4">
      <c r="A25" t="s">
        <v>317</v>
      </c>
      <c r="B25" t="e">
        <f>원가계산서!#REF!</f>
        <v>#REF!</v>
      </c>
      <c r="C25">
        <v>4</v>
      </c>
      <c r="D25" s="1" t="s">
        <v>302</v>
      </c>
    </row>
    <row r="26" spans="1:4">
      <c r="A26" s="1" t="s">
        <v>332</v>
      </c>
      <c r="B26" t="e">
        <f>원가계산서!#REF!</f>
        <v>#REF!</v>
      </c>
      <c r="C26">
        <v>4</v>
      </c>
      <c r="D26" s="1" t="s">
        <v>271</v>
      </c>
    </row>
    <row r="27" spans="1:4">
      <c r="A27" t="s">
        <v>317</v>
      </c>
      <c r="B27" t="e">
        <f>원가계산서!#REF!</f>
        <v>#REF!</v>
      </c>
      <c r="C27">
        <v>4</v>
      </c>
      <c r="D27" s="1" t="s">
        <v>303</v>
      </c>
    </row>
    <row r="28" spans="1:4">
      <c r="A28" s="1" t="s">
        <v>333</v>
      </c>
      <c r="B28" t="e">
        <f>원가계산서!#REF!</f>
        <v>#REF!</v>
      </c>
      <c r="C28">
        <v>4</v>
      </c>
      <c r="D28" s="1" t="s">
        <v>275</v>
      </c>
    </row>
    <row r="29" spans="1:4">
      <c r="A29" t="s">
        <v>316</v>
      </c>
      <c r="B29" t="e">
        <f>원가계산서!#REF!</f>
        <v>#REF!</v>
      </c>
      <c r="C29">
        <v>4</v>
      </c>
      <c r="D29" s="1" t="s">
        <v>304</v>
      </c>
    </row>
    <row r="30" spans="1:4">
      <c r="A30" s="1" t="s">
        <v>334</v>
      </c>
      <c r="B30" t="e">
        <f>원가계산서!#REF!</f>
        <v>#REF!</v>
      </c>
      <c r="C30">
        <v>4</v>
      </c>
      <c r="D30" s="1" t="s">
        <v>278</v>
      </c>
    </row>
    <row r="31" spans="1:4">
      <c r="A31" t="s">
        <v>316</v>
      </c>
      <c r="B31" t="e">
        <f>원가계산서!#REF!</f>
        <v>#REF!</v>
      </c>
      <c r="C31">
        <v>4</v>
      </c>
      <c r="D31" s="1" t="s">
        <v>305</v>
      </c>
    </row>
    <row r="32" spans="1:4">
      <c r="A32" s="1" t="s">
        <v>335</v>
      </c>
      <c r="B32" t="e">
        <f>원가계산서!#REF!</f>
        <v>#REF!</v>
      </c>
      <c r="C32">
        <v>4</v>
      </c>
      <c r="D32" s="1" t="s">
        <v>282</v>
      </c>
    </row>
    <row r="33" spans="1:4">
      <c r="A33" t="s">
        <v>315</v>
      </c>
      <c r="B33" t="e">
        <f>원가계산서!#REF!</f>
        <v>#REF!</v>
      </c>
      <c r="C33">
        <v>4</v>
      </c>
      <c r="D33" s="1" t="s">
        <v>306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6</vt:i4>
      </vt:variant>
    </vt:vector>
  </HeadingPairs>
  <TitlesOfParts>
    <vt:vector size="11" baseType="lpstr">
      <vt:lpstr>원가계산서</vt:lpstr>
      <vt:lpstr>공종별집계표</vt:lpstr>
      <vt:lpstr>공종별내역서</vt:lpstr>
      <vt:lpstr>공량설정</vt:lpstr>
      <vt:lpstr>공량설정_일위대가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종휘 최</dc:creator>
  <cp:lastModifiedBy>USER</cp:lastModifiedBy>
  <dcterms:created xsi:type="dcterms:W3CDTF">2026-07-14T07:59:16Z</dcterms:created>
  <dcterms:modified xsi:type="dcterms:W3CDTF">2026-07-28T07:11:27Z</dcterms:modified>
</cp:coreProperties>
</file>