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입찰\2026년\★전자시담\1.중기2리 국골 지방상수도 급수구역 확장공사 전기 및 계측제어공사-감시제어설비\"/>
    </mc:Choice>
  </mc:AlternateContent>
  <bookViews>
    <workbookView xWindow="28680" yWindow="-120" windowWidth="29040" windowHeight="15840" firstSheet="3" activeTab="3"/>
  </bookViews>
  <sheets>
    <sheet name="갑지" sheetId="11" state="hidden" r:id="rId1"/>
    <sheet name="26. 4. 13." sheetId="12" state="hidden" r:id="rId2"/>
    <sheet name="원가계산서" sheetId="13" state="hidden" r:id="rId3"/>
    <sheet name="공종별집계표" sheetId="7" r:id="rId4"/>
    <sheet name="공종별내역서" sheetId="6" r:id="rId5"/>
    <sheet name="일위대가목록" sheetId="5" state="hidden" r:id="rId6"/>
    <sheet name="일위대가" sheetId="4" state="hidden" r:id="rId7"/>
    <sheet name="단가대비표" sheetId="3" state="hidden" r:id="rId8"/>
    <sheet name="수탁공사비 집계표" sheetId="9" state="hidden" r:id="rId9"/>
    <sheet name="수탁공사비 내역서" sheetId="10" state="hidden" r:id="rId10"/>
    <sheet name=" 공사설정 " sheetId="2" state="hidden" r:id="rId11"/>
    <sheet name="Sheet1" sheetId="1" state="hidden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>"="</definedName>
    <definedName name="___PB1" localSheetId="0">#REF!</definedName>
    <definedName name="___PB1" localSheetId="2">#REF!</definedName>
    <definedName name="___PB1">#REF!</definedName>
    <definedName name="__CDT1" localSheetId="0">#REF!</definedName>
    <definedName name="__CDT1" localSheetId="2">#REF!</definedName>
    <definedName name="__CDT1">#REF!</definedName>
    <definedName name="__CDT2" localSheetId="0">#REF!</definedName>
    <definedName name="__CDT2" localSheetId="2">#REF!</definedName>
    <definedName name="__CDT2">#REF!</definedName>
    <definedName name="__CDT3" localSheetId="0">#REF!</definedName>
    <definedName name="__CDT3" localSheetId="2">#REF!</definedName>
    <definedName name="__CDT3">#REF!</definedName>
    <definedName name="__D1" localSheetId="0">#REF!</definedName>
    <definedName name="__D1" localSheetId="2">#REF!</definedName>
    <definedName name="__D1">#REF!</definedName>
    <definedName name="__DemandLoad">TRUE</definedName>
    <definedName name="__IntlFixup" hidden="1">TRUE</definedName>
    <definedName name="__PB1" localSheetId="0">#REF!</definedName>
    <definedName name="__PB1" localSheetId="2">#REF!</definedName>
    <definedName name="__PB1">#REF!</definedName>
    <definedName name="_10_7" localSheetId="0">#REF!</definedName>
    <definedName name="_10_7" localSheetId="2">#REF!</definedName>
    <definedName name="_10_7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_8" localSheetId="0">#REF!</definedName>
    <definedName name="_11_8" localSheetId="2">#REF!</definedName>
    <definedName name="_11_8">#REF!</definedName>
    <definedName name="_12_9" localSheetId="0">#REF!</definedName>
    <definedName name="_12_9" localSheetId="2">#REF!</definedName>
    <definedName name="_12_9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0.995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A_10" localSheetId="0">#REF!</definedName>
    <definedName name="_16A_10" localSheetId="2">#REF!</definedName>
    <definedName name="_16A_10">#REF!</definedName>
    <definedName name="_16A_11" localSheetId="0">#REF!</definedName>
    <definedName name="_16A_11" localSheetId="2">#REF!</definedName>
    <definedName name="_16A_11">#REF!</definedName>
    <definedName name="_16A_12" localSheetId="0">#REF!</definedName>
    <definedName name="_16A_12" localSheetId="2">#REF!</definedName>
    <definedName name="_16A_12">#REF!</definedName>
    <definedName name="_16A_13" localSheetId="0">#REF!</definedName>
    <definedName name="_16A_13" localSheetId="2">#REF!</definedName>
    <definedName name="_16A_13">#REF!</definedName>
    <definedName name="_16A_14" localSheetId="0">#REF!</definedName>
    <definedName name="_16A_14" localSheetId="2">#REF!</definedName>
    <definedName name="_16A_14">#REF!</definedName>
    <definedName name="_16A_15" localSheetId="0">#REF!</definedName>
    <definedName name="_16A_15" localSheetId="2">#REF!</definedName>
    <definedName name="_16A_15">#REF!</definedName>
    <definedName name="_16A_8" localSheetId="0">#REF!</definedName>
    <definedName name="_16A_8" localSheetId="2">#REF!</definedName>
    <definedName name="_16A_8">#REF!</definedName>
    <definedName name="_16A_9" localSheetId="0">#REF!</definedName>
    <definedName name="_16A_9" localSheetId="2">#REF!</definedName>
    <definedName name="_16A_9">#REF!</definedName>
    <definedName name="_16B_10" localSheetId="0">#REF!</definedName>
    <definedName name="_16B_10" localSheetId="2">#REF!</definedName>
    <definedName name="_16B_10">#REF!</definedName>
    <definedName name="_16B_11" localSheetId="0">#REF!</definedName>
    <definedName name="_16B_11" localSheetId="2">#REF!</definedName>
    <definedName name="_16B_11">#REF!</definedName>
    <definedName name="_16B_12" localSheetId="0">#REF!</definedName>
    <definedName name="_16B_12" localSheetId="2">#REF!</definedName>
    <definedName name="_16B_12">#REF!</definedName>
    <definedName name="_16B_13" localSheetId="0">#REF!</definedName>
    <definedName name="_16B_13" localSheetId="2">#REF!</definedName>
    <definedName name="_16B_13">#REF!</definedName>
    <definedName name="_16B_14" localSheetId="0">#REF!</definedName>
    <definedName name="_16B_14" localSheetId="2">#REF!</definedName>
    <definedName name="_16B_14">#REF!</definedName>
    <definedName name="_16B_15" localSheetId="0">#REF!</definedName>
    <definedName name="_16B_15" localSheetId="2">#REF!</definedName>
    <definedName name="_16B_15">#REF!</definedName>
    <definedName name="_16B_8" localSheetId="0">#REF!</definedName>
    <definedName name="_16B_8" localSheetId="2">#REF!</definedName>
    <definedName name="_16B_8">#REF!</definedName>
    <definedName name="_16B_9" localSheetId="0">#REF!</definedName>
    <definedName name="_16B_9" localSheetId="2">#REF!</definedName>
    <definedName name="_16B_9">#REF!</definedName>
    <definedName name="_16C_" localSheetId="0">#REF!</definedName>
    <definedName name="_16C_" localSheetId="2">#REF!</definedName>
    <definedName name="_16C_">#REF!</definedName>
    <definedName name="_16C_10" localSheetId="0">#REF!</definedName>
    <definedName name="_16C_10" localSheetId="2">#REF!</definedName>
    <definedName name="_16C_10">#REF!</definedName>
    <definedName name="_16C_11" localSheetId="0">#REF!</definedName>
    <definedName name="_16C_11" localSheetId="2">#REF!</definedName>
    <definedName name="_16C_11">#REF!</definedName>
    <definedName name="_16C_12" localSheetId="0">#REF!</definedName>
    <definedName name="_16C_12" localSheetId="2">#REF!</definedName>
    <definedName name="_16C_12">#REF!</definedName>
    <definedName name="_16C_13" localSheetId="0">#REF!</definedName>
    <definedName name="_16C_13" localSheetId="2">#REF!</definedName>
    <definedName name="_16C_13">#REF!</definedName>
    <definedName name="_16C_14" localSheetId="0">#REF!</definedName>
    <definedName name="_16C_14" localSheetId="2">#REF!</definedName>
    <definedName name="_16C_14">#REF!</definedName>
    <definedName name="_16C_15" localSheetId="0">#REF!</definedName>
    <definedName name="_16C_15" localSheetId="2">#REF!</definedName>
    <definedName name="_16C_15">#REF!</definedName>
    <definedName name="_16C_8" localSheetId="0">#REF!</definedName>
    <definedName name="_16C_8" localSheetId="2">#REF!</definedName>
    <definedName name="_16C_8">#REF!</definedName>
    <definedName name="_16C_9" localSheetId="0">#REF!</definedName>
    <definedName name="_16C_9" localSheetId="2">#REF!</definedName>
    <definedName name="_16C_9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2.25</definedName>
    <definedName name="_2">#N/A</definedName>
    <definedName name="_2_" localSheetId="0">#REF!</definedName>
    <definedName name="_2_" localSheetId="2">#REF!</definedName>
    <definedName name="_2_">#REF!</definedName>
    <definedName name="_22">3.04</definedName>
    <definedName name="_25">3.98</definedName>
    <definedName name="_29">5.04</definedName>
    <definedName name="_32">6.28</definedName>
    <definedName name="_35">7.51</definedName>
    <definedName name="_3C_" localSheetId="0">#REF!</definedName>
    <definedName name="_3C_" localSheetId="2">#REF!</definedName>
    <definedName name="_3C_">#REF!</definedName>
    <definedName name="_7_10" localSheetId="0">#REF!</definedName>
    <definedName name="_7_10" localSheetId="2">#REF!</definedName>
    <definedName name="_7_10">#REF!</definedName>
    <definedName name="_8_11" localSheetId="0">#REF!</definedName>
    <definedName name="_8_11" localSheetId="2">#REF!</definedName>
    <definedName name="_8_11">#REF!</definedName>
    <definedName name="_9_6" localSheetId="0">#REF!</definedName>
    <definedName name="_9_6" localSheetId="2">#REF!</definedName>
    <definedName name="_9_6">#REF!</definedName>
    <definedName name="_A99999" localSheetId="0">#REF!</definedName>
    <definedName name="_A99999" localSheetId="2">#REF!</definedName>
    <definedName name="_A99999">#REF!</definedName>
    <definedName name="_B" localSheetId="0">#REF!</definedName>
    <definedName name="_B" localSheetId="2">#REF!</definedName>
    <definedName name="_B">#REF!</definedName>
    <definedName name="_B1" localSheetId="0">#REF!</definedName>
    <definedName name="_B1" localSheetId="2">#REF!</definedName>
    <definedName name="_B1">#REF!</definedName>
    <definedName name="_B2" localSheetId="0">#REF!</definedName>
    <definedName name="_B2" localSheetId="2">#REF!</definedName>
    <definedName name="_B2">#REF!</definedName>
    <definedName name="_B3" localSheetId="0">#REF!</definedName>
    <definedName name="_B3" localSheetId="2">#REF!</definedName>
    <definedName name="_B3">#REF!</definedName>
    <definedName name="_B4" localSheetId="0">#REF!</definedName>
    <definedName name="_B4" localSheetId="2">#REF!</definedName>
    <definedName name="_B4">#REF!</definedName>
    <definedName name="_B5" localSheetId="0">#REF!</definedName>
    <definedName name="_B5" localSheetId="2">#REF!</definedName>
    <definedName name="_B5">#REF!</definedName>
    <definedName name="_B6" localSheetId="0">#REF!</definedName>
    <definedName name="_B6" localSheetId="2">#REF!</definedName>
    <definedName name="_B6">#REF!</definedName>
    <definedName name="_B7" localSheetId="0">#REF!</definedName>
    <definedName name="_B7" localSheetId="2">#REF!</definedName>
    <definedName name="_B7">#REF!</definedName>
    <definedName name="_bar10" localSheetId="0">#REF!</definedName>
    <definedName name="_bar10" localSheetId="2">#REF!</definedName>
    <definedName name="_bar10">#REF!</definedName>
    <definedName name="_bar13" localSheetId="0">#REF!</definedName>
    <definedName name="_bar13" localSheetId="2">#REF!</definedName>
    <definedName name="_bar13">#REF!</definedName>
    <definedName name="_bar16" localSheetId="0">#REF!</definedName>
    <definedName name="_bar16" localSheetId="2">#REF!</definedName>
    <definedName name="_bar16">#REF!</definedName>
    <definedName name="_bar19" localSheetId="0">#REF!</definedName>
    <definedName name="_bar19" localSheetId="2">#REF!</definedName>
    <definedName name="_bar19">#REF!</definedName>
    <definedName name="_bar22" localSheetId="0">#REF!</definedName>
    <definedName name="_bar22" localSheetId="2">#REF!</definedName>
    <definedName name="_bar22">#REF!</definedName>
    <definedName name="_bar25" localSheetId="0">#REF!</definedName>
    <definedName name="_bar25" localSheetId="2">#REF!</definedName>
    <definedName name="_bar25">#REF!</definedName>
    <definedName name="_bar29" localSheetId="0">#REF!</definedName>
    <definedName name="_bar29" localSheetId="2">#REF!</definedName>
    <definedName name="_bar29">#REF!</definedName>
    <definedName name="_bar32" localSheetId="0">#REF!</definedName>
    <definedName name="_bar32" localSheetId="2">#REF!</definedName>
    <definedName name="_bar32">#REF!</definedName>
    <definedName name="_cc" localSheetId="0">#REF!</definedName>
    <definedName name="_cc" localSheetId="2">#REF!</definedName>
    <definedName name="_cc">#REF!</definedName>
    <definedName name="_ccc" localSheetId="0">#REF!</definedName>
    <definedName name="_ccc" localSheetId="2">#REF!</definedName>
    <definedName name="_ccc">#REF!</definedName>
    <definedName name="_CDT1" localSheetId="0">#REF!</definedName>
    <definedName name="_CDT1" localSheetId="2">#REF!</definedName>
    <definedName name="_CDT1">#REF!</definedName>
    <definedName name="_CDT2" localSheetId="0">#REF!</definedName>
    <definedName name="_CDT2" localSheetId="2">#REF!</definedName>
    <definedName name="_CDT2">#REF!</definedName>
    <definedName name="_CDT3" localSheetId="0">#REF!</definedName>
    <definedName name="_CDT3" localSheetId="2">#REF!</definedName>
    <definedName name="_CDT3">#REF!</definedName>
    <definedName name="_CON135" localSheetId="0">#REF!</definedName>
    <definedName name="_CON135" localSheetId="2">#REF!</definedName>
    <definedName name="_CON135">#REF!</definedName>
    <definedName name="_CON210" localSheetId="0">#REF!</definedName>
    <definedName name="_CON210" localSheetId="2">#REF!</definedName>
    <definedName name="_CON210">#REF!</definedName>
    <definedName name="_CON240" localSheetId="0">#REF!</definedName>
    <definedName name="_CON240" localSheetId="2">#REF!</definedName>
    <definedName name="_CON240">#REF!</definedName>
    <definedName name="_DIA1" localSheetId="0">#REF!</definedName>
    <definedName name="_DIA1" localSheetId="2">#REF!</definedName>
    <definedName name="_DIA1">#REF!</definedName>
    <definedName name="_dia10" localSheetId="0">#REF!</definedName>
    <definedName name="_dia10" localSheetId="2">#REF!</definedName>
    <definedName name="_dia10">#REF!</definedName>
    <definedName name="_dia13" localSheetId="0">#REF!</definedName>
    <definedName name="_dia13" localSheetId="2">#REF!</definedName>
    <definedName name="_dia13">#REF!</definedName>
    <definedName name="_dia16" localSheetId="0">#REF!</definedName>
    <definedName name="_dia16" localSheetId="2">#REF!</definedName>
    <definedName name="_dia16">#REF!</definedName>
    <definedName name="_dia19" localSheetId="0">#REF!</definedName>
    <definedName name="_dia19" localSheetId="2">#REF!</definedName>
    <definedName name="_dia19">#REF!</definedName>
    <definedName name="_DIA2" localSheetId="0">#REF!</definedName>
    <definedName name="_DIA2" localSheetId="2">#REF!</definedName>
    <definedName name="_DIA2">#REF!</definedName>
    <definedName name="_dia22" localSheetId="0">#REF!</definedName>
    <definedName name="_dia22" localSheetId="2">#REF!</definedName>
    <definedName name="_dia22">#REF!</definedName>
    <definedName name="_dia25" localSheetId="0">#REF!</definedName>
    <definedName name="_dia25" localSheetId="2">#REF!</definedName>
    <definedName name="_dia25">#REF!</definedName>
    <definedName name="_dia29" localSheetId="0">#REF!</definedName>
    <definedName name="_dia29" localSheetId="2">#REF!</definedName>
    <definedName name="_dia29">#REF!</definedName>
    <definedName name="_dia32" localSheetId="0">#REF!</definedName>
    <definedName name="_dia32" localSheetId="2">#REF!</definedName>
    <definedName name="_dia32">#REF!</definedName>
    <definedName name="_dia35" localSheetId="0">#REF!</definedName>
    <definedName name="_dia35" localSheetId="2">#REF!</definedName>
    <definedName name="_dia35">#REF!</definedName>
    <definedName name="_DIA4" localSheetId="0">#REF!</definedName>
    <definedName name="_DIA4" localSheetId="2">#REF!</definedName>
    <definedName name="_DIA4">#REF!</definedName>
    <definedName name="_dist__bin" hidden="1">#N/A</definedName>
    <definedName name="_Dist_Bin" localSheetId="0" hidden="1">#REF!</definedName>
    <definedName name="_Dist_Bin" localSheetId="2" hidden="1">#REF!</definedName>
    <definedName name="_Dist_Bin" hidden="1">#REF!</definedName>
    <definedName name="_Dist_Values" localSheetId="0" hidden="1">#REF!</definedName>
    <definedName name="_Dist_Values" localSheetId="2" hidden="1">#REF!</definedName>
    <definedName name="_Dist_Values" hidden="1">#REF!</definedName>
    <definedName name="_ELL1" localSheetId="0">#REF!</definedName>
    <definedName name="_ELL1" localSheetId="2">#REF!</definedName>
    <definedName name="_ELL1">#REF!</definedName>
    <definedName name="_ELL2" localSheetId="0">#REF!</definedName>
    <definedName name="_ELL2" localSheetId="2">#REF!</definedName>
    <definedName name="_ELL2">#REF!</definedName>
    <definedName name="_Fill" localSheetId="0" hidden="1">#REF!</definedName>
    <definedName name="_Fill" localSheetId="2" hidden="1">#REF!</definedName>
    <definedName name="_Fill" hidden="1">#REF!</definedName>
    <definedName name="_H" localSheetId="0">#REF!</definedName>
    <definedName name="_H" localSheetId="2">#REF!</definedName>
    <definedName name="_H">#REF!</definedName>
    <definedName name="_H1" localSheetId="0">#REF!</definedName>
    <definedName name="_H1" localSheetId="2">#REF!</definedName>
    <definedName name="_H1">#REF!</definedName>
    <definedName name="_H3" localSheetId="0">#REF!</definedName>
    <definedName name="_H3" localSheetId="2">#REF!</definedName>
    <definedName name="_H3">#REF!</definedName>
    <definedName name="_H4" localSheetId="0">#REF!</definedName>
    <definedName name="_H4" localSheetId="2">#REF!</definedName>
    <definedName name="_H4">#REF!</definedName>
    <definedName name="_H600000" localSheetId="0">#REF!</definedName>
    <definedName name="_H600000" localSheetId="2">#REF!</definedName>
    <definedName name="_H600000">#REF!</definedName>
    <definedName name="_hor1" localSheetId="0">#REF!</definedName>
    <definedName name="_hor1" localSheetId="2">#REF!</definedName>
    <definedName name="_hor1">#REF!</definedName>
    <definedName name="_hor2" localSheetId="0">#REF!</definedName>
    <definedName name="_hor2" localSheetId="2">#REF!</definedName>
    <definedName name="_hor2">#REF!</definedName>
    <definedName name="_hor3" localSheetId="0">#REF!</definedName>
    <definedName name="_hor3" localSheetId="2">#REF!</definedName>
    <definedName name="_hor3">#REF!</definedName>
    <definedName name="_HSH1" localSheetId="0">#REF!</definedName>
    <definedName name="_HSH1" localSheetId="2">#REF!</definedName>
    <definedName name="_HSH1">#REF!</definedName>
    <definedName name="_HSH2" localSheetId="0">#REF!</definedName>
    <definedName name="_HSH2" localSheetId="2">#REF!</definedName>
    <definedName name="_HSH2">#REF!</definedName>
    <definedName name="_HUN" localSheetId="0">#REF!</definedName>
    <definedName name="_HUN" localSheetId="2">#REF!</definedName>
    <definedName name="_HUN">#REF!</definedName>
    <definedName name="_jea11" localSheetId="0">#REF!</definedName>
    <definedName name="_jea11" localSheetId="2">#REF!</definedName>
    <definedName name="_jea11">#REF!</definedName>
    <definedName name="_jea22" localSheetId="0">#REF!</definedName>
    <definedName name="_jea22" localSheetId="2">#REF!</definedName>
    <definedName name="_jea22">#REF!</definedName>
    <definedName name="_JH1" localSheetId="0">#REF!</definedName>
    <definedName name="_JH1" localSheetId="2">#REF!</definedName>
    <definedName name="_JH1">#REF!</definedName>
    <definedName name="_JH10" localSheetId="0">#REF!</definedName>
    <definedName name="_JH10" localSheetId="2">#REF!</definedName>
    <definedName name="_JH10">#REF!</definedName>
    <definedName name="_JH11" localSheetId="0">#REF!</definedName>
    <definedName name="_JH11" localSheetId="2">#REF!</definedName>
    <definedName name="_JH11">#REF!</definedName>
    <definedName name="_JH12" localSheetId="0">#REF!</definedName>
    <definedName name="_JH12" localSheetId="2">#REF!</definedName>
    <definedName name="_JH12">#REF!</definedName>
    <definedName name="_JH13" localSheetId="0">#REF!</definedName>
    <definedName name="_JH13" localSheetId="2">#REF!</definedName>
    <definedName name="_JH13">#REF!</definedName>
    <definedName name="_JH14" localSheetId="0">#REF!</definedName>
    <definedName name="_JH14" localSheetId="2">#REF!</definedName>
    <definedName name="_JH14">#REF!</definedName>
    <definedName name="_JH15" localSheetId="0">#REF!</definedName>
    <definedName name="_JH15" localSheetId="2">#REF!</definedName>
    <definedName name="_JH15">#REF!</definedName>
    <definedName name="_JH16" localSheetId="0">#REF!</definedName>
    <definedName name="_JH16" localSheetId="2">#REF!</definedName>
    <definedName name="_JH16">#REF!</definedName>
    <definedName name="_JH17" localSheetId="0">#REF!</definedName>
    <definedName name="_JH17" localSheetId="2">#REF!</definedName>
    <definedName name="_JH17">#REF!</definedName>
    <definedName name="_JH18" localSheetId="0">#REF!</definedName>
    <definedName name="_JH18" localSheetId="2">#REF!</definedName>
    <definedName name="_JH18">#REF!</definedName>
    <definedName name="_JH19" localSheetId="0">#REF!</definedName>
    <definedName name="_JH19" localSheetId="2">#REF!</definedName>
    <definedName name="_JH19">#REF!</definedName>
    <definedName name="_JH2" localSheetId="0">#REF!</definedName>
    <definedName name="_JH2" localSheetId="2">#REF!</definedName>
    <definedName name="_JH2">#REF!</definedName>
    <definedName name="_JH20" localSheetId="0">#REF!</definedName>
    <definedName name="_JH20" localSheetId="2">#REF!</definedName>
    <definedName name="_JH20">#REF!</definedName>
    <definedName name="_JH3" localSheetId="0">#REF!</definedName>
    <definedName name="_JH3" localSheetId="2">#REF!</definedName>
    <definedName name="_JH3">#REF!</definedName>
    <definedName name="_JH4" localSheetId="0">#REF!</definedName>
    <definedName name="_JH4" localSheetId="2">#REF!</definedName>
    <definedName name="_JH4">#REF!</definedName>
    <definedName name="_JH5" localSheetId="0">#REF!</definedName>
    <definedName name="_JH5" localSheetId="2">#REF!</definedName>
    <definedName name="_JH5">#REF!</definedName>
    <definedName name="_JH6" localSheetId="0">#REF!</definedName>
    <definedName name="_JH6" localSheetId="2">#REF!</definedName>
    <definedName name="_JH6">#REF!</definedName>
    <definedName name="_jh7" localSheetId="0">#REF!</definedName>
    <definedName name="_jh7" localSheetId="2">#REF!</definedName>
    <definedName name="_jh7">#REF!</definedName>
    <definedName name="_jh8" localSheetId="0">#REF!</definedName>
    <definedName name="_jh8" localSheetId="2">#REF!</definedName>
    <definedName name="_jh8">#REF!</definedName>
    <definedName name="_JH9" localSheetId="0">#REF!</definedName>
    <definedName name="_JH9" localSheetId="2">#REF!</definedName>
    <definedName name="_JH9">#REF!</definedName>
    <definedName name="_JOI13" localSheetId="0">#REF!</definedName>
    <definedName name="_JOI13" localSheetId="2">#REF!</definedName>
    <definedName name="_JOI13">#REF!</definedName>
    <definedName name="_K">#N/A</definedName>
    <definedName name="_Ka1" localSheetId="0">#REF!</definedName>
    <definedName name="_Ka1" localSheetId="2">#REF!</definedName>
    <definedName name="_Ka1">#REF!</definedName>
    <definedName name="_Ka2" localSheetId="0">#REF!</definedName>
    <definedName name="_Ka2" localSheetId="2">#REF!</definedName>
    <definedName name="_Ka2">#REF!</definedName>
    <definedName name="_Kae1" localSheetId="0">#REF!</definedName>
    <definedName name="_Kae1" localSheetId="2">#REF!</definedName>
    <definedName name="_Kae1">#REF!</definedName>
    <definedName name="_kae2" localSheetId="0">#REF!</definedName>
    <definedName name="_kae2" localSheetId="2">#REF!</definedName>
    <definedName name="_kae2">#REF!</definedName>
    <definedName name="_Key1" localSheetId="0" hidden="1">#REF!</definedName>
    <definedName name="_Key1" localSheetId="2" hidden="1">#REF!</definedName>
    <definedName name="_Key1" hidden="1">#REF!</definedName>
    <definedName name="_Key2" localSheetId="0" hidden="1">#REF!</definedName>
    <definedName name="_Key2" localSheetId="2" hidden="1">#REF!</definedName>
    <definedName name="_Key2" hidden="1">#REF!</definedName>
    <definedName name="_Key3" localSheetId="0" hidden="1">#REF!</definedName>
    <definedName name="_Key3" localSheetId="2" hidden="1">#REF!</definedName>
    <definedName name="_Key3" hidden="1">#REF!</definedName>
    <definedName name="_Kz1" localSheetId="0">#REF!</definedName>
    <definedName name="_Kz1" localSheetId="2">#REF!</definedName>
    <definedName name="_Kz1">#REF!</definedName>
    <definedName name="_Kz2" localSheetId="0">#REF!</definedName>
    <definedName name="_Kz2" localSheetId="2">#REF!</definedName>
    <definedName name="_Kz2">#REF!</definedName>
    <definedName name="_Kz3" localSheetId="0">#REF!</definedName>
    <definedName name="_Kz3" localSheetId="2">#REF!</definedName>
    <definedName name="_Kz3">#REF!</definedName>
    <definedName name="_L" localSheetId="0">#REF!</definedName>
    <definedName name="_L" localSheetId="2">#REF!</definedName>
    <definedName name="_L">#REF!</definedName>
    <definedName name="_LAN1" localSheetId="0">#REF!</definedName>
    <definedName name="_LAN1" localSheetId="2">#REF!</definedName>
    <definedName name="_LAN1">#REF!</definedName>
    <definedName name="_LAN10" localSheetId="0">#REF!</definedName>
    <definedName name="_LAN10" localSheetId="2">#REF!</definedName>
    <definedName name="_LAN10">#REF!</definedName>
    <definedName name="_LAN11" localSheetId="0">#REF!</definedName>
    <definedName name="_LAN11" localSheetId="2">#REF!</definedName>
    <definedName name="_LAN11">#REF!</definedName>
    <definedName name="_LAN12" localSheetId="0">#REF!</definedName>
    <definedName name="_LAN12" localSheetId="2">#REF!</definedName>
    <definedName name="_LAN12">#REF!</definedName>
    <definedName name="_LAN13" localSheetId="0">#REF!</definedName>
    <definedName name="_LAN13" localSheetId="2">#REF!</definedName>
    <definedName name="_LAN13">#REF!</definedName>
    <definedName name="_LAN14" localSheetId="0">#REF!</definedName>
    <definedName name="_LAN14" localSheetId="2">#REF!</definedName>
    <definedName name="_LAN14">#REF!</definedName>
    <definedName name="_LAN15" localSheetId="0">#REF!</definedName>
    <definedName name="_LAN15" localSheetId="2">#REF!</definedName>
    <definedName name="_LAN15">#REF!</definedName>
    <definedName name="_LAN16" localSheetId="0">#REF!</definedName>
    <definedName name="_LAN16" localSheetId="2">#REF!</definedName>
    <definedName name="_LAN16">#REF!</definedName>
    <definedName name="_LAN17" localSheetId="0">#REF!</definedName>
    <definedName name="_LAN17" localSheetId="2">#REF!</definedName>
    <definedName name="_LAN17">#REF!</definedName>
    <definedName name="_LAN18" localSheetId="0">#REF!</definedName>
    <definedName name="_LAN18" localSheetId="2">#REF!</definedName>
    <definedName name="_LAN18">#REF!</definedName>
    <definedName name="_LAN19" localSheetId="0">#REF!</definedName>
    <definedName name="_LAN19" localSheetId="2">#REF!</definedName>
    <definedName name="_LAN19">#REF!</definedName>
    <definedName name="_LAN2" localSheetId="0">#REF!</definedName>
    <definedName name="_LAN2" localSheetId="2">#REF!</definedName>
    <definedName name="_LAN2">#REF!</definedName>
    <definedName name="_LAN20" localSheetId="0">#REF!</definedName>
    <definedName name="_LAN20" localSheetId="2">#REF!</definedName>
    <definedName name="_LAN20">#REF!</definedName>
    <definedName name="_LAN3" localSheetId="0">#REF!</definedName>
    <definedName name="_LAN3" localSheetId="2">#REF!</definedName>
    <definedName name="_LAN3">#REF!</definedName>
    <definedName name="_LAN4" localSheetId="0">#REF!</definedName>
    <definedName name="_LAN4" localSheetId="2">#REF!</definedName>
    <definedName name="_LAN4">#REF!</definedName>
    <definedName name="_LAN5" localSheetId="0">#REF!</definedName>
    <definedName name="_LAN5" localSheetId="2">#REF!</definedName>
    <definedName name="_LAN5">#REF!</definedName>
    <definedName name="_LAN6" localSheetId="0">#REF!</definedName>
    <definedName name="_LAN6" localSheetId="2">#REF!</definedName>
    <definedName name="_LAN6">#REF!</definedName>
    <definedName name="_LAN7" localSheetId="0">#REF!</definedName>
    <definedName name="_LAN7" localSheetId="2">#REF!</definedName>
    <definedName name="_LAN7">#REF!</definedName>
    <definedName name="_LAN8" localSheetId="0">#REF!</definedName>
    <definedName name="_LAN8" localSheetId="2">#REF!</definedName>
    <definedName name="_LAN8">#REF!</definedName>
    <definedName name="_LAN9" localSheetId="0">#REF!</definedName>
    <definedName name="_LAN9" localSheetId="2">#REF!</definedName>
    <definedName name="_LAN9">#REF!</definedName>
    <definedName name="_MaL1" localSheetId="0">#REF!</definedName>
    <definedName name="_MaL1" localSheetId="2">#REF!</definedName>
    <definedName name="_MaL1">#REF!</definedName>
    <definedName name="_MaL2" localSheetId="0">#REF!</definedName>
    <definedName name="_MaL2" localSheetId="2">#REF!</definedName>
    <definedName name="_MaL2">#REF!</definedName>
    <definedName name="_NP1" localSheetId="0">#REF!</definedName>
    <definedName name="_NP1" localSheetId="2">#REF!</definedName>
    <definedName name="_NP1">#REF!</definedName>
    <definedName name="_NP2" localSheetId="0">#REF!</definedName>
    <definedName name="_NP2" localSheetId="2">#REF!</definedName>
    <definedName name="_NP2">#REF!</definedName>
    <definedName name="_NSH1" localSheetId="0">#REF!</definedName>
    <definedName name="_NSH1" localSheetId="2">#REF!</definedName>
    <definedName name="_NSH1">#REF!</definedName>
    <definedName name="_NSH2" localSheetId="0">#REF!</definedName>
    <definedName name="_NSH2" localSheetId="2">#REF!</definedName>
    <definedName name="_NSH2">#REF!</definedName>
    <definedName name="_Order1" hidden="1">255</definedName>
    <definedName name="_Order2" hidden="1">255</definedName>
    <definedName name="_Pa3" localSheetId="0">#REF!</definedName>
    <definedName name="_Pa3" localSheetId="2">#REF!</definedName>
    <definedName name="_Pa3">#REF!</definedName>
    <definedName name="_Pa4" localSheetId="0">#REF!</definedName>
    <definedName name="_Pa4" localSheetId="2">#REF!</definedName>
    <definedName name="_Pa4">#REF!</definedName>
    <definedName name="_PB1" localSheetId="0">#REF!</definedName>
    <definedName name="_PB1" localSheetId="2">#REF!</definedName>
    <definedName name="_PB1">#REF!</definedName>
    <definedName name="_phi1" localSheetId="0">#REF!</definedName>
    <definedName name="_phi1" localSheetId="2">#REF!</definedName>
    <definedName name="_phi1">#REF!</definedName>
    <definedName name="_phi3" localSheetId="0">#REF!</definedName>
    <definedName name="_phi3" localSheetId="2">#REF!</definedName>
    <definedName name="_phi3">#REF!</definedName>
    <definedName name="_PI1" localSheetId="0">#REF!</definedName>
    <definedName name="_PI1" localSheetId="2">#REF!</definedName>
    <definedName name="_PI1">#REF!</definedName>
    <definedName name="_PI2" localSheetId="0">#REF!</definedName>
    <definedName name="_PI2" localSheetId="2">#REF!</definedName>
    <definedName name="_PI2">#REF!</definedName>
    <definedName name="_Pt1" localSheetId="0">#REF!</definedName>
    <definedName name="_Pt1" localSheetId="2">#REF!</definedName>
    <definedName name="_Pt1">#REF!</definedName>
    <definedName name="_Pt2" localSheetId="0">#REF!</definedName>
    <definedName name="_Pt2" localSheetId="2">#REF!</definedName>
    <definedName name="_Pt2">#REF!</definedName>
    <definedName name="_PVC100" localSheetId="0">#REF!</definedName>
    <definedName name="_PVC100" localSheetId="2">#REF!</definedName>
    <definedName name="_PVC100">#REF!</definedName>
    <definedName name="_PVC125" localSheetId="0">#REF!</definedName>
    <definedName name="_PVC125" localSheetId="2">#REF!</definedName>
    <definedName name="_PVC125">#REF!</definedName>
    <definedName name="_PVC150" localSheetId="0">#REF!</definedName>
    <definedName name="_PVC150" localSheetId="2">#REF!</definedName>
    <definedName name="_PVC150">#REF!</definedName>
    <definedName name="_RD6" localSheetId="0">#REF!</definedName>
    <definedName name="_RD6" localSheetId="2">#REF!</definedName>
    <definedName name="_RD6">#REF!</definedName>
    <definedName name="_RD7" localSheetId="0">#REF!</definedName>
    <definedName name="_RD7" localSheetId="2">#REF!</definedName>
    <definedName name="_RD7">#REF!</definedName>
    <definedName name="_Regression_Int" hidden="1">1</definedName>
    <definedName name="_Regression_Out" localSheetId="0" hidden="1">#REF!</definedName>
    <definedName name="_Regression_Out" localSheetId="2" hidden="1">#REF!</definedName>
    <definedName name="_Regression_Out" hidden="1">#REF!</definedName>
    <definedName name="_Regression_X" localSheetId="0" hidden="1">#REF!</definedName>
    <definedName name="_Regression_X" localSheetId="2" hidden="1">#REF!</definedName>
    <definedName name="_Regression_X" hidden="1">#REF!</definedName>
    <definedName name="_Regression_Y" localSheetId="0" hidden="1">#REF!</definedName>
    <definedName name="_Regression_Y" localSheetId="2" hidden="1">#REF!</definedName>
    <definedName name="_Regression_Y" hidden="1">#REF!</definedName>
    <definedName name="_RL5" localSheetId="0">#REF!</definedName>
    <definedName name="_RL5" localSheetId="2">#REF!</definedName>
    <definedName name="_RL5">#REF!</definedName>
    <definedName name="_RL6" localSheetId="0">#REF!</definedName>
    <definedName name="_RL6" localSheetId="2">#REF!</definedName>
    <definedName name="_RL6">#REF!</definedName>
    <definedName name="_RL7" localSheetId="0">#REF!</definedName>
    <definedName name="_RL7" localSheetId="2">#REF!</definedName>
    <definedName name="_RL7">#REF!</definedName>
    <definedName name="_sd10" localSheetId="0">#REF!</definedName>
    <definedName name="_sd10" localSheetId="2">#REF!</definedName>
    <definedName name="_sd10">#REF!</definedName>
    <definedName name="_sd13" localSheetId="0">#REF!</definedName>
    <definedName name="_sd13" localSheetId="2">#REF!</definedName>
    <definedName name="_sd13">#REF!</definedName>
    <definedName name="_sd16" localSheetId="0">#REF!</definedName>
    <definedName name="_sd16" localSheetId="2">#REF!</definedName>
    <definedName name="_sd16">#REF!</definedName>
    <definedName name="_sd19" localSheetId="0">#REF!</definedName>
    <definedName name="_sd19" localSheetId="2">#REF!</definedName>
    <definedName name="_sd19">#REF!</definedName>
    <definedName name="_sd22" localSheetId="0">#REF!</definedName>
    <definedName name="_sd22" localSheetId="2">#REF!</definedName>
    <definedName name="_sd22">#REF!</definedName>
    <definedName name="_sd25" localSheetId="0">#REF!</definedName>
    <definedName name="_sd25" localSheetId="2">#REF!</definedName>
    <definedName name="_sd25">#REF!</definedName>
    <definedName name="_sd29" localSheetId="0">#REF!</definedName>
    <definedName name="_sd29" localSheetId="2">#REF!</definedName>
    <definedName name="_sd29">#REF!</definedName>
    <definedName name="_sd32" localSheetId="0">#REF!</definedName>
    <definedName name="_sd32" localSheetId="2">#REF!</definedName>
    <definedName name="_sd32">#REF!</definedName>
    <definedName name="_SH1" localSheetId="0">#REF!</definedName>
    <definedName name="_SH1" localSheetId="2">#REF!</definedName>
    <definedName name="_SH1">#REF!</definedName>
    <definedName name="_SH10" localSheetId="0">#REF!</definedName>
    <definedName name="_SH10" localSheetId="2">#REF!</definedName>
    <definedName name="_SH10">#REF!</definedName>
    <definedName name="_SH11" localSheetId="0">#REF!</definedName>
    <definedName name="_SH11" localSheetId="2">#REF!</definedName>
    <definedName name="_SH11">#REF!</definedName>
    <definedName name="_SH12" localSheetId="0">#REF!</definedName>
    <definedName name="_SH12" localSheetId="2">#REF!</definedName>
    <definedName name="_SH12">#REF!</definedName>
    <definedName name="_SH13" localSheetId="0">#REF!</definedName>
    <definedName name="_SH13" localSheetId="2">#REF!</definedName>
    <definedName name="_SH13">#REF!</definedName>
    <definedName name="_SH14" localSheetId="0">#REF!</definedName>
    <definedName name="_SH14" localSheetId="2">#REF!</definedName>
    <definedName name="_SH14">#REF!</definedName>
    <definedName name="_SH15" localSheetId="0">#REF!</definedName>
    <definedName name="_SH15" localSheetId="2">#REF!</definedName>
    <definedName name="_SH15">#REF!</definedName>
    <definedName name="_SH16" localSheetId="0">#REF!</definedName>
    <definedName name="_SH16" localSheetId="2">#REF!</definedName>
    <definedName name="_SH16">#REF!</definedName>
    <definedName name="_SH17" localSheetId="0">#REF!</definedName>
    <definedName name="_SH17" localSheetId="2">#REF!</definedName>
    <definedName name="_SH17">#REF!</definedName>
    <definedName name="_SH18" localSheetId="0">#REF!</definedName>
    <definedName name="_SH18" localSheetId="2">#REF!</definedName>
    <definedName name="_SH18">#REF!</definedName>
    <definedName name="_SH19" localSheetId="0">#REF!</definedName>
    <definedName name="_SH19" localSheetId="2">#REF!</definedName>
    <definedName name="_SH19">#REF!</definedName>
    <definedName name="_SH2" localSheetId="0">#REF!</definedName>
    <definedName name="_SH2" localSheetId="2">#REF!</definedName>
    <definedName name="_SH2">#REF!</definedName>
    <definedName name="_SH20" localSheetId="0">#REF!</definedName>
    <definedName name="_SH20" localSheetId="2">#REF!</definedName>
    <definedName name="_SH20">#REF!</definedName>
    <definedName name="_SH3" localSheetId="0">#REF!</definedName>
    <definedName name="_SH3" localSheetId="2">#REF!</definedName>
    <definedName name="_SH3">#REF!</definedName>
    <definedName name="_SH4" localSheetId="0">#REF!</definedName>
    <definedName name="_SH4" localSheetId="2">#REF!</definedName>
    <definedName name="_SH4">#REF!</definedName>
    <definedName name="_SH5" localSheetId="0">#REF!</definedName>
    <definedName name="_SH5" localSheetId="2">#REF!</definedName>
    <definedName name="_SH5">#REF!</definedName>
    <definedName name="_SH6" localSheetId="0">#REF!</definedName>
    <definedName name="_SH6" localSheetId="2">#REF!</definedName>
    <definedName name="_SH6">#REF!</definedName>
    <definedName name="_SH7" localSheetId="0">#REF!</definedName>
    <definedName name="_SH7" localSheetId="2">#REF!</definedName>
    <definedName name="_SH7">#REF!</definedName>
    <definedName name="_SH8" localSheetId="0">#REF!</definedName>
    <definedName name="_SH8" localSheetId="2">#REF!</definedName>
    <definedName name="_SH8">#REF!</definedName>
    <definedName name="_SH9" localSheetId="0">#REF!</definedName>
    <definedName name="_SH9" localSheetId="2">#REF!</definedName>
    <definedName name="_SH9">#REF!</definedName>
    <definedName name="_Sort" localSheetId="0" hidden="1">'[1]6PILE  (돌출)'!#REF!</definedName>
    <definedName name="_Sort" localSheetId="2" hidden="1">#REF!</definedName>
    <definedName name="_Sort" hidden="1">#REF!</definedName>
    <definedName name="_SS1" localSheetId="0">#REF!</definedName>
    <definedName name="_SS1" localSheetId="2">#REF!</definedName>
    <definedName name="_SS1">#REF!</definedName>
    <definedName name="_SS2" localSheetId="0">#REF!</definedName>
    <definedName name="_SS2" localSheetId="2">#REF!</definedName>
    <definedName name="_SS2">#REF!</definedName>
    <definedName name="_ST1" localSheetId="0">#REF!</definedName>
    <definedName name="_ST1" localSheetId="2">#REF!</definedName>
    <definedName name="_ST1">#REF!</definedName>
    <definedName name="_Table1_In1" localSheetId="0" hidden="1">#REF!</definedName>
    <definedName name="_Table1_In1" localSheetId="2" hidden="1">#REF!</definedName>
    <definedName name="_Table1_In1" hidden="1">#REF!</definedName>
    <definedName name="_Table1_Out" localSheetId="0" hidden="1">#REF!</definedName>
    <definedName name="_Table1_Out" localSheetId="2" hidden="1">#REF!</definedName>
    <definedName name="_Table1_Out" hidden="1">#REF!</definedName>
    <definedName name="_TC1" localSheetId="0">#REF!</definedName>
    <definedName name="_TC1" localSheetId="2">#REF!</definedName>
    <definedName name="_TC1">#REF!</definedName>
    <definedName name="_TC2" localSheetId="0">#REF!</definedName>
    <definedName name="_TC2" localSheetId="2">#REF!</definedName>
    <definedName name="_TC2">#REF!</definedName>
    <definedName name="_TRN01" localSheetId="0">#REF!</definedName>
    <definedName name="_TRN01" localSheetId="2">#REF!</definedName>
    <definedName name="_TRN01">#REF!</definedName>
    <definedName name="_TW1" localSheetId="0">#REF!</definedName>
    <definedName name="_TW1" localSheetId="2">#REF!</definedName>
    <definedName name="_TW1">#REF!</definedName>
    <definedName name="_TW2" localSheetId="0">#REF!</definedName>
    <definedName name="_TW2" localSheetId="2">#REF!</definedName>
    <definedName name="_TW2">#REF!</definedName>
    <definedName name="_ver1" localSheetId="0">#REF!</definedName>
    <definedName name="_ver1" localSheetId="2">#REF!</definedName>
    <definedName name="_ver1">#REF!</definedName>
    <definedName name="_ver2" localSheetId="0">#REF!</definedName>
    <definedName name="_ver2" localSheetId="2">#REF!</definedName>
    <definedName name="_ver2">#REF!</definedName>
    <definedName name="_ver3" localSheetId="0">#REF!</definedName>
    <definedName name="_ver3" localSheetId="2">#REF!</definedName>
    <definedName name="_ver3">#REF!</definedName>
    <definedName name="_WC1" localSheetId="0">#REF!</definedName>
    <definedName name="_WC1" localSheetId="2">#REF!</definedName>
    <definedName name="_WC1">#REF!</definedName>
    <definedName name="_WL1" localSheetId="0">#REF!</definedName>
    <definedName name="_WL1" localSheetId="2">#REF!</definedName>
    <definedName name="_WL1">#REF!</definedName>
    <definedName name="_WL2" localSheetId="0">#REF!</definedName>
    <definedName name="_WL2" localSheetId="2">#REF!</definedName>
    <definedName name="_WL2">#REF!</definedName>
    <definedName name="_XS1" localSheetId="0">#REF!</definedName>
    <definedName name="_XS1" localSheetId="2">#REF!</definedName>
    <definedName name="_XS1">#REF!</definedName>
    <definedName name="_XS2" localSheetId="0">#REF!</definedName>
    <definedName name="_XS2" localSheetId="2">#REF!</definedName>
    <definedName name="_XS2">#REF!</definedName>
    <definedName name="_xx1" localSheetId="0">#REF!</definedName>
    <definedName name="_xx1" localSheetId="2">#REF!</definedName>
    <definedName name="_xx1">#REF!</definedName>
    <definedName name="_xx2" localSheetId="0">#REF!</definedName>
    <definedName name="_xx2" localSheetId="2">#REF!</definedName>
    <definedName name="_xx2">#REF!</definedName>
    <definedName name="_xx3" localSheetId="0">#REF!</definedName>
    <definedName name="_xx3" localSheetId="2">#REF!</definedName>
    <definedName name="_xx3">#REF!</definedName>
    <definedName name="_xx4" localSheetId="0">#REF!</definedName>
    <definedName name="_xx4" localSheetId="2">#REF!</definedName>
    <definedName name="_xx4">#REF!</definedName>
    <definedName name="_xx5" localSheetId="0">#REF!</definedName>
    <definedName name="_xx5" localSheetId="2">#REF!</definedName>
    <definedName name="_xx5">#REF!</definedName>
    <definedName name="_XX6" localSheetId="0">#REF!</definedName>
    <definedName name="_XX6" localSheetId="2">#REF!</definedName>
    <definedName name="_XX6">#REF!</definedName>
    <definedName name="_XX7" localSheetId="0">#REF!</definedName>
    <definedName name="_XX7" localSheetId="2">#REF!</definedName>
    <definedName name="_XX7">#REF!</definedName>
    <definedName name="_xx8" localSheetId="0">#REF!</definedName>
    <definedName name="_xx8" localSheetId="2">#REF!</definedName>
    <definedName name="_xx8">#REF!</definedName>
    <definedName name="_xx9" localSheetId="0">#REF!</definedName>
    <definedName name="_xx9" localSheetId="2">#REF!</definedName>
    <definedName name="_xx9">#REF!</definedName>
    <definedName name="_YO1">#N/A</definedName>
    <definedName name="_zz1" localSheetId="0">#REF!</definedName>
    <definedName name="_zz1" localSheetId="2">#REF!</definedName>
    <definedName name="_zz1">#REF!</definedName>
    <definedName name="_zz2" localSheetId="0">#REF!</definedName>
    <definedName name="_zz2" localSheetId="2">#REF!</definedName>
    <definedName name="_zz2">#REF!</definedName>
    <definedName name="_zz3" localSheetId="0">#REF!</definedName>
    <definedName name="_zz3" localSheetId="2">#REF!</definedName>
    <definedName name="_zz3">#REF!</definedName>
    <definedName name="_zz5" localSheetId="0">#REF!</definedName>
    <definedName name="_zz5" localSheetId="2">#REF!</definedName>
    <definedName name="_zz5">#REF!</definedName>
    <definedName name="_zz6" localSheetId="0">#REF!</definedName>
    <definedName name="_zz6" localSheetId="2">#REF!</definedName>
    <definedName name="_zz6">#REF!</definedName>
    <definedName name="_zz7" localSheetId="0">#REF!</definedName>
    <definedName name="_zz7" localSheetId="2">#REF!</definedName>
    <definedName name="_zz7">#REF!</definedName>
    <definedName name="_zz8" localSheetId="0">#REF!</definedName>
    <definedName name="_zz8" localSheetId="2">#REF!</definedName>
    <definedName name="_zz8">#REF!</definedName>
    <definedName name="_zz9" localSheetId="0">#REF!</definedName>
    <definedName name="_zz9" localSheetId="2">#REF!</definedName>
    <definedName name="_zz9">#REF!</definedName>
    <definedName name="_랴ㅣㅣㅣ" localSheetId="0" hidden="1">#REF!</definedName>
    <definedName name="_랴ㅣㅣㅣ" localSheetId="2" hidden="1">#REF!</definedName>
    <definedName name="_랴ㅣㅣㅣ" hidden="1">#REF!</definedName>
    <definedName name="\\O" localSheetId="0">#REF!</definedName>
    <definedName name="\\O" localSheetId="2">#REF!</definedName>
    <definedName name="\\O">#REF!</definedName>
    <definedName name="\0">#N/A</definedName>
    <definedName name="\a">#N/A</definedName>
    <definedName name="\b">#N/A</definedName>
    <definedName name="\c" localSheetId="0">#REF!</definedName>
    <definedName name="\c" localSheetId="2">#REF!</definedName>
    <definedName name="\c">#REF!</definedName>
    <definedName name="\d" localSheetId="0">#REF!</definedName>
    <definedName name="\d">#N/A</definedName>
    <definedName name="\e">#N/A</definedName>
    <definedName name="\f" localSheetId="0">#REF!</definedName>
    <definedName name="\f" localSheetId="2">#REF!</definedName>
    <definedName name="\f">#REF!</definedName>
    <definedName name="\g" localSheetId="0">#REF!</definedName>
    <definedName name="\g" localSheetId="2">#REF!</definedName>
    <definedName name="\g">#REF!</definedName>
    <definedName name="\h">#N/A</definedName>
    <definedName name="\i" localSheetId="0">#REF!</definedName>
    <definedName name="\i" localSheetId="2">#REF!</definedName>
    <definedName name="\i">#REF!</definedName>
    <definedName name="\j" localSheetId="0">#REF!</definedName>
    <definedName name="\j" localSheetId="2">#REF!</definedName>
    <definedName name="\j">#REF!</definedName>
    <definedName name="\k">#N/A</definedName>
    <definedName name="\l" localSheetId="0">#REF!</definedName>
    <definedName name="\l" localSheetId="2">#REF!</definedName>
    <definedName name="\l">#REF!</definedName>
    <definedName name="\m" localSheetId="0">#REF!</definedName>
    <definedName name="\m" localSheetId="2">#REF!</definedName>
    <definedName name="\m">#REF!</definedName>
    <definedName name="\n">#N/A</definedName>
    <definedName name="\o">#N/A</definedName>
    <definedName name="\p">#N/A</definedName>
    <definedName name="\PA" localSheetId="0">#REF!</definedName>
    <definedName name="\PA" localSheetId="2">#REF!</definedName>
    <definedName name="\PA">#REF!</definedName>
    <definedName name="\PB" localSheetId="0">#REF!</definedName>
    <definedName name="\PB" localSheetId="2">#REF!</definedName>
    <definedName name="\PB">#REF!</definedName>
    <definedName name="\PC" localSheetId="0">#REF!</definedName>
    <definedName name="\PC" localSheetId="2">#REF!</definedName>
    <definedName name="\PC">#REF!</definedName>
    <definedName name="\PD" localSheetId="0">#REF!</definedName>
    <definedName name="\PD" localSheetId="2">#REF!</definedName>
    <definedName name="\PD">#REF!</definedName>
    <definedName name="\PE" localSheetId="0">#REF!</definedName>
    <definedName name="\PE" localSheetId="2">#REF!</definedName>
    <definedName name="\PE">#REF!</definedName>
    <definedName name="\PF" localSheetId="0">#REF!</definedName>
    <definedName name="\PF" localSheetId="2">#REF!</definedName>
    <definedName name="\PF">#REF!</definedName>
    <definedName name="\PG" localSheetId="0">#REF!</definedName>
    <definedName name="\PG" localSheetId="2">#REF!</definedName>
    <definedName name="\PG">#REF!</definedName>
    <definedName name="\q">#N/A</definedName>
    <definedName name="\r">#N/A</definedName>
    <definedName name="\s">#N/A</definedName>
    <definedName name="\t" localSheetId="0">#REF!</definedName>
    <definedName name="\t" localSheetId="2">#REF!</definedName>
    <definedName name="\t">#REF!</definedName>
    <definedName name="\u" localSheetId="0">#REF!</definedName>
    <definedName name="\u" localSheetId="2">#REF!</definedName>
    <definedName name="\u">#REF!</definedName>
    <definedName name="\v" localSheetId="0">#REF!</definedName>
    <definedName name="\v" localSheetId="2">#REF!</definedName>
    <definedName name="\v">#REF!</definedName>
    <definedName name="\w" localSheetId="0">#REF!</definedName>
    <definedName name="\w" localSheetId="2">#REF!</definedName>
    <definedName name="\w">#REF!</definedName>
    <definedName name="\x" localSheetId="0">#REF!</definedName>
    <definedName name="\x" localSheetId="2">#REF!</definedName>
    <definedName name="\x">#REF!</definedName>
    <definedName name="\y">#N/A</definedName>
    <definedName name="\z">#N/A</definedName>
    <definedName name="A" localSheetId="0">#REF!</definedName>
    <definedName name="A" localSheetId="2">#REF!</definedName>
    <definedName name="A">#REF!</definedName>
    <definedName name="A_" localSheetId="0">#REF!</definedName>
    <definedName name="A_" localSheetId="2">#REF!</definedName>
    <definedName name="A_">#REF!</definedName>
    <definedName name="A_1" localSheetId="0">#REF!</definedName>
    <definedName name="A_1" localSheetId="2">#REF!</definedName>
    <definedName name="A_1">#REF!</definedName>
    <definedName name="A1." localSheetId="0">#REF!</definedName>
    <definedName name="A1." localSheetId="2">#REF!</definedName>
    <definedName name="A1.">#REF!</definedName>
    <definedName name="A1_E" localSheetId="0">#REF!</definedName>
    <definedName name="A1_E" localSheetId="2">#REF!</definedName>
    <definedName name="A1_E">#REF!</definedName>
    <definedName name="A1200000" localSheetId="0">#REF!</definedName>
    <definedName name="A1200000" localSheetId="2">#REF!</definedName>
    <definedName name="A1200000">#REF!</definedName>
    <definedName name="A315yoo1">#N/A</definedName>
    <definedName name="AA">#N/A</definedName>
    <definedName name="AAA" localSheetId="0">#REF!</definedName>
    <definedName name="AAA" localSheetId="2">#REF!</definedName>
    <definedName name="AAA">#REF!</definedName>
    <definedName name="aaa." localSheetId="0">#REF!</definedName>
    <definedName name="aaa." localSheetId="2">#REF!</definedName>
    <definedName name="aaa.">#REF!</definedName>
    <definedName name="AAAA" localSheetId="2" hidden="1">[2]입찰안!#REF!</definedName>
    <definedName name="AAAA" hidden="1">[2]입찰안!#REF!</definedName>
    <definedName name="AAAAAA" localSheetId="0">#REF!</definedName>
    <definedName name="AAAAAA" localSheetId="2">#REF!</definedName>
    <definedName name="AAAAAA">#REF!</definedName>
    <definedName name="AAAAAAAAAAAAAAAAAAA" localSheetId="0">#REF!</definedName>
    <definedName name="AAAAAAAAAAAAAAAAAAA" localSheetId="2">#REF!</definedName>
    <definedName name="AAAAAAAAAAAAAAAAAAA">#REF!</definedName>
    <definedName name="AAc" localSheetId="0">#REF!</definedName>
    <definedName name="AAc" localSheetId="2">#REF!</definedName>
    <definedName name="AAc">#REF!</definedName>
    <definedName name="AB" localSheetId="0">#REF!</definedName>
    <definedName name="AB" localSheetId="2">#REF!</definedName>
    <definedName name="AB">#REF!</definedName>
    <definedName name="ABC" localSheetId="0">#REF!</definedName>
    <definedName name="ABC" localSheetId="2">#REF!</definedName>
    <definedName name="ABC">#REF!</definedName>
    <definedName name="ABCD" localSheetId="0">#REF!</definedName>
    <definedName name="ABCD" localSheetId="2">#REF!</definedName>
    <definedName name="ABCD">#REF!</definedName>
    <definedName name="AbsCase1E" localSheetId="0">#REF!</definedName>
    <definedName name="AbsCase1E" localSheetId="2">#REF!</definedName>
    <definedName name="AbsCase1E">#REF!</definedName>
    <definedName name="AbsCase2E" localSheetId="0">#REF!</definedName>
    <definedName name="AbsCase2E" localSheetId="2">#REF!</definedName>
    <definedName name="AbsCase2E">#REF!</definedName>
    <definedName name="AbsCase3E" localSheetId="0">#REF!</definedName>
    <definedName name="AbsCase3E" localSheetId="2">#REF!</definedName>
    <definedName name="AbsCase3E">#REF!</definedName>
    <definedName name="AbsCase4E" localSheetId="0">#REF!</definedName>
    <definedName name="AbsCase4E" localSheetId="2">#REF!</definedName>
    <definedName name="AbsCase4E">#REF!</definedName>
    <definedName name="AbsCase5E" localSheetId="0">#REF!</definedName>
    <definedName name="AbsCase5E" localSheetId="2">#REF!</definedName>
    <definedName name="AbsCase5E">#REF!</definedName>
    <definedName name="AbsCase6E" localSheetId="0">#REF!</definedName>
    <definedName name="AbsCase6E" localSheetId="2">#REF!</definedName>
    <definedName name="AbsCase6E">#REF!</definedName>
    <definedName name="ABUTH" localSheetId="0">#REF!</definedName>
    <definedName name="ABUTH" localSheetId="2">#REF!</definedName>
    <definedName name="ABUTH">#REF!</definedName>
    <definedName name="Acc" localSheetId="0">#REF!</definedName>
    <definedName name="Acc" localSheetId="2">#REF!</definedName>
    <definedName name="Acc">#REF!</definedName>
    <definedName name="Access_Button">"함양영업소_공사비증감내역__2__List"</definedName>
    <definedName name="AccessDatabase" hidden="1">"E:\WORK\VISUAL\MIRAE\LOADSYS\LoadDB.mdb"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0">#REF!</definedName>
    <definedName name="af" localSheetId="2">#REF!</definedName>
    <definedName name="af">#REF!</definedName>
    <definedName name="AFDGUYR" localSheetId="0">#REF!</definedName>
    <definedName name="AFDGUYR" localSheetId="2">#REF!</definedName>
    <definedName name="AFDGUYR">#REF!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 localSheetId="0">#REF!</definedName>
    <definedName name="AI" localSheetId="2">#REF!</definedName>
    <definedName name="AI">#REF!</definedName>
    <definedName name="AKJFL" localSheetId="0">#REF!</definedName>
    <definedName name="AKJFL" localSheetId="2">#REF!</definedName>
    <definedName name="AKJFL">#REF!</definedName>
    <definedName name="Alpa" localSheetId="0">#REF!</definedName>
    <definedName name="Alpa" localSheetId="2">#REF!</definedName>
    <definedName name="Alpa">#REF!</definedName>
    <definedName name="ALPHA" localSheetId="0">#REF!</definedName>
    <definedName name="ALPHA" localSheetId="2">#REF!</definedName>
    <definedName name="ALPHA">#REF!</definedName>
    <definedName name="alpha3" localSheetId="0">#REF!</definedName>
    <definedName name="alpha3" localSheetId="2">#REF!</definedName>
    <definedName name="alpha3">#REF!</definedName>
    <definedName name="am" localSheetId="0">#REF!</definedName>
    <definedName name="am" localSheetId="2">#REF!</definedName>
    <definedName name="am">#REF!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1_ea" localSheetId="0">#REF!</definedName>
    <definedName name="an1_ea" localSheetId="2">#REF!</definedName>
    <definedName name="an1_ea">#REF!</definedName>
    <definedName name="an21_e" localSheetId="0">#REF!</definedName>
    <definedName name="an21_e" localSheetId="2">#REF!</definedName>
    <definedName name="an21_e">#REF!</definedName>
    <definedName name="an21_ea" localSheetId="0">#REF!</definedName>
    <definedName name="an21_ea" localSheetId="2">#REF!</definedName>
    <definedName name="an21_ea">#REF!</definedName>
    <definedName name="an22_ea" localSheetId="0">#REF!</definedName>
    <definedName name="an22_ea" localSheetId="2">#REF!</definedName>
    <definedName name="an22_ea">#REF!</definedName>
    <definedName name="ANG" localSheetId="0">#REF!</definedName>
    <definedName name="ANG" localSheetId="2">#REF!</definedName>
    <definedName name="ANG">#REF!</definedName>
    <definedName name="ANGLE1" localSheetId="0">#REF!</definedName>
    <definedName name="ANGLE1" localSheetId="2">#REF!</definedName>
    <definedName name="ANGLE1">#REF!</definedName>
    <definedName name="ANGLE21" localSheetId="0">#REF!</definedName>
    <definedName name="ANGLE21" localSheetId="2">#REF!</definedName>
    <definedName name="ANGLE21">#REF!</definedName>
    <definedName name="ANGLE22" localSheetId="0">#REF!</definedName>
    <definedName name="ANGLE22" localSheetId="2">#REF!</definedName>
    <definedName name="ANGLE22">#REF!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6</definedName>
    <definedName name="AP" localSheetId="0">#REF!</definedName>
    <definedName name="AP" localSheetId="2">#REF!</definedName>
    <definedName name="AP">#REF!</definedName>
    <definedName name="ap_s_t" localSheetId="0">#REF!</definedName>
    <definedName name="ap_s_t" localSheetId="2">#REF!</definedName>
    <definedName name="ap_s_t">#REF!</definedName>
    <definedName name="aqq" localSheetId="0">#REF!</definedName>
    <definedName name="aqq" localSheetId="2">#REF!</definedName>
    <definedName name="aqq">#REF!</definedName>
    <definedName name="AQWE" localSheetId="0">#REF!</definedName>
    <definedName name="AQWE" localSheetId="2">#REF!</definedName>
    <definedName name="AQWE">#REF!</definedName>
    <definedName name="AR" localSheetId="0">#REF!</definedName>
    <definedName name="AR" localSheetId="2">#REF!</definedName>
    <definedName name="AR">#REF!</definedName>
    <definedName name="ARESULT" localSheetId="0">#REF!</definedName>
    <definedName name="ARESULT" localSheetId="2">#REF!</definedName>
    <definedName name="ARESULT">#REF!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 hidden="1">"AS2DocumentBrowse"</definedName>
    <definedName name="ASB" localSheetId="0">#REF!</definedName>
    <definedName name="ASB" localSheetId="2">#REF!</definedName>
    <definedName name="ASB">#REF!</definedName>
    <definedName name="ASCON" localSheetId="0">#REF!</definedName>
    <definedName name="ASCON" localSheetId="2">#REF!</definedName>
    <definedName name="ASCON">#REF!</definedName>
    <definedName name="asdasdasd" localSheetId="0" hidden="1">#REF!</definedName>
    <definedName name="asdasdasd" localSheetId="2" hidden="1">#REF!</definedName>
    <definedName name="asdasdasd" hidden="1">#REF!</definedName>
    <definedName name="asdfasfdasdf" localSheetId="0">#REF!</definedName>
    <definedName name="asdfasfdasdf" localSheetId="2">#REF!</definedName>
    <definedName name="asdfasfdasdf">#REF!</definedName>
    <definedName name="ASL" localSheetId="0">#REF!</definedName>
    <definedName name="ASL" localSheetId="2">#REF!</definedName>
    <definedName name="ASL">#REF!</definedName>
    <definedName name="ASOURCE" localSheetId="0">#REF!</definedName>
    <definedName name="ASOURCE" localSheetId="2">#REF!</definedName>
    <definedName name="ASOURCE">#REF!</definedName>
    <definedName name="ASP" localSheetId="0">#REF!</definedName>
    <definedName name="ASP" localSheetId="2">#REF!</definedName>
    <definedName name="ASP">#REF!</definedName>
    <definedName name="asp두께">0.15</definedName>
    <definedName name="as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T" localSheetId="0">#REF!</definedName>
    <definedName name="AST" localSheetId="2">#REF!</definedName>
    <definedName name="AST">#REF!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 localSheetId="0">#REF!</definedName>
    <definedName name="AW" localSheetId="2">#REF!</definedName>
    <definedName name="AW">#REF!</definedName>
    <definedName name="azsr" localSheetId="0">#REF!</definedName>
    <definedName name="azsr" localSheetId="2">#REF!</definedName>
    <definedName name="azsr">#REF!</definedName>
    <definedName name="B.1" localSheetId="0">#REF!</definedName>
    <definedName name="B.1" localSheetId="2">#REF!</definedName>
    <definedName name="B.1">#REF!</definedName>
    <definedName name="B.2" localSheetId="0">#REF!</definedName>
    <definedName name="B.2" localSheetId="2">#REF!</definedName>
    <definedName name="B.2">#REF!</definedName>
    <definedName name="B.3" localSheetId="0">#REF!</definedName>
    <definedName name="B.3" localSheetId="2">#REF!</definedName>
    <definedName name="B.3">#REF!</definedName>
    <definedName name="B.4" localSheetId="0">#REF!</definedName>
    <definedName name="B.4" localSheetId="2">#REF!</definedName>
    <definedName name="B.4">#REF!</definedName>
    <definedName name="B_" localSheetId="0">#REF!</definedName>
    <definedName name="B_" localSheetId="2">#REF!</definedName>
    <definedName name="B_">#REF!</definedName>
    <definedName name="B_4이름바끔" localSheetId="0">#REF!</definedName>
    <definedName name="B_4이름바끔" localSheetId="2">#REF!</definedName>
    <definedName name="B_4이름바끔">#REF!</definedName>
    <definedName name="B_B" localSheetId="0">#REF!</definedName>
    <definedName name="B_B" localSheetId="2">#REF!</definedName>
    <definedName name="B_B">#REF!</definedName>
    <definedName name="B_C" localSheetId="0">#REF!</definedName>
    <definedName name="B_C" localSheetId="2">#REF!</definedName>
    <definedName name="B_C">#REF!</definedName>
    <definedName name="B_D" localSheetId="0">#REF!</definedName>
    <definedName name="B_D" localSheetId="2">#REF!</definedName>
    <definedName name="B_D">#REF!</definedName>
    <definedName name="B_H" localSheetId="0">#REF!</definedName>
    <definedName name="B_H" localSheetId="2">#REF!</definedName>
    <definedName name="B_H">#REF!</definedName>
    <definedName name="B_HUNCH" localSheetId="0">#REF!</definedName>
    <definedName name="B_HUNCH" localSheetId="2">#REF!</definedName>
    <definedName name="B_HUNCH">#REF!</definedName>
    <definedName name="B_L" localSheetId="0">#REF!</definedName>
    <definedName name="B_L" localSheetId="2">#REF!</definedName>
    <definedName name="B_L">#REF!</definedName>
    <definedName name="B_P1" localSheetId="0">#REF!</definedName>
    <definedName name="B_P1" localSheetId="2">#REF!</definedName>
    <definedName name="B_P1">#REF!</definedName>
    <definedName name="B_P2" localSheetId="0">#REF!</definedName>
    <definedName name="B_P2" localSheetId="2">#REF!</definedName>
    <definedName name="B_P2">#REF!</definedName>
    <definedName name="B_P3" localSheetId="0">#REF!</definedName>
    <definedName name="B_P3" localSheetId="2">#REF!</definedName>
    <definedName name="B_P3">#REF!</definedName>
    <definedName name="B_P4" localSheetId="0">#REF!</definedName>
    <definedName name="B_P4" localSheetId="2">#REF!</definedName>
    <definedName name="B_P4">#REF!</definedName>
    <definedName name="B_U" localSheetId="0">#REF!</definedName>
    <definedName name="B_U" localSheetId="2">#REF!</definedName>
    <definedName name="B_U">#REF!</definedName>
    <definedName name="B_Y" localSheetId="0">#REF!</definedName>
    <definedName name="B_Y" localSheetId="2">#REF!</definedName>
    <definedName name="B_Y">#REF!</definedName>
    <definedName name="B10A1P" localSheetId="0">#REF!</definedName>
    <definedName name="B10A1P" localSheetId="2">#REF!</definedName>
    <definedName name="B10A1P">#REF!</definedName>
    <definedName name="b10a1t" localSheetId="0">#REF!</definedName>
    <definedName name="b10a1t" localSheetId="2">#REF!</definedName>
    <definedName name="b10a1t">#REF!</definedName>
    <definedName name="b10a2p" localSheetId="0">#REF!</definedName>
    <definedName name="b10a2p" localSheetId="2">#REF!</definedName>
    <definedName name="b10a2p">#REF!</definedName>
    <definedName name="b10a2t" localSheetId="0">#REF!</definedName>
    <definedName name="b10a2t" localSheetId="2">#REF!</definedName>
    <definedName name="b10a2t">#REF!</definedName>
    <definedName name="B11A1P" localSheetId="0">#REF!</definedName>
    <definedName name="B11A1P" localSheetId="2">#REF!</definedName>
    <definedName name="B11A1P">#REF!</definedName>
    <definedName name="b11a1t" localSheetId="0">#REF!</definedName>
    <definedName name="b11a1t" localSheetId="2">#REF!</definedName>
    <definedName name="b11a1t">#REF!</definedName>
    <definedName name="b11a2p" localSheetId="0">#REF!</definedName>
    <definedName name="b11a2p" localSheetId="2">#REF!</definedName>
    <definedName name="b11a2p">#REF!</definedName>
    <definedName name="b11a2t" localSheetId="0">#REF!</definedName>
    <definedName name="b11a2t" localSheetId="2">#REF!</definedName>
    <definedName name="b11a2t">#REF!</definedName>
    <definedName name="B12A1P" localSheetId="0">#REF!</definedName>
    <definedName name="B12A1P" localSheetId="2">#REF!</definedName>
    <definedName name="B12A1P">#REF!</definedName>
    <definedName name="b12a1t" localSheetId="0">#REF!</definedName>
    <definedName name="b12a1t" localSheetId="2">#REF!</definedName>
    <definedName name="b12a1t">#REF!</definedName>
    <definedName name="b12a2p" localSheetId="0">#REF!</definedName>
    <definedName name="b12a2p" localSheetId="2">#REF!</definedName>
    <definedName name="b12a2p">#REF!</definedName>
    <definedName name="b12a2t" localSheetId="0">#REF!</definedName>
    <definedName name="b12a2t" localSheetId="2">#REF!</definedName>
    <definedName name="b12a2t">#REF!</definedName>
    <definedName name="B13A1P" localSheetId="0">#REF!</definedName>
    <definedName name="B13A1P" localSheetId="2">#REF!</definedName>
    <definedName name="B13A1P">#REF!</definedName>
    <definedName name="b13a1t" localSheetId="0">#REF!</definedName>
    <definedName name="b13a1t" localSheetId="2">#REF!</definedName>
    <definedName name="b13a1t">#REF!</definedName>
    <definedName name="b13a2p" localSheetId="0">#REF!</definedName>
    <definedName name="b13a2p" localSheetId="2">#REF!</definedName>
    <definedName name="b13a2p">#REF!</definedName>
    <definedName name="b13a2t" localSheetId="0">#REF!</definedName>
    <definedName name="b13a2t" localSheetId="2">#REF!</definedName>
    <definedName name="b13a2t">#REF!</definedName>
    <definedName name="B14A1P" localSheetId="0">#REF!</definedName>
    <definedName name="B14A1P" localSheetId="2">#REF!</definedName>
    <definedName name="B14A1P">#REF!</definedName>
    <definedName name="b14a1t" localSheetId="0">#REF!</definedName>
    <definedName name="b14a1t" localSheetId="2">#REF!</definedName>
    <definedName name="b14a1t">#REF!</definedName>
    <definedName name="b14a2p" localSheetId="0">#REF!</definedName>
    <definedName name="b14a2p" localSheetId="2">#REF!</definedName>
    <definedName name="b14a2p">#REF!</definedName>
    <definedName name="b14a2t" localSheetId="0">#REF!</definedName>
    <definedName name="b14a2t" localSheetId="2">#REF!</definedName>
    <definedName name="b14a2t">#REF!</definedName>
    <definedName name="B15A1P" localSheetId="0">#REF!</definedName>
    <definedName name="B15A1P" localSheetId="2">#REF!</definedName>
    <definedName name="B15A1P">#REF!</definedName>
    <definedName name="b15a1t" localSheetId="0">#REF!</definedName>
    <definedName name="b15a1t" localSheetId="2">#REF!</definedName>
    <definedName name="b15a1t">#REF!</definedName>
    <definedName name="b15a2p" localSheetId="0">#REF!</definedName>
    <definedName name="b15a2p" localSheetId="2">#REF!</definedName>
    <definedName name="b15a2p">#REF!</definedName>
    <definedName name="b15a2t" localSheetId="0">#REF!</definedName>
    <definedName name="b15a2t" localSheetId="2">#REF!</definedName>
    <definedName name="b15a2t">#REF!</definedName>
    <definedName name="B16A1T" localSheetId="0">#REF!</definedName>
    <definedName name="B16A1T" localSheetId="2">#REF!</definedName>
    <definedName name="B16A1T">#REF!</definedName>
    <definedName name="B16A2P" localSheetId="0">#REF!</definedName>
    <definedName name="B16A2P" localSheetId="2">#REF!</definedName>
    <definedName name="B16A2P">#REF!</definedName>
    <definedName name="B1A" localSheetId="0">#REF!</definedName>
    <definedName name="B1A" localSheetId="2">#REF!</definedName>
    <definedName name="B1A">#REF!</definedName>
    <definedName name="B1A1P" localSheetId="0">#REF!</definedName>
    <definedName name="B1A1P" localSheetId="2">#REF!</definedName>
    <definedName name="B1A1P">#REF!</definedName>
    <definedName name="b1a1t" localSheetId="0">#REF!</definedName>
    <definedName name="b1a1t" localSheetId="2">#REF!</definedName>
    <definedName name="b1a1t">#REF!</definedName>
    <definedName name="b1a2p" localSheetId="0">#REF!</definedName>
    <definedName name="b1a2p" localSheetId="2">#REF!</definedName>
    <definedName name="b1a2p">#REF!</definedName>
    <definedName name="b1a2t" localSheetId="0">#REF!</definedName>
    <definedName name="b1a2t" localSheetId="2">#REF!</definedName>
    <definedName name="b1a2t">#REF!</definedName>
    <definedName name="B1B" localSheetId="0">#REF!</definedName>
    <definedName name="B1B" localSheetId="2">#REF!</definedName>
    <definedName name="B1B">#REF!</definedName>
    <definedName name="B1C" localSheetId="0">#REF!</definedName>
    <definedName name="B1C" localSheetId="2">#REF!</definedName>
    <definedName name="B1C">#REF!</definedName>
    <definedName name="B1WL" localSheetId="0">#REF!</definedName>
    <definedName name="B1WL" localSheetId="2">#REF!</definedName>
    <definedName name="B1WL">#REF!</definedName>
    <definedName name="B1WR" localSheetId="0">#REF!</definedName>
    <definedName name="B1WR" localSheetId="2">#REF!</definedName>
    <definedName name="B1WR">#REF!</definedName>
    <definedName name="B2A" localSheetId="0">#REF!</definedName>
    <definedName name="B2A" localSheetId="2">#REF!</definedName>
    <definedName name="B2A">#REF!</definedName>
    <definedName name="B2A1P" localSheetId="0">#REF!</definedName>
    <definedName name="B2A1P" localSheetId="2">#REF!</definedName>
    <definedName name="B2A1P">#REF!</definedName>
    <definedName name="b2a1t" localSheetId="0">#REF!</definedName>
    <definedName name="b2a1t" localSheetId="2">#REF!</definedName>
    <definedName name="b2a1t">#REF!</definedName>
    <definedName name="b2a2p" localSheetId="0">#REF!</definedName>
    <definedName name="b2a2p" localSheetId="2">#REF!</definedName>
    <definedName name="b2a2p">#REF!</definedName>
    <definedName name="b2a2t" localSheetId="0">#REF!</definedName>
    <definedName name="b2a2t" localSheetId="2">#REF!</definedName>
    <definedName name="b2a2t">#REF!</definedName>
    <definedName name="B2C" localSheetId="0">#REF!</definedName>
    <definedName name="B2C" localSheetId="2">#REF!</definedName>
    <definedName name="B2C">#REF!</definedName>
    <definedName name="B2WL" localSheetId="0">#REF!</definedName>
    <definedName name="B2WL" localSheetId="2">#REF!</definedName>
    <definedName name="B2WL">#REF!</definedName>
    <definedName name="B2WR" localSheetId="0">#REF!</definedName>
    <definedName name="B2WR" localSheetId="2">#REF!</definedName>
    <definedName name="B2WR">#REF!</definedName>
    <definedName name="B30A1P" localSheetId="0">#REF!</definedName>
    <definedName name="B30A1P" localSheetId="2">#REF!</definedName>
    <definedName name="B30A1P">#REF!</definedName>
    <definedName name="b30a1t" localSheetId="0">#REF!</definedName>
    <definedName name="b30a1t" localSheetId="2">#REF!</definedName>
    <definedName name="b30a1t">#REF!</definedName>
    <definedName name="b30a2p" localSheetId="0">#REF!</definedName>
    <definedName name="b30a2p" localSheetId="2">#REF!</definedName>
    <definedName name="b30a2p">#REF!</definedName>
    <definedName name="b30a2t" localSheetId="0">#REF!</definedName>
    <definedName name="b30a2t" localSheetId="2">#REF!</definedName>
    <definedName name="b30a2t">#REF!</definedName>
    <definedName name="B3A" localSheetId="0">#REF!</definedName>
    <definedName name="B3A" localSheetId="2">#REF!</definedName>
    <definedName name="B3A">#REF!</definedName>
    <definedName name="B3A1P" localSheetId="0">#REF!</definedName>
    <definedName name="B3A1P" localSheetId="2">#REF!</definedName>
    <definedName name="B3A1P">#REF!</definedName>
    <definedName name="b3a1t" localSheetId="0">#REF!</definedName>
    <definedName name="b3a1t" localSheetId="2">#REF!</definedName>
    <definedName name="b3a1t">#REF!</definedName>
    <definedName name="b3a2p" localSheetId="0">#REF!</definedName>
    <definedName name="b3a2p" localSheetId="2">#REF!</definedName>
    <definedName name="b3a2p">#REF!</definedName>
    <definedName name="b3a2t" localSheetId="0">#REF!</definedName>
    <definedName name="b3a2t" localSheetId="2">#REF!</definedName>
    <definedName name="b3a2t">#REF!</definedName>
    <definedName name="B4A" localSheetId="0">#REF!</definedName>
    <definedName name="B4A" localSheetId="2">#REF!</definedName>
    <definedName name="B4A">#REF!</definedName>
    <definedName name="B4A1P" localSheetId="0">#REF!</definedName>
    <definedName name="B4A1P" localSheetId="2">#REF!</definedName>
    <definedName name="B4A1P">#REF!</definedName>
    <definedName name="b4a1t" localSheetId="0">#REF!</definedName>
    <definedName name="b4a1t" localSheetId="2">#REF!</definedName>
    <definedName name="b4a1t">#REF!</definedName>
    <definedName name="b4a2p" localSheetId="0">#REF!</definedName>
    <definedName name="b4a2p" localSheetId="2">#REF!</definedName>
    <definedName name="b4a2p">#REF!</definedName>
    <definedName name="b4a2t" localSheetId="0">#REF!</definedName>
    <definedName name="b4a2t" localSheetId="2">#REF!</definedName>
    <definedName name="b4a2t">#REF!</definedName>
    <definedName name="B5A" localSheetId="0">#REF!</definedName>
    <definedName name="B5A" localSheetId="2">#REF!</definedName>
    <definedName name="B5A">#REF!</definedName>
    <definedName name="B5A1P" localSheetId="0">#REF!</definedName>
    <definedName name="B5A1P" localSheetId="2">#REF!</definedName>
    <definedName name="B5A1P">#REF!</definedName>
    <definedName name="b5a1t" localSheetId="0">#REF!</definedName>
    <definedName name="b5a1t" localSheetId="2">#REF!</definedName>
    <definedName name="b5a1t">#REF!</definedName>
    <definedName name="b5a2p" localSheetId="0">#REF!</definedName>
    <definedName name="b5a2p" localSheetId="2">#REF!</definedName>
    <definedName name="b5a2p">#REF!</definedName>
    <definedName name="b5a2t" localSheetId="0">#REF!</definedName>
    <definedName name="b5a2t" localSheetId="2">#REF!</definedName>
    <definedName name="b5a2t">#REF!</definedName>
    <definedName name="B6A" localSheetId="0">#REF!</definedName>
    <definedName name="B6A" localSheetId="2">#REF!</definedName>
    <definedName name="B6A">#REF!</definedName>
    <definedName name="B6A1P" localSheetId="0">#REF!</definedName>
    <definedName name="B6A1P" localSheetId="2">#REF!</definedName>
    <definedName name="B6A1P">#REF!</definedName>
    <definedName name="b6a1t" localSheetId="0">#REF!</definedName>
    <definedName name="b6a1t" localSheetId="2">#REF!</definedName>
    <definedName name="b6a1t">#REF!</definedName>
    <definedName name="b6a2p" localSheetId="0">#REF!</definedName>
    <definedName name="b6a2p" localSheetId="2">#REF!</definedName>
    <definedName name="b6a2p">#REF!</definedName>
    <definedName name="b6a2t" localSheetId="0">#REF!</definedName>
    <definedName name="b6a2t" localSheetId="2">#REF!</definedName>
    <definedName name="b6a2t">#REF!</definedName>
    <definedName name="B7A" localSheetId="0">#REF!</definedName>
    <definedName name="B7A" localSheetId="2">#REF!</definedName>
    <definedName name="B7A">#REF!</definedName>
    <definedName name="B7A1P" localSheetId="0">#REF!</definedName>
    <definedName name="B7A1P" localSheetId="2">#REF!</definedName>
    <definedName name="B7A1P">#REF!</definedName>
    <definedName name="b7a1t" localSheetId="0">#REF!</definedName>
    <definedName name="b7a1t" localSheetId="2">#REF!</definedName>
    <definedName name="b7a1t">#REF!</definedName>
    <definedName name="b7a2p" localSheetId="0">#REF!</definedName>
    <definedName name="b7a2p" localSheetId="2">#REF!</definedName>
    <definedName name="b7a2p">#REF!</definedName>
    <definedName name="b7a2t" localSheetId="0">#REF!</definedName>
    <definedName name="b7a2t" localSheetId="2">#REF!</definedName>
    <definedName name="b7a2t">#REF!</definedName>
    <definedName name="B8A" localSheetId="0">#REF!</definedName>
    <definedName name="B8A" localSheetId="2">#REF!</definedName>
    <definedName name="B8A">#REF!</definedName>
    <definedName name="B8A1P" localSheetId="0">#REF!</definedName>
    <definedName name="B8A1P" localSheetId="2">#REF!</definedName>
    <definedName name="B8A1P">#REF!</definedName>
    <definedName name="b8a1t" localSheetId="0">#REF!</definedName>
    <definedName name="b8a1t" localSheetId="2">#REF!</definedName>
    <definedName name="b8a1t">#REF!</definedName>
    <definedName name="b8a2p" localSheetId="0">#REF!</definedName>
    <definedName name="b8a2p" localSheetId="2">#REF!</definedName>
    <definedName name="b8a2p">#REF!</definedName>
    <definedName name="b8a2t" localSheetId="0">#REF!</definedName>
    <definedName name="b8a2t" localSheetId="2">#REF!</definedName>
    <definedName name="b8a2t">#REF!</definedName>
    <definedName name="B9A1P" localSheetId="0">#REF!</definedName>
    <definedName name="B9A1P" localSheetId="2">#REF!</definedName>
    <definedName name="B9A1P">#REF!</definedName>
    <definedName name="b9a1t" localSheetId="0">#REF!</definedName>
    <definedName name="b9a1t" localSheetId="2">#REF!</definedName>
    <definedName name="b9a1t">#REF!</definedName>
    <definedName name="b9a2p" localSheetId="0">#REF!</definedName>
    <definedName name="b9a2p" localSheetId="2">#REF!</definedName>
    <definedName name="b9a2p">#REF!</definedName>
    <definedName name="b9a2t" localSheetId="0">#REF!</definedName>
    <definedName name="b9a2t" localSheetId="2">#REF!</definedName>
    <definedName name="b9a2t">#REF!</definedName>
    <definedName name="BA1P" localSheetId="0">#REF!</definedName>
    <definedName name="BA1P" localSheetId="2">#REF!</definedName>
    <definedName name="BA1P">#REF!</definedName>
    <definedName name="ba1t" localSheetId="0">#REF!</definedName>
    <definedName name="ba1t" localSheetId="2">#REF!</definedName>
    <definedName name="ba1t">#REF!</definedName>
    <definedName name="ba2p" localSheetId="0">#REF!</definedName>
    <definedName name="ba2p" localSheetId="2">#REF!</definedName>
    <definedName name="ba2p">#REF!</definedName>
    <definedName name="ba2t" localSheetId="0">#REF!</definedName>
    <definedName name="ba2t" localSheetId="2">#REF!</definedName>
    <definedName name="ba2t">#REF!</definedName>
    <definedName name="BackLen" localSheetId="0">#REF!</definedName>
    <definedName name="BackLen" localSheetId="2">#REF!</definedName>
    <definedName name="BackLen">#REF!</definedName>
    <definedName name="BackQvLen" localSheetId="0">#REF!</definedName>
    <definedName name="BackQvLen" localSheetId="2">#REF!</definedName>
    <definedName name="BackQvLen">#REF!</definedName>
    <definedName name="BaloonText" localSheetId="0">#REF!</definedName>
    <definedName name="BaloonText" localSheetId="2">#REF!</definedName>
    <definedName name="BaloonText">#REF!</definedName>
    <definedName name="base1" localSheetId="0">#REF!</definedName>
    <definedName name="base1" localSheetId="2">#REF!</definedName>
    <definedName name="base1">#REF!</definedName>
    <definedName name="BB" localSheetId="0">#REF!</definedName>
    <definedName name="BB" localSheetId="2">#REF!</definedName>
    <definedName name="BB">#REF!</definedName>
    <definedName name="bba" localSheetId="0">#REF!</definedName>
    <definedName name="bba" localSheetId="2">#REF!</definedName>
    <definedName name="bba">#REF!</definedName>
    <definedName name="BBBB" localSheetId="0">#REF!</definedName>
    <definedName name="BBBB" localSheetId="2">#REF!</definedName>
    <definedName name="BBBB">#REF!</definedName>
    <definedName name="BCB" localSheetId="0">#REF!</definedName>
    <definedName name="BCB" localSheetId="2">#REF!</definedName>
    <definedName name="BCB">#REF!</definedName>
    <definedName name="BD" localSheetId="0">#REF!</definedName>
    <definedName name="BD" localSheetId="2">#REF!</definedName>
    <definedName name="BD">#REF!</definedName>
    <definedName name="BDCODE">#N/A</definedName>
    <definedName name="bdxfxf" localSheetId="0">#REF!</definedName>
    <definedName name="bdxfxf" localSheetId="2">#REF!</definedName>
    <definedName name="bdxfxf">#REF!</definedName>
    <definedName name="BE" localSheetId="0">#REF!</definedName>
    <definedName name="BE" localSheetId="2">#REF!</definedName>
    <definedName name="BE">#REF!</definedName>
    <definedName name="BEAB1" localSheetId="0">#REF!</definedName>
    <definedName name="BEAB1" localSheetId="2">#REF!</definedName>
    <definedName name="BEAB1">#REF!</definedName>
    <definedName name="BEAB2" localSheetId="0">#REF!</definedName>
    <definedName name="BEAB2" localSheetId="2">#REF!</definedName>
    <definedName name="BEAB2">#REF!</definedName>
    <definedName name="BEAB3" localSheetId="0">#REF!</definedName>
    <definedName name="BEAB3" localSheetId="2">#REF!</definedName>
    <definedName name="BEAB3">#REF!</definedName>
    <definedName name="BEAB4" localSheetId="0">#REF!</definedName>
    <definedName name="BEAB4" localSheetId="2">#REF!</definedName>
    <definedName name="BEAB4">#REF!</definedName>
    <definedName name="BEAB5" localSheetId="0">#REF!</definedName>
    <definedName name="BEAB5" localSheetId="2">#REF!</definedName>
    <definedName name="BEAB5">#REF!</definedName>
    <definedName name="BEAR1" localSheetId="0">#REF!</definedName>
    <definedName name="BEAR1" localSheetId="2">#REF!</definedName>
    <definedName name="BEAR1">#REF!</definedName>
    <definedName name="BEAR2" localSheetId="0">#REF!</definedName>
    <definedName name="BEAR2" localSheetId="2">#REF!</definedName>
    <definedName name="BEAR2">#REF!</definedName>
    <definedName name="BEB" localSheetId="0">#REF!</definedName>
    <definedName name="BEB" localSheetId="2">#REF!</definedName>
    <definedName name="BEB">#REF!</definedName>
    <definedName name="BETA" localSheetId="0">#REF!</definedName>
    <definedName name="BETA" localSheetId="2">#REF!</definedName>
    <definedName name="BETA">#REF!</definedName>
    <definedName name="beta5" localSheetId="0">#REF!</definedName>
    <definedName name="beta5" localSheetId="2">#REF!</definedName>
    <definedName name="beta5">#REF!</definedName>
    <definedName name="beta6" localSheetId="0">#REF!</definedName>
    <definedName name="beta6" localSheetId="2">#REF!</definedName>
    <definedName name="beta6">#REF!</definedName>
    <definedName name="BG" localSheetId="0">#REF!</definedName>
    <definedName name="BG" localSheetId="2">#REF!</definedName>
    <definedName name="BG">#REF!</definedName>
    <definedName name="BHB" localSheetId="0">#REF!</definedName>
    <definedName name="BHB" localSheetId="2">#REF!</definedName>
    <definedName name="BHB">#REF!</definedName>
    <definedName name="bi_M" localSheetId="0">#REF!</definedName>
    <definedName name="bi_M" localSheetId="2">#REF!</definedName>
    <definedName name="bi_M">#REF!</definedName>
    <definedName name="BLOCK" localSheetId="0">#REF!</definedName>
    <definedName name="BLOCK" localSheetId="2">#REF!</definedName>
    <definedName name="BLOCK">#REF!</definedName>
    <definedName name="BLOCK01">#N/A</definedName>
    <definedName name="BLOCK02">#N/A</definedName>
    <definedName name="BM" localSheetId="0">#REF!</definedName>
    <definedName name="BM" localSheetId="2">#REF!</definedName>
    <definedName name="BM">#REF!</definedName>
    <definedName name="BMO" localSheetId="0">#REF!</definedName>
    <definedName name="BMO" localSheetId="2">#REF!</definedName>
    <definedName name="BMO">#REF!</definedName>
    <definedName name="BOM_OF_ECP" localSheetId="0">#REF!</definedName>
    <definedName name="BOM_OF_ECP" localSheetId="2">#REF!</definedName>
    <definedName name="BOM_OF_ECP">#REF!</definedName>
    <definedName name="BONG">#N/A</definedName>
    <definedName name="BOOK1">#N/A</definedName>
    <definedName name="br_ea" localSheetId="0">#REF!</definedName>
    <definedName name="br_ea" localSheetId="2">#REF!</definedName>
    <definedName name="br_ea">#REF!</definedName>
    <definedName name="BRACING" localSheetId="0">#REF!</definedName>
    <definedName name="BRACING" localSheetId="2">#REF!</definedName>
    <definedName name="BRACING">#REF!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0">#REF!</definedName>
    <definedName name="BSH" localSheetId="2">#REF!</definedName>
    <definedName name="BSH">#REF!</definedName>
    <definedName name="BT_C" localSheetId="0">#REF!</definedName>
    <definedName name="BT_C" localSheetId="2">#REF!</definedName>
    <definedName name="BT_C">#REF!</definedName>
    <definedName name="BT_S" localSheetId="0">#REF!</definedName>
    <definedName name="BT_S" localSheetId="2">#REF!</definedName>
    <definedName name="BT_S">#REF!</definedName>
    <definedName name="BW" localSheetId="0">#REF!</definedName>
    <definedName name="BW" localSheetId="2">#REF!</definedName>
    <definedName name="BW">#REF!</definedName>
    <definedName name="bwc" localSheetId="0">#REF!</definedName>
    <definedName name="bwc" localSheetId="2">#REF!</definedName>
    <definedName name="bwc">#REF!</definedName>
    <definedName name="BWD" localSheetId="0">#REF!</definedName>
    <definedName name="BWD" localSheetId="2">#REF!</definedName>
    <definedName name="BWD">#REF!</definedName>
    <definedName name="c_1" localSheetId="0">#REF!</definedName>
    <definedName name="c_1" localSheetId="2">#REF!</definedName>
    <definedName name="c_1">#REF!</definedName>
    <definedName name="c_1e" localSheetId="0">#REF!</definedName>
    <definedName name="c_1e" localSheetId="2">#REF!</definedName>
    <definedName name="c_1e">#REF!</definedName>
    <definedName name="c_2" localSheetId="0">#REF!</definedName>
    <definedName name="c_2" localSheetId="2">#REF!</definedName>
    <definedName name="c_2">#REF!</definedName>
    <definedName name="C_2E" localSheetId="0">#REF!</definedName>
    <definedName name="C_2E" localSheetId="2">#REF!</definedName>
    <definedName name="C_2E">#REF!</definedName>
    <definedName name="c_3" localSheetId="0">#REF!</definedName>
    <definedName name="c_3" localSheetId="2">#REF!</definedName>
    <definedName name="c_3">#REF!</definedName>
    <definedName name="c_33" localSheetId="0">#REF!</definedName>
    <definedName name="c_33" localSheetId="2">#REF!</definedName>
    <definedName name="c_33">#REF!</definedName>
    <definedName name="c_4" localSheetId="0">#REF!</definedName>
    <definedName name="c_4" localSheetId="2">#REF!</definedName>
    <definedName name="c_4">#REF!</definedName>
    <definedName name="C_M" localSheetId="0">#REF!</definedName>
    <definedName name="C_M" localSheetId="2">#REF!</definedName>
    <definedName name="C_M">#REF!</definedName>
    <definedName name="c1.a1p" localSheetId="0">#REF!</definedName>
    <definedName name="c1.a1p" localSheetId="2">#REF!</definedName>
    <definedName name="c1.a1p">#REF!</definedName>
    <definedName name="c1.a1t" localSheetId="0">#REF!</definedName>
    <definedName name="c1.a1t" localSheetId="2">#REF!</definedName>
    <definedName name="c1.a1t">#REF!</definedName>
    <definedName name="c1.a2p" localSheetId="0">#REF!</definedName>
    <definedName name="c1.a2p" localSheetId="2">#REF!</definedName>
    <definedName name="c1.a2p">#REF!</definedName>
    <definedName name="c1.a2t" localSheetId="0">#REF!</definedName>
    <definedName name="c1.a2t" localSheetId="2">#REF!</definedName>
    <definedName name="c1.a2t">#REF!</definedName>
    <definedName name="c2.a1p" localSheetId="0">#REF!</definedName>
    <definedName name="c2.a1p" localSheetId="2">#REF!</definedName>
    <definedName name="c2.a1p">#REF!</definedName>
    <definedName name="c2.a1t" localSheetId="0">#REF!</definedName>
    <definedName name="c2.a1t" localSheetId="2">#REF!</definedName>
    <definedName name="c2.a1t">#REF!</definedName>
    <definedName name="c2.a2p" localSheetId="0">#REF!</definedName>
    <definedName name="c2.a2p" localSheetId="2">#REF!</definedName>
    <definedName name="c2.a2p">#REF!</definedName>
    <definedName name="c2.a2t" localSheetId="0">#REF!</definedName>
    <definedName name="c2.a2t" localSheetId="2">#REF!</definedName>
    <definedName name="c2.a2t">#REF!</definedName>
    <definedName name="CA" localSheetId="0">#REF!</definedName>
    <definedName name="CA" localSheetId="2">#REF!</definedName>
    <definedName name="CA">#REF!</definedName>
    <definedName name="CABLE" localSheetId="0">#REF!</definedName>
    <definedName name="CABLE" localSheetId="2">#REF!</definedName>
    <definedName name="CABLE">#REF!</definedName>
    <definedName name="CABLEdata" localSheetId="0">#REF!</definedName>
    <definedName name="CABLEdata" localSheetId="2">#REF!</definedName>
    <definedName name="CABLEdata">#REF!</definedName>
    <definedName name="CAPA" localSheetId="0">#REF!</definedName>
    <definedName name="CAPA" localSheetId="2">#REF!</definedName>
    <definedName name="CAPA">#REF!</definedName>
    <definedName name="Case10DeltaQ" localSheetId="0">#REF!</definedName>
    <definedName name="Case10DeltaQ" localSheetId="2">#REF!</definedName>
    <definedName name="Case10DeltaQ">#REF!</definedName>
    <definedName name="Case10Mo" localSheetId="0">#REF!</definedName>
    <definedName name="Case10Mo" localSheetId="2">#REF!</definedName>
    <definedName name="Case10Mo">#REF!</definedName>
    <definedName name="Case10Mr" localSheetId="0">#REF!</definedName>
    <definedName name="Case10Mr" localSheetId="2">#REF!</definedName>
    <definedName name="Case10Mr">#REF!</definedName>
    <definedName name="Case10Q1Len" localSheetId="0">#REF!</definedName>
    <definedName name="Case10Q1Len" localSheetId="2">#REF!</definedName>
    <definedName name="Case10Q1Len">#REF!</definedName>
    <definedName name="Case10Q2Len" localSheetId="0">#REF!</definedName>
    <definedName name="Case10Q2Len" localSheetId="2">#REF!</definedName>
    <definedName name="Case10Q2Len">#REF!</definedName>
    <definedName name="Case10Qmax" localSheetId="0">#REF!</definedName>
    <definedName name="Case10Qmax" localSheetId="2">#REF!</definedName>
    <definedName name="Case10Qmax">#REF!</definedName>
    <definedName name="Case10Qmin" localSheetId="0">#REF!</definedName>
    <definedName name="Case10Qmin" localSheetId="2">#REF!</definedName>
    <definedName name="Case10Qmin">#REF!</definedName>
    <definedName name="Case10Qv1Len" localSheetId="0">#REF!</definedName>
    <definedName name="Case10Qv1Len" localSheetId="2">#REF!</definedName>
    <definedName name="Case10Qv1Len">#REF!</definedName>
    <definedName name="Case10Qv2Len" localSheetId="0">#REF!</definedName>
    <definedName name="Case10Qv2Len" localSheetId="2">#REF!</definedName>
    <definedName name="Case10Qv2Len">#REF!</definedName>
    <definedName name="Case10V" localSheetId="0">#REF!</definedName>
    <definedName name="Case10V" localSheetId="2">#REF!</definedName>
    <definedName name="Case10V">#REF!</definedName>
    <definedName name="Case10X" localSheetId="0">#REF!</definedName>
    <definedName name="Case10X" localSheetId="2">#REF!</definedName>
    <definedName name="Case10X">#REF!</definedName>
    <definedName name="Case11DeltaQ" localSheetId="0">#REF!</definedName>
    <definedName name="Case11DeltaQ" localSheetId="2">#REF!</definedName>
    <definedName name="Case11DeltaQ">#REF!</definedName>
    <definedName name="Case11Mo" localSheetId="0">#REF!</definedName>
    <definedName name="Case11Mo" localSheetId="2">#REF!</definedName>
    <definedName name="Case11Mo">#REF!</definedName>
    <definedName name="Case11Mr" localSheetId="0">#REF!</definedName>
    <definedName name="Case11Mr" localSheetId="2">#REF!</definedName>
    <definedName name="Case11Mr">#REF!</definedName>
    <definedName name="Case11Q1Len" localSheetId="0">#REF!</definedName>
    <definedName name="Case11Q1Len" localSheetId="2">#REF!</definedName>
    <definedName name="Case11Q1Len">#REF!</definedName>
    <definedName name="Case11Q2Len" localSheetId="0">#REF!</definedName>
    <definedName name="Case11Q2Len" localSheetId="2">#REF!</definedName>
    <definedName name="Case11Q2Len">#REF!</definedName>
    <definedName name="Case11Qmax" localSheetId="0">#REF!</definedName>
    <definedName name="Case11Qmax" localSheetId="2">#REF!</definedName>
    <definedName name="Case11Qmax">#REF!</definedName>
    <definedName name="Case11Qmin" localSheetId="0">#REF!</definedName>
    <definedName name="Case11Qmin" localSheetId="2">#REF!</definedName>
    <definedName name="Case11Qmin">#REF!</definedName>
    <definedName name="Case11Qv1Len" localSheetId="0">#REF!</definedName>
    <definedName name="Case11Qv1Len" localSheetId="2">#REF!</definedName>
    <definedName name="Case11Qv1Len">#REF!</definedName>
    <definedName name="Case11Qv2Len" localSheetId="0">#REF!</definedName>
    <definedName name="Case11Qv2Len" localSheetId="2">#REF!</definedName>
    <definedName name="Case11Qv2Len">#REF!</definedName>
    <definedName name="Case11V" localSheetId="0">#REF!</definedName>
    <definedName name="Case11V" localSheetId="2">#REF!</definedName>
    <definedName name="Case11V">#REF!</definedName>
    <definedName name="Case11X" localSheetId="0">#REF!</definedName>
    <definedName name="Case11X" localSheetId="2">#REF!</definedName>
    <definedName name="Case11X">#REF!</definedName>
    <definedName name="Case12DeltaQ" localSheetId="0">#REF!</definedName>
    <definedName name="Case12DeltaQ" localSheetId="2">#REF!</definedName>
    <definedName name="Case12DeltaQ">#REF!</definedName>
    <definedName name="Case12Mo" localSheetId="0">#REF!</definedName>
    <definedName name="Case12Mo" localSheetId="2">#REF!</definedName>
    <definedName name="Case12Mo">#REF!</definedName>
    <definedName name="Case12Mr" localSheetId="0">#REF!</definedName>
    <definedName name="Case12Mr" localSheetId="2">#REF!</definedName>
    <definedName name="Case12Mr">#REF!</definedName>
    <definedName name="Case12Q1Len" localSheetId="0">#REF!</definedName>
    <definedName name="Case12Q1Len" localSheetId="2">#REF!</definedName>
    <definedName name="Case12Q1Len">#REF!</definedName>
    <definedName name="Case12Q2Len" localSheetId="0">#REF!</definedName>
    <definedName name="Case12Q2Len" localSheetId="2">#REF!</definedName>
    <definedName name="Case12Q2Len">#REF!</definedName>
    <definedName name="Case12Qmax" localSheetId="0">#REF!</definedName>
    <definedName name="Case12Qmax" localSheetId="2">#REF!</definedName>
    <definedName name="Case12Qmax">#REF!</definedName>
    <definedName name="Case12Qmin" localSheetId="0">#REF!</definedName>
    <definedName name="Case12Qmin" localSheetId="2">#REF!</definedName>
    <definedName name="Case12Qmin">#REF!</definedName>
    <definedName name="Case12Qv1Len" localSheetId="0">#REF!</definedName>
    <definedName name="Case12Qv1Len" localSheetId="2">#REF!</definedName>
    <definedName name="Case12Qv1Len">#REF!</definedName>
    <definedName name="Case12Qv2Len" localSheetId="0">#REF!</definedName>
    <definedName name="Case12Qv2Len" localSheetId="2">#REF!</definedName>
    <definedName name="Case12Qv2Len">#REF!</definedName>
    <definedName name="Case12V" localSheetId="0">#REF!</definedName>
    <definedName name="Case12V" localSheetId="2">#REF!</definedName>
    <definedName name="Case12V">#REF!</definedName>
    <definedName name="Case12X" localSheetId="0">#REF!</definedName>
    <definedName name="Case12X" localSheetId="2">#REF!</definedName>
    <definedName name="Case12X">#REF!</definedName>
    <definedName name="Case1E" localSheetId="0">#REF!</definedName>
    <definedName name="Case1E" localSheetId="2">#REF!</definedName>
    <definedName name="Case1E">#REF!</definedName>
    <definedName name="Case1H" localSheetId="0">#REF!</definedName>
    <definedName name="Case1H" localSheetId="2">#REF!</definedName>
    <definedName name="Case1H">#REF!</definedName>
    <definedName name="Case1Mo" localSheetId="0">#REF!</definedName>
    <definedName name="Case1Mo" localSheetId="2">#REF!</definedName>
    <definedName name="Case1Mo">#REF!</definedName>
    <definedName name="Case1Mr" localSheetId="0">#REF!</definedName>
    <definedName name="Case1Mr" localSheetId="2">#REF!</definedName>
    <definedName name="Case1Mr">#REF!</definedName>
    <definedName name="Case1V" localSheetId="0">#REF!</definedName>
    <definedName name="Case1V" localSheetId="2">#REF!</definedName>
    <definedName name="Case1V">#REF!</definedName>
    <definedName name="Case1X" localSheetId="0">#REF!</definedName>
    <definedName name="Case1X" localSheetId="2">#REF!</definedName>
    <definedName name="Case1X">#REF!</definedName>
    <definedName name="Case2E" localSheetId="0">#REF!</definedName>
    <definedName name="Case2E" localSheetId="2">#REF!</definedName>
    <definedName name="Case2E">#REF!</definedName>
    <definedName name="Case2H" localSheetId="0">#REF!</definedName>
    <definedName name="Case2H" localSheetId="2">#REF!</definedName>
    <definedName name="Case2H">#REF!</definedName>
    <definedName name="Case2Mo" localSheetId="0">#REF!</definedName>
    <definedName name="Case2Mo" localSheetId="2">#REF!</definedName>
    <definedName name="Case2Mo">#REF!</definedName>
    <definedName name="Case2Mr" localSheetId="0">#REF!</definedName>
    <definedName name="Case2Mr" localSheetId="2">#REF!</definedName>
    <definedName name="Case2Mr">#REF!</definedName>
    <definedName name="Case2V" localSheetId="0">#REF!</definedName>
    <definedName name="Case2V" localSheetId="2">#REF!</definedName>
    <definedName name="Case2V">#REF!</definedName>
    <definedName name="Case2X" localSheetId="0">#REF!</definedName>
    <definedName name="Case2X" localSheetId="2">#REF!</definedName>
    <definedName name="Case2X">#REF!</definedName>
    <definedName name="Case3E" localSheetId="0">#REF!</definedName>
    <definedName name="Case3E" localSheetId="2">#REF!</definedName>
    <definedName name="Case3E">#REF!</definedName>
    <definedName name="Case3H" localSheetId="0">#REF!</definedName>
    <definedName name="Case3H" localSheetId="2">#REF!</definedName>
    <definedName name="Case3H">#REF!</definedName>
    <definedName name="Case3Mo" localSheetId="0">#REF!</definedName>
    <definedName name="Case3Mo" localSheetId="2">#REF!</definedName>
    <definedName name="Case3Mo">#REF!</definedName>
    <definedName name="Case3Mr" localSheetId="0">#REF!</definedName>
    <definedName name="Case3Mr" localSheetId="2">#REF!</definedName>
    <definedName name="Case3Mr">#REF!</definedName>
    <definedName name="Case3V" localSheetId="0">#REF!</definedName>
    <definedName name="Case3V" localSheetId="2">#REF!</definedName>
    <definedName name="Case3V">#REF!</definedName>
    <definedName name="Case3X" localSheetId="0">#REF!</definedName>
    <definedName name="Case3X" localSheetId="2">#REF!</definedName>
    <definedName name="Case3X">#REF!</definedName>
    <definedName name="Case4E" localSheetId="0">#REF!</definedName>
    <definedName name="Case4E" localSheetId="2">#REF!</definedName>
    <definedName name="Case4E">#REF!</definedName>
    <definedName name="Case4H" localSheetId="0">#REF!</definedName>
    <definedName name="Case4H" localSheetId="2">#REF!</definedName>
    <definedName name="Case4H">#REF!</definedName>
    <definedName name="Case4Mo" localSheetId="0">#REF!</definedName>
    <definedName name="Case4Mo" localSheetId="2">#REF!</definedName>
    <definedName name="Case4Mo">#REF!</definedName>
    <definedName name="Case4Mr" localSheetId="0">#REF!</definedName>
    <definedName name="Case4Mr" localSheetId="2">#REF!</definedName>
    <definedName name="Case4Mr">#REF!</definedName>
    <definedName name="Case4V" localSheetId="0">#REF!</definedName>
    <definedName name="Case4V" localSheetId="2">#REF!</definedName>
    <definedName name="Case4V">#REF!</definedName>
    <definedName name="Case4X" localSheetId="0">#REF!</definedName>
    <definedName name="Case4X" localSheetId="2">#REF!</definedName>
    <definedName name="Case4X">#REF!</definedName>
    <definedName name="Case5E" localSheetId="0">#REF!</definedName>
    <definedName name="Case5E" localSheetId="2">#REF!</definedName>
    <definedName name="Case5E">#REF!</definedName>
    <definedName name="Case5H" localSheetId="0">#REF!</definedName>
    <definedName name="Case5H" localSheetId="2">#REF!</definedName>
    <definedName name="Case5H">#REF!</definedName>
    <definedName name="Case5Mo" localSheetId="0">#REF!</definedName>
    <definedName name="Case5Mo" localSheetId="2">#REF!</definedName>
    <definedName name="Case5Mo">#REF!</definedName>
    <definedName name="Case5Mr" localSheetId="0">#REF!</definedName>
    <definedName name="Case5Mr" localSheetId="2">#REF!</definedName>
    <definedName name="Case5Mr">#REF!</definedName>
    <definedName name="Case5V" localSheetId="0">#REF!</definedName>
    <definedName name="Case5V" localSheetId="2">#REF!</definedName>
    <definedName name="Case5V">#REF!</definedName>
    <definedName name="Case5X" localSheetId="0">#REF!</definedName>
    <definedName name="Case5X" localSheetId="2">#REF!</definedName>
    <definedName name="Case5X">#REF!</definedName>
    <definedName name="Case6E" localSheetId="0">#REF!</definedName>
    <definedName name="Case6E" localSheetId="2">#REF!</definedName>
    <definedName name="Case6E">#REF!</definedName>
    <definedName name="Case6H" localSheetId="0">#REF!</definedName>
    <definedName name="Case6H" localSheetId="2">#REF!</definedName>
    <definedName name="Case6H">#REF!</definedName>
    <definedName name="Case6Mo" localSheetId="0">#REF!</definedName>
    <definedName name="Case6Mo" localSheetId="2">#REF!</definedName>
    <definedName name="Case6Mo">#REF!</definedName>
    <definedName name="Case6Mr" localSheetId="0">#REF!</definedName>
    <definedName name="Case6Mr" localSheetId="2">#REF!</definedName>
    <definedName name="Case6Mr">#REF!</definedName>
    <definedName name="Case6V" localSheetId="0">#REF!</definedName>
    <definedName name="Case6V" localSheetId="2">#REF!</definedName>
    <definedName name="Case6V">#REF!</definedName>
    <definedName name="Case6X" localSheetId="0">#REF!</definedName>
    <definedName name="Case6X" localSheetId="2">#REF!</definedName>
    <definedName name="Case6X">#REF!</definedName>
    <definedName name="Case7DeltaQ" localSheetId="0">#REF!</definedName>
    <definedName name="Case7DeltaQ" localSheetId="2">#REF!</definedName>
    <definedName name="Case7DeltaQ">#REF!</definedName>
    <definedName name="Case7Mo" localSheetId="0">#REF!</definedName>
    <definedName name="Case7Mo" localSheetId="2">#REF!</definedName>
    <definedName name="Case7Mo">#REF!</definedName>
    <definedName name="Case7Mr" localSheetId="0">#REF!</definedName>
    <definedName name="Case7Mr" localSheetId="2">#REF!</definedName>
    <definedName name="Case7Mr">#REF!</definedName>
    <definedName name="Case7Q1Len" localSheetId="0">#REF!</definedName>
    <definedName name="Case7Q1Len" localSheetId="2">#REF!</definedName>
    <definedName name="Case7Q1Len">#REF!</definedName>
    <definedName name="Case7Q2Len" localSheetId="0">#REF!</definedName>
    <definedName name="Case7Q2Len" localSheetId="2">#REF!</definedName>
    <definedName name="Case7Q2Len">#REF!</definedName>
    <definedName name="Case7Qmax" localSheetId="0">#REF!</definedName>
    <definedName name="Case7Qmax" localSheetId="2">#REF!</definedName>
    <definedName name="Case7Qmax">#REF!</definedName>
    <definedName name="Case7Qmin" localSheetId="0">#REF!</definedName>
    <definedName name="Case7Qmin" localSheetId="2">#REF!</definedName>
    <definedName name="Case7Qmin">#REF!</definedName>
    <definedName name="Case7Qv1Len" localSheetId="0">#REF!</definedName>
    <definedName name="Case7Qv1Len" localSheetId="2">#REF!</definedName>
    <definedName name="Case7Qv1Len">#REF!</definedName>
    <definedName name="Case7Qv2Len" localSheetId="0">#REF!</definedName>
    <definedName name="Case7Qv2Len" localSheetId="2">#REF!</definedName>
    <definedName name="Case7Qv2Len">#REF!</definedName>
    <definedName name="Case7V" localSheetId="0">#REF!</definedName>
    <definedName name="Case7V" localSheetId="2">#REF!</definedName>
    <definedName name="Case7V">#REF!</definedName>
    <definedName name="Case7X" localSheetId="0">#REF!</definedName>
    <definedName name="Case7X" localSheetId="2">#REF!</definedName>
    <definedName name="Case7X">#REF!</definedName>
    <definedName name="Case8DeltaQ" localSheetId="0">#REF!</definedName>
    <definedName name="Case8DeltaQ" localSheetId="2">#REF!</definedName>
    <definedName name="Case8DeltaQ">#REF!</definedName>
    <definedName name="Case8Mo" localSheetId="0">#REF!</definedName>
    <definedName name="Case8Mo" localSheetId="2">#REF!</definedName>
    <definedName name="Case8Mo">#REF!</definedName>
    <definedName name="Case8Mr" localSheetId="0">#REF!</definedName>
    <definedName name="Case8Mr" localSheetId="2">#REF!</definedName>
    <definedName name="Case8Mr">#REF!</definedName>
    <definedName name="Case8Q1Len" localSheetId="0">#REF!</definedName>
    <definedName name="Case8Q1Len" localSheetId="2">#REF!</definedName>
    <definedName name="Case8Q1Len">#REF!</definedName>
    <definedName name="Case8Q2Len" localSheetId="0">#REF!</definedName>
    <definedName name="Case8Q2Len" localSheetId="2">#REF!</definedName>
    <definedName name="Case8Q2Len">#REF!</definedName>
    <definedName name="Case8Qmax" localSheetId="0">#REF!</definedName>
    <definedName name="Case8Qmax" localSheetId="2">#REF!</definedName>
    <definedName name="Case8Qmax">#REF!</definedName>
    <definedName name="Case8Qmin" localSheetId="0">#REF!</definedName>
    <definedName name="Case8Qmin" localSheetId="2">#REF!</definedName>
    <definedName name="Case8Qmin">#REF!</definedName>
    <definedName name="Case8Qv1Len" localSheetId="0">#REF!</definedName>
    <definedName name="Case8Qv1Len" localSheetId="2">#REF!</definedName>
    <definedName name="Case8Qv1Len">#REF!</definedName>
    <definedName name="Case8Qv2Len" localSheetId="0">#REF!</definedName>
    <definedName name="Case8Qv2Len" localSheetId="2">#REF!</definedName>
    <definedName name="Case8Qv2Len">#REF!</definedName>
    <definedName name="Case8V" localSheetId="0">#REF!</definedName>
    <definedName name="Case8V" localSheetId="2">#REF!</definedName>
    <definedName name="Case8V">#REF!</definedName>
    <definedName name="Case8X" localSheetId="0">#REF!</definedName>
    <definedName name="Case8X" localSheetId="2">#REF!</definedName>
    <definedName name="Case8X">#REF!</definedName>
    <definedName name="Case9DeltaQ" localSheetId="0">#REF!</definedName>
    <definedName name="Case9DeltaQ" localSheetId="2">#REF!</definedName>
    <definedName name="Case9DeltaQ">#REF!</definedName>
    <definedName name="Case9Mo" localSheetId="0">#REF!</definedName>
    <definedName name="Case9Mo" localSheetId="2">#REF!</definedName>
    <definedName name="Case9Mo">#REF!</definedName>
    <definedName name="Case9Mr" localSheetId="0">#REF!</definedName>
    <definedName name="Case9Mr" localSheetId="2">#REF!</definedName>
    <definedName name="Case9Mr">#REF!</definedName>
    <definedName name="Case9Q1Len" localSheetId="0">#REF!</definedName>
    <definedName name="Case9Q1Len" localSheetId="2">#REF!</definedName>
    <definedName name="Case9Q1Len">#REF!</definedName>
    <definedName name="Case9Q2Len" localSheetId="0">#REF!</definedName>
    <definedName name="Case9Q2Len" localSheetId="2">#REF!</definedName>
    <definedName name="Case9Q2Len">#REF!</definedName>
    <definedName name="Case9Qmax" localSheetId="0">#REF!</definedName>
    <definedName name="Case9Qmax" localSheetId="2">#REF!</definedName>
    <definedName name="Case9Qmax">#REF!</definedName>
    <definedName name="Case9Qmin" localSheetId="0">#REF!</definedName>
    <definedName name="Case9Qmin" localSheetId="2">#REF!</definedName>
    <definedName name="Case9Qmin">#REF!</definedName>
    <definedName name="Case9Qv1Len" localSheetId="0">#REF!</definedName>
    <definedName name="Case9Qv1Len" localSheetId="2">#REF!</definedName>
    <definedName name="Case9Qv1Len">#REF!</definedName>
    <definedName name="Case9Qv2Len" localSheetId="0">#REF!</definedName>
    <definedName name="Case9Qv2Len" localSheetId="2">#REF!</definedName>
    <definedName name="Case9Qv2Len">#REF!</definedName>
    <definedName name="Case9V" localSheetId="0">#REF!</definedName>
    <definedName name="Case9V" localSheetId="2">#REF!</definedName>
    <definedName name="Case9V">#REF!</definedName>
    <definedName name="Case9X" localSheetId="0">#REF!</definedName>
    <definedName name="Case9X" localSheetId="2">#REF!</definedName>
    <definedName name="Case9X">#REF!</definedName>
    <definedName name="CATEGORY">#N/A</definedName>
    <definedName name="CB" localSheetId="0">#REF!</definedName>
    <definedName name="CB" localSheetId="2">#REF!</definedName>
    <definedName name="CB">#REF!</definedName>
    <definedName name="CC" localSheetId="0" hidden="1">{#N/A,#N/A,FALSE,"Sheet1"}</definedName>
    <definedName name="CC" localSheetId="9" hidden="1">{#N/A,#N/A,FALSE,"Sheet1"}</definedName>
    <definedName name="CC" localSheetId="8" hidden="1">{#N/A,#N/A,FALSE,"Sheet1"}</definedName>
    <definedName name="CC" localSheetId="2" hidden="1">{#N/A,#N/A,FALSE,"Sheet1"}</definedName>
    <definedName name="CC" hidden="1">{#N/A,#N/A,FALSE,"Sheet1"}</definedName>
    <definedName name="CCC" localSheetId="0">#REF!</definedName>
    <definedName name="CCC" localSheetId="2">#REF!</definedName>
    <definedName name="CCC">#REF!</definedName>
    <definedName name="CD" localSheetId="0">#REF!</definedName>
    <definedName name="CD" localSheetId="2">#REF!</definedName>
    <definedName name="CD">#REF!</definedName>
    <definedName name="Cdnum" localSheetId="0">#REF!</definedName>
    <definedName name="Cdnum" localSheetId="2">#REF!</definedName>
    <definedName name="Cdnum">#REF!</definedName>
    <definedName name="CDT" localSheetId="0">#REF!</definedName>
    <definedName name="CDT" localSheetId="2">#REF!</definedName>
    <definedName name="CDT">#REF!</definedName>
    <definedName name="ce" localSheetId="0">#REF!</definedName>
    <definedName name="ce" localSheetId="2">#REF!</definedName>
    <definedName name="ce">#REF!</definedName>
    <definedName name="cf" localSheetId="0">#REF!</definedName>
    <definedName name="cf" localSheetId="2">#REF!</definedName>
    <definedName name="cf">#REF!</definedName>
    <definedName name="CG" localSheetId="0">#REF!</definedName>
    <definedName name="CG" localSheetId="2">#REF!</definedName>
    <definedName name="CG">#REF!</definedName>
    <definedName name="ch_e" localSheetId="0">#REF!</definedName>
    <definedName name="ch_e" localSheetId="2">#REF!</definedName>
    <definedName name="ch_e">#REF!</definedName>
    <definedName name="ch_ea" localSheetId="0">#REF!</definedName>
    <definedName name="ch_ea" localSheetId="2">#REF!</definedName>
    <definedName name="ch_ea">#REF!</definedName>
    <definedName name="CHAIR" localSheetId="0">#REF!</definedName>
    <definedName name="CHAIR" localSheetId="2">#REF!</definedName>
    <definedName name="CHAIR">#REF!</definedName>
    <definedName name="CHANNEL" localSheetId="0">#REF!</definedName>
    <definedName name="CHANNEL" localSheetId="2">#REF!</definedName>
    <definedName name="CHANNEL">#REF!</definedName>
    <definedName name="CHECKVALVE25" localSheetId="0">#REF!</definedName>
    <definedName name="CHECKVALVE25" localSheetId="2">#REF!</definedName>
    <definedName name="CHECKVALVE25">#REF!</definedName>
    <definedName name="CHECKVALVE32" localSheetId="0">#REF!</definedName>
    <definedName name="CHECKVALVE32" localSheetId="2">#REF!</definedName>
    <definedName name="CHECKVALVE32">#REF!</definedName>
    <definedName name="CI" localSheetId="0">#REF!</definedName>
    <definedName name="CI" localSheetId="2">#REF!</definedName>
    <definedName name="CI">#REF!</definedName>
    <definedName name="CJ" localSheetId="0">#REF!</definedName>
    <definedName name="CJ" localSheetId="2">#REF!</definedName>
    <definedName name="CJ">#REF!</definedName>
    <definedName name="CJFRMS" localSheetId="0">#REF!</definedName>
    <definedName name="CJFRMS" localSheetId="2">#REF!</definedName>
    <definedName name="CJFRMS">#REF!</definedName>
    <definedName name="CL" localSheetId="0">#REF!</definedName>
    <definedName name="CL" localSheetId="2">#REF!</definedName>
    <definedName name="CL">#REF!</definedName>
    <definedName name="cm" localSheetId="0">#REF!</definedName>
    <definedName name="cm" localSheetId="2">#REF!</definedName>
    <definedName name="cm">#REF!</definedName>
    <definedName name="CMH" localSheetId="0" hidden="1">{#N/A,#N/A,FALSE,"Sheet1"}</definedName>
    <definedName name="CMH" localSheetId="9" hidden="1">{#N/A,#N/A,FALSE,"Sheet1"}</definedName>
    <definedName name="CMH" localSheetId="8" hidden="1">{#N/A,#N/A,FALSE,"Sheet1"}</definedName>
    <definedName name="CMH" localSheetId="2" hidden="1">{#N/A,#N/A,FALSE,"Sheet1"}</definedName>
    <definedName name="CMH" hidden="1">{#N/A,#N/A,FALSE,"Sheet1"}</definedName>
    <definedName name="CODE" localSheetId="0">#REF!</definedName>
    <definedName name="CODE" localSheetId="2">#REF!</definedName>
    <definedName name="CODE">#REF!</definedName>
    <definedName name="CON" localSheetId="0">#REF!</definedName>
    <definedName name="CON" localSheetId="2">#REF!</definedName>
    <definedName name="CON">#REF!</definedName>
    <definedName name="conc단위중량" localSheetId="0">#REF!</definedName>
    <definedName name="conc단위중량" localSheetId="2">#REF!</definedName>
    <definedName name="conc단위중량">#REF!</definedName>
    <definedName name="COND" localSheetId="0">#REF!</definedName>
    <definedName name="COND" localSheetId="2">#REF!</definedName>
    <definedName name="COND">#REF!</definedName>
    <definedName name="CONDUIT" localSheetId="0">#REF!</definedName>
    <definedName name="CONDUIT" localSheetId="2">#REF!</definedName>
    <definedName name="CONDUIT">#REF!</definedName>
    <definedName name="CONT" localSheetId="0">#REF!</definedName>
    <definedName name="CONT" localSheetId="2">#REF!</definedName>
    <definedName name="CONT">#REF!</definedName>
    <definedName name="COPING_L" localSheetId="0">#REF!</definedName>
    <definedName name="COPING_L" localSheetId="2">#REF!</definedName>
    <definedName name="COPING_L">#REF!</definedName>
    <definedName name="COPING_W" localSheetId="0">#REF!</definedName>
    <definedName name="COPING_W" localSheetId="2">#REF!</definedName>
    <definedName name="COPING_W">#REF!</definedName>
    <definedName name="CR" localSheetId="0">#REF!</definedName>
    <definedName name="CR" localSheetId="2">#REF!</definedName>
    <definedName name="CR">#REF!</definedName>
    <definedName name="_xlnm.Criteria" localSheetId="0">#REF!</definedName>
    <definedName name="_xlnm.Criteria" localSheetId="2">#REF!</definedName>
    <definedName name="_xlnm.Criteria">#REF!</definedName>
    <definedName name="CS" localSheetId="0">#REF!</definedName>
    <definedName name="CS" localSheetId="2">#REF!</definedName>
    <definedName name="CS">#REF!</definedName>
    <definedName name="CTC" localSheetId="0">#REF!</definedName>
    <definedName name="CTC" localSheetId="2">#REF!</definedName>
    <definedName name="CTC">#REF!</definedName>
    <definedName name="CTDATA" localSheetId="0">#REF!</definedName>
    <definedName name="CTDATA" localSheetId="2">#REF!</definedName>
    <definedName name="CTDATA">#REF!</definedName>
    <definedName name="CT정격전류" localSheetId="0">#REF!</definedName>
    <definedName name="CT정격전류" localSheetId="2">#REF!</definedName>
    <definedName name="CT정격전류">#REF!</definedName>
    <definedName name="curr" localSheetId="0">#REF!</definedName>
    <definedName name="curr" localSheetId="2">#REF!</definedName>
    <definedName name="curr">#REF!</definedName>
    <definedName name="CV" localSheetId="0">#REF!</definedName>
    <definedName name="CV" localSheetId="2">#REF!</definedName>
    <definedName name="CV">#REF!</definedName>
    <definedName name="CV1C" localSheetId="0">#REF!</definedName>
    <definedName name="CV1C" localSheetId="2">#REF!</definedName>
    <definedName name="CV1C">#REF!</definedName>
    <definedName name="CV2C" localSheetId="0">#REF!</definedName>
    <definedName name="CV2C" localSheetId="2">#REF!</definedName>
    <definedName name="CV2C">#REF!</definedName>
    <definedName name="CV31C" localSheetId="0">#REF!</definedName>
    <definedName name="CV31C" localSheetId="2">#REF!</definedName>
    <definedName name="CV31C">#REF!</definedName>
    <definedName name="CV33C" localSheetId="0">#REF!</definedName>
    <definedName name="CV33C" localSheetId="2">#REF!</definedName>
    <definedName name="CV33C">#REF!</definedName>
    <definedName name="CV3C" localSheetId="0">#REF!</definedName>
    <definedName name="CV3C" localSheetId="2">#REF!</definedName>
    <definedName name="CV3C">#REF!</definedName>
    <definedName name="CV4C" localSheetId="0">#REF!</definedName>
    <definedName name="CV4C" localSheetId="2">#REF!</definedName>
    <definedName name="CV4C">#REF!</definedName>
    <definedName name="CV61C" localSheetId="0">#REF!</definedName>
    <definedName name="CV61C" localSheetId="2">#REF!</definedName>
    <definedName name="CV61C">#REF!</definedName>
    <definedName name="CV63C" localSheetId="0">#REF!</definedName>
    <definedName name="CV63C" localSheetId="2">#REF!</definedName>
    <definedName name="CV63C">#REF!</definedName>
    <definedName name="CVV" localSheetId="0">#REF!</definedName>
    <definedName name="CVV" localSheetId="2">#REF!</definedName>
    <definedName name="CVV">#REF!</definedName>
    <definedName name="CVVSB" localSheetId="0">#REF!</definedName>
    <definedName name="CVVSB" localSheetId="2">#REF!</definedName>
    <definedName name="CVVSB">#REF!</definedName>
    <definedName name="CXRGS" localSheetId="0">#REF!</definedName>
    <definedName name="CXRGS" localSheetId="2">#REF!</definedName>
    <definedName name="CXRGS">#REF!</definedName>
    <definedName name="D" localSheetId="0" hidden="1">{#N/A,#N/A,TRUE,"토적및재료집계";#N/A,#N/A,TRUE,"토적및재료집계";#N/A,#N/A,TRUE,"단위량"}</definedName>
    <definedName name="D" localSheetId="9" hidden="1">{#N/A,#N/A,TRUE,"토적및재료집계";#N/A,#N/A,TRUE,"토적및재료집계";#N/A,#N/A,TRUE,"단위량"}</definedName>
    <definedName name="D" localSheetId="8" hidden="1">{#N/A,#N/A,TRUE,"토적및재료집계";#N/A,#N/A,TRUE,"토적및재료집계";#N/A,#N/A,TRUE,"단위량"}</definedName>
    <definedName name="D" localSheetId="2" hidden="1">{#N/A,#N/A,TRUE,"토적및재료집계";#N/A,#N/A,TRUE,"토적및재료집계";#N/A,#N/A,TRUE,"단위량"}</definedName>
    <definedName name="D" hidden="1">{#N/A,#N/A,TRUE,"토적및재료집계";#N/A,#N/A,TRUE,"토적및재료집계";#N/A,#N/A,TRUE,"단위량"}</definedName>
    <definedName name="D.1" localSheetId="0">#REF!</definedName>
    <definedName name="D.1" localSheetId="2">#REF!</definedName>
    <definedName name="D.1">#REF!</definedName>
    <definedName name="D.2" localSheetId="0">#REF!</definedName>
    <definedName name="D.2" localSheetId="2">#REF!</definedName>
    <definedName name="D.2">#REF!</definedName>
    <definedName name="D_1" localSheetId="0">#REF!</definedName>
    <definedName name="D_1" localSheetId="2">#REF!</definedName>
    <definedName name="D_1">#REF!</definedName>
    <definedName name="D_2" localSheetId="0">#REF!</definedName>
    <definedName name="D_2" localSheetId="2">#REF!</definedName>
    <definedName name="D_2">#REF!</definedName>
    <definedName name="D_3" localSheetId="0">#REF!</definedName>
    <definedName name="D_3" localSheetId="2">#REF!</definedName>
    <definedName name="D_3">#REF!</definedName>
    <definedName name="D_4" localSheetId="0">#REF!</definedName>
    <definedName name="D_4" localSheetId="2">#REF!</definedName>
    <definedName name="D_4">#REF!</definedName>
    <definedName name="D_FE" localSheetId="0">#REF!</definedName>
    <definedName name="D_FE" localSheetId="2">#REF!</definedName>
    <definedName name="D_FE">#REF!</definedName>
    <definedName name="D_FO" localSheetId="0">#REF!</definedName>
    <definedName name="D_FO" localSheetId="2">#REF!</definedName>
    <definedName name="D_FO">#REF!</definedName>
    <definedName name="d1_e" localSheetId="0">#REF!</definedName>
    <definedName name="d1_e" localSheetId="2">#REF!</definedName>
    <definedName name="d1_e">#REF!</definedName>
    <definedName name="d1_ea" localSheetId="0">#REF!</definedName>
    <definedName name="d1_ea" localSheetId="2">#REF!</definedName>
    <definedName name="d1_ea">#REF!</definedName>
    <definedName name="D2_E" localSheetId="0">#REF!</definedName>
    <definedName name="D2_E" localSheetId="2">#REF!</definedName>
    <definedName name="D2_E">#REF!</definedName>
    <definedName name="d3_e" localSheetId="0">#REF!</definedName>
    <definedName name="d3_e" localSheetId="2">#REF!</definedName>
    <definedName name="d3_e">#REF!</definedName>
    <definedName name="d3_ea" localSheetId="0">#REF!</definedName>
    <definedName name="d3_ea" localSheetId="2">#REF!</definedName>
    <definedName name="d3_ea">#REF!</definedName>
    <definedName name="d4_e" localSheetId="0">#REF!</definedName>
    <definedName name="d4_e" localSheetId="2">#REF!</definedName>
    <definedName name="d4_e">#REF!</definedName>
    <definedName name="d4_ea" localSheetId="0">#REF!</definedName>
    <definedName name="d4_ea" localSheetId="2">#REF!</definedName>
    <definedName name="d4_ea">#REF!</definedName>
    <definedName name="DA" localSheetId="0">#REF!</definedName>
    <definedName name="DA" localSheetId="2">#REF!</definedName>
    <definedName name="DA">#REF!</definedName>
    <definedName name="dada" localSheetId="0">#REF!</definedName>
    <definedName name="dada" localSheetId="2">#REF!</definedName>
    <definedName name="dada">#REF!</definedName>
    <definedName name="DANGA" localSheetId="0">#REF!,#REF!</definedName>
    <definedName name="DANGA" localSheetId="2">#REF!,#REF!</definedName>
    <definedName name="DANGA">#REF!,#REF!</definedName>
    <definedName name="danga2" localSheetId="0">#REF!,#REF!</definedName>
    <definedName name="danga2" localSheetId="2">#REF!,#REF!</definedName>
    <definedName name="danga2">#REF!,#REF!</definedName>
    <definedName name="DanW" localSheetId="0">#REF!</definedName>
    <definedName name="DanW" localSheetId="2">#REF!</definedName>
    <definedName name="DanW">#REF!</definedName>
    <definedName name="_xlnm.Database" localSheetId="0">#REF!</definedName>
    <definedName name="_xlnm.Database" localSheetId="2">#REF!</definedName>
    <definedName name="_xlnm.Database">#REF!</definedName>
    <definedName name="database2" localSheetId="0">#REF!</definedName>
    <definedName name="database2" localSheetId="2">#REF!</definedName>
    <definedName name="database2">#REF!</definedName>
    <definedName name="DB" localSheetId="0">#REF!</definedName>
    <definedName name="DB" localSheetId="2">#REF!</definedName>
    <definedName name="DB">#REF!</definedName>
    <definedName name="DB_18" localSheetId="0">#REF!</definedName>
    <definedName name="DB_18" localSheetId="2">#REF!</definedName>
    <definedName name="DB_18">#REF!</definedName>
    <definedName name="DB_24" localSheetId="0">#REF!</definedName>
    <definedName name="DB_24" localSheetId="2">#REF!</definedName>
    <definedName name="DB_24">#REF!</definedName>
    <definedName name="DD">#N/A</definedName>
    <definedName name="DDD" localSheetId="0" hidden="1">#REF!</definedName>
    <definedName name="DDD" localSheetId="2" hidden="1">#REF!</definedName>
    <definedName name="DDD" hidden="1">#REF!</definedName>
    <definedName name="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 localSheetId="0">#REF!</definedName>
    <definedName name="DDE" localSheetId="2">#REF!</definedName>
    <definedName name="DDE">#REF!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 localSheetId="0">#REF!</definedName>
    <definedName name="DDO" localSheetId="2">#REF!</definedName>
    <definedName name="DDO">#REF!</definedName>
    <definedName name="DE" localSheetId="0">#REF!</definedName>
    <definedName name="DE" localSheetId="2">#REF!</definedName>
    <definedName name="DE">#REF!</definedName>
    <definedName name="deck" localSheetId="0">#REF!</definedName>
    <definedName name="deck" localSheetId="2">#REF!</definedName>
    <definedName name="deck">#REF!</definedName>
    <definedName name="deck_ea" localSheetId="0">#REF!</definedName>
    <definedName name="deck_ea" localSheetId="2">#REF!</definedName>
    <definedName name="deck_ea">#REF!</definedName>
    <definedName name="DECK_PLATE" localSheetId="0">#REF!</definedName>
    <definedName name="DECK_PLATE" localSheetId="2">#REF!</definedName>
    <definedName name="DECK_PLATE">#REF!</definedName>
    <definedName name="delta" localSheetId="0">#REF!</definedName>
    <definedName name="delta" localSheetId="2">#REF!</definedName>
    <definedName name="delta">#REF!</definedName>
    <definedName name="delta3" localSheetId="0">#REF!</definedName>
    <definedName name="delta3" localSheetId="2">#REF!</definedName>
    <definedName name="delta3">#REF!</definedName>
    <definedName name="delta4" localSheetId="0">#REF!</definedName>
    <definedName name="delta4" localSheetId="2">#REF!</definedName>
    <definedName name="delta4">#REF!</definedName>
    <definedName name="delta5" localSheetId="0">#REF!</definedName>
    <definedName name="delta5" localSheetId="2">#REF!</definedName>
    <definedName name="delta5">#REF!</definedName>
    <definedName name="delta6" localSheetId="0">#REF!</definedName>
    <definedName name="delta6" localSheetId="2">#REF!</definedName>
    <definedName name="delta6">#REF!</definedName>
    <definedName name="DETAIL">#N/A</definedName>
    <definedName name="Df_M" localSheetId="0">#REF!</definedName>
    <definedName name="Df_M" localSheetId="2">#REF!</definedName>
    <definedName name="Df_M">#REF!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df" localSheetId="0">#REF!</definedName>
    <definedName name="dfdfdfdf" localSheetId="2">#REF!</definedName>
    <definedName name="dfdfdfdf">#REF!</definedName>
    <definedName name="dfesef" localSheetId="0">#REF!</definedName>
    <definedName name="dfesef" localSheetId="2">#REF!</definedName>
    <definedName name="dfesef">#REF!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" localSheetId="0">#REF!</definedName>
    <definedName name="dfha" localSheetId="2">#REF!</definedName>
    <definedName name="dfha">#REF!</definedName>
    <definedName name="dfjalk" localSheetId="0">#REF!</definedName>
    <definedName name="dfjalk" localSheetId="2">#REF!</definedName>
    <definedName name="dfjalk">#REF!</definedName>
    <definedName name="DFJKSLAEO" localSheetId="0">#REF!</definedName>
    <definedName name="DFJKSLAEO" localSheetId="2">#REF!</definedName>
    <definedName name="DFJKSLAEO">#REF!</definedName>
    <definedName name="dfrxg" localSheetId="0">#REF!</definedName>
    <definedName name="dfrxg" localSheetId="2">#REF!</definedName>
    <definedName name="dfrxg">#REF!</definedName>
    <definedName name="DFS" localSheetId="0">#REF!</definedName>
    <definedName name="DFS" localSheetId="2">#REF!</definedName>
    <definedName name="DFS">#REF!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" localSheetId="0">#REF!</definedName>
    <definedName name="DGF" localSheetId="2">#REF!</definedName>
    <definedName name="DGF">#REF!</definedName>
    <definedName name="DGS" localSheetId="0">#REF!</definedName>
    <definedName name="DGS" localSheetId="2">#REF!</definedName>
    <definedName name="DGS">#REF!</definedName>
    <definedName name="DGSGD" localSheetId="0">#REF!</definedName>
    <definedName name="DGSGD" localSheetId="2">#REF!</definedName>
    <definedName name="DGSGD">#REF!</definedName>
    <definedName name="DHS" localSheetId="0">#REF!</definedName>
    <definedName name="DHS" localSheetId="2">#REF!</definedName>
    <definedName name="DHS">#REF!</definedName>
    <definedName name="dhsj">#N/A</definedName>
    <definedName name="DI" localSheetId="0">#REF!</definedName>
    <definedName name="DI" localSheetId="2">#REF!</definedName>
    <definedName name="DI">#REF!</definedName>
    <definedName name="DIA" localSheetId="0">#REF!</definedName>
    <definedName name="DIA" localSheetId="2">#REF!</definedName>
    <definedName name="DIA">#REF!</definedName>
    <definedName name="DIFFUSE" localSheetId="0">#REF!</definedName>
    <definedName name="DIFFUSE" localSheetId="2">#REF!</definedName>
    <definedName name="DIFFUSE">#REF!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HFJ" localSheetId="0">#REF!</definedName>
    <definedName name="DJHFJ" localSheetId="2">#REF!</definedName>
    <definedName name="DJHFJ">#REF!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FJLE" localSheetId="0">#REF!</definedName>
    <definedName name="DKFJLE" localSheetId="2">#REF!</definedName>
    <definedName name="DKFJLE">#REF!</definedName>
    <definedName name="DKFSLK" localSheetId="0">#REF!</definedName>
    <definedName name="DKFSLK" localSheetId="2">#REF!</definedName>
    <definedName name="DKFSLK">#REF!</definedName>
    <definedName name="dks" localSheetId="0">#REF!</definedName>
    <definedName name="dks" localSheetId="2">#REF!</definedName>
    <definedName name="dks">#REF!</definedName>
    <definedName name="DL" localSheetId="0">#REF!</definedName>
    <definedName name="DL" localSheetId="2">#REF!</definedName>
    <definedName name="DL">#REF!</definedName>
    <definedName name="DLFE" localSheetId="0">#REF!</definedName>
    <definedName name="DLFE" localSheetId="2">#REF!</definedName>
    <definedName name="DLFE">#REF!</definedName>
    <definedName name="DLFO" localSheetId="0">#REF!</definedName>
    <definedName name="DLFO" localSheetId="2">#REF!</definedName>
    <definedName name="DLFO">#REF!</definedName>
    <definedName name="dljsaldjfl">#N/A</definedName>
    <definedName name="DLRLED" localSheetId="0">#REF!</definedName>
    <definedName name="DLRLED" localSheetId="2">#REF!</definedName>
    <definedName name="DLRLED">#REF!</definedName>
    <definedName name="DOGUB" localSheetId="0">#REF!</definedName>
    <definedName name="DOGUB" localSheetId="2">#REF!</definedName>
    <definedName name="DOGUB">#REF!</definedName>
    <definedName name="Dong" localSheetId="0">#REF!</definedName>
    <definedName name="Dong" localSheetId="2">#REF!</definedName>
    <definedName name="Dong">#REF!</definedName>
    <definedName name="DONG1" localSheetId="0">#REF!</definedName>
    <definedName name="DONG1" localSheetId="2">#REF!</definedName>
    <definedName name="DONG1">#REF!</definedName>
    <definedName name="DONG2" localSheetId="0">#REF!</definedName>
    <definedName name="DONG2" localSheetId="2">#REF!</definedName>
    <definedName name="DONG2">#REF!</definedName>
    <definedName name="DPI" localSheetId="0">#REF!</definedName>
    <definedName name="DPI" localSheetId="2">#REF!</definedName>
    <definedName name="DPI">#REF!</definedName>
    <definedName name="DRDEWF" localSheetId="0">#REF!</definedName>
    <definedName name="DRDEWF" localSheetId="2">#REF!</definedName>
    <definedName name="DRDEWF">#REF!</definedName>
    <definedName name="DRDS" localSheetId="0">#REF!</definedName>
    <definedName name="DRDS" localSheetId="2">#REF!</definedName>
    <definedName name="DRDS">#REF!</definedName>
    <definedName name="DRIVE" localSheetId="0">#REF!</definedName>
    <definedName name="DRIVE" localSheetId="2">#REF!</definedName>
    <definedName name="DRIVE">#REF!</definedName>
    <definedName name="DRXSZH" localSheetId="0">#REF!</definedName>
    <definedName name="DRXSZH" localSheetId="2">#REF!</definedName>
    <definedName name="DRXSZH">#REF!</definedName>
    <definedName name="ds" localSheetId="0">#REF!</definedName>
    <definedName name="ds" localSheetId="2">#REF!</definedName>
    <definedName name="ds">#REF!</definedName>
    <definedName name="dsaghh" localSheetId="0">#REF!</definedName>
    <definedName name="dsaghh" localSheetId="2">#REF!</definedName>
    <definedName name="dsaghh">#REF!</definedName>
    <definedName name="DSE" localSheetId="0">#REF!</definedName>
    <definedName name="DSE" localSheetId="2">#REF!</definedName>
    <definedName name="DSE">#REF!</definedName>
    <definedName name="DSec1MMax" localSheetId="0">#REF!</definedName>
    <definedName name="DSec1MMax" localSheetId="2">#REF!</definedName>
    <definedName name="DSec1MMax">#REF!</definedName>
    <definedName name="DSec1MMin" localSheetId="0">#REF!</definedName>
    <definedName name="DSec1MMin" localSheetId="2">#REF!</definedName>
    <definedName name="DSec1MMin">#REF!</definedName>
    <definedName name="DSec1PMax" localSheetId="0">#REF!</definedName>
    <definedName name="DSec1PMax" localSheetId="2">#REF!</definedName>
    <definedName name="DSec1PMax">#REF!</definedName>
    <definedName name="DSec1PMin" localSheetId="0">#REF!</definedName>
    <definedName name="DSec1PMin" localSheetId="2">#REF!</definedName>
    <definedName name="DSec1PMin">#REF!</definedName>
    <definedName name="DSec1SMax" localSheetId="0">#REF!</definedName>
    <definedName name="DSec1SMax" localSheetId="2">#REF!</definedName>
    <definedName name="DSec1SMax">#REF!</definedName>
    <definedName name="DSec1SMin" localSheetId="0">#REF!</definedName>
    <definedName name="DSec1SMin" localSheetId="2">#REF!</definedName>
    <definedName name="DSec1SMin">#REF!</definedName>
    <definedName name="DSec2MMax" localSheetId="0">#REF!</definedName>
    <definedName name="DSec2MMax" localSheetId="2">#REF!</definedName>
    <definedName name="DSec2MMax">#REF!</definedName>
    <definedName name="DSec2MMin" localSheetId="0">#REF!</definedName>
    <definedName name="DSec2MMin" localSheetId="2">#REF!</definedName>
    <definedName name="DSec2MMin">#REF!</definedName>
    <definedName name="DSec2PMax" localSheetId="0">#REF!</definedName>
    <definedName name="DSec2PMax" localSheetId="2">#REF!</definedName>
    <definedName name="DSec2PMax">#REF!</definedName>
    <definedName name="DSec2PMin" localSheetId="0">#REF!</definedName>
    <definedName name="DSec2PMin" localSheetId="2">#REF!</definedName>
    <definedName name="DSec2PMin">#REF!</definedName>
    <definedName name="DSec2SMax" localSheetId="0">#REF!</definedName>
    <definedName name="DSec2SMax" localSheetId="2">#REF!</definedName>
    <definedName name="DSec2SMax">#REF!</definedName>
    <definedName name="DSec2SMin" localSheetId="0">#REF!</definedName>
    <definedName name="DSec2SMin" localSheetId="2">#REF!</definedName>
    <definedName name="DSec2SMin">#REF!</definedName>
    <definedName name="DSec3MMax" localSheetId="0">#REF!</definedName>
    <definedName name="DSec3MMax" localSheetId="2">#REF!</definedName>
    <definedName name="DSec3MMax">#REF!</definedName>
    <definedName name="DSec3MMin" localSheetId="0">#REF!</definedName>
    <definedName name="DSec3MMin" localSheetId="2">#REF!</definedName>
    <definedName name="DSec3MMin">#REF!</definedName>
    <definedName name="DSec3PMax" localSheetId="0">#REF!</definedName>
    <definedName name="DSec3PMax" localSheetId="2">#REF!</definedName>
    <definedName name="DSec3PMax">#REF!</definedName>
    <definedName name="DSec3PMin" localSheetId="0">#REF!</definedName>
    <definedName name="DSec3PMin" localSheetId="2">#REF!</definedName>
    <definedName name="DSec3PMin">#REF!</definedName>
    <definedName name="DSec3SMax" localSheetId="0">#REF!</definedName>
    <definedName name="DSec3SMax" localSheetId="2">#REF!</definedName>
    <definedName name="DSec3SMax">#REF!</definedName>
    <definedName name="DSec3SMin" localSheetId="0">#REF!</definedName>
    <definedName name="DSec3SMin" localSheetId="2">#REF!</definedName>
    <definedName name="DSec3SMin">#REF!</definedName>
    <definedName name="DSec4MMax" localSheetId="0">#REF!</definedName>
    <definedName name="DSec4MMax" localSheetId="2">#REF!</definedName>
    <definedName name="DSec4MMax">#REF!</definedName>
    <definedName name="DSec4MMin" localSheetId="0">#REF!</definedName>
    <definedName name="DSec4MMin" localSheetId="2">#REF!</definedName>
    <definedName name="DSec4MMin">#REF!</definedName>
    <definedName name="DSec4PMax" localSheetId="0">#REF!</definedName>
    <definedName name="DSec4PMax" localSheetId="2">#REF!</definedName>
    <definedName name="DSec4PMax">#REF!</definedName>
    <definedName name="DSec4PMin" localSheetId="0">#REF!</definedName>
    <definedName name="DSec4PMin" localSheetId="2">#REF!</definedName>
    <definedName name="DSec4PMin">#REF!</definedName>
    <definedName name="DSec4SMax" localSheetId="0">#REF!</definedName>
    <definedName name="DSec4SMax" localSheetId="2">#REF!</definedName>
    <definedName name="DSec4SMax">#REF!</definedName>
    <definedName name="DSec4SMin" localSheetId="0">#REF!</definedName>
    <definedName name="DSec4SMin" localSheetId="2">#REF!</definedName>
    <definedName name="DSec4SMin">#REF!</definedName>
    <definedName name="DSec5MMax" localSheetId="0">#REF!</definedName>
    <definedName name="DSec5MMax" localSheetId="2">#REF!</definedName>
    <definedName name="DSec5MMax">#REF!</definedName>
    <definedName name="DSec5MMin" localSheetId="0">#REF!</definedName>
    <definedName name="DSec5MMin" localSheetId="2">#REF!</definedName>
    <definedName name="DSec5MMin">#REF!</definedName>
    <definedName name="DSec5PMax" localSheetId="0">#REF!</definedName>
    <definedName name="DSec5PMax" localSheetId="2">#REF!</definedName>
    <definedName name="DSec5PMax">#REF!</definedName>
    <definedName name="DSec5PMin" localSheetId="0">#REF!</definedName>
    <definedName name="DSec5PMin" localSheetId="2">#REF!</definedName>
    <definedName name="DSec5PMin">#REF!</definedName>
    <definedName name="DSec5SMax" localSheetId="0">#REF!</definedName>
    <definedName name="DSec5SMax" localSheetId="2">#REF!</definedName>
    <definedName name="DSec5SMax">#REF!</definedName>
    <definedName name="DSec5SMin" localSheetId="0">#REF!</definedName>
    <definedName name="DSec5SMin" localSheetId="2">#REF!</definedName>
    <definedName name="DSec5SMin">#REF!</definedName>
    <definedName name="DSec6MMax" localSheetId="0">#REF!</definedName>
    <definedName name="DSec6MMax" localSheetId="2">#REF!</definedName>
    <definedName name="DSec6MMax">#REF!</definedName>
    <definedName name="DSec6MMin" localSheetId="0">#REF!</definedName>
    <definedName name="DSec6MMin" localSheetId="2">#REF!</definedName>
    <definedName name="DSec6MMin">#REF!</definedName>
    <definedName name="DSec6PMax" localSheetId="0">#REF!</definedName>
    <definedName name="DSec6PMax" localSheetId="2">#REF!</definedName>
    <definedName name="DSec6PMax">#REF!</definedName>
    <definedName name="DSec6PMin" localSheetId="0">#REF!</definedName>
    <definedName name="DSec6PMin" localSheetId="2">#REF!</definedName>
    <definedName name="DSec6PMin">#REF!</definedName>
    <definedName name="DSec6SMax" localSheetId="0">#REF!</definedName>
    <definedName name="DSec6SMax" localSheetId="2">#REF!</definedName>
    <definedName name="DSec6SMax">#REF!</definedName>
    <definedName name="DSec6SMin" localSheetId="0">#REF!</definedName>
    <definedName name="DSec6SMin" localSheetId="2">#REF!</definedName>
    <definedName name="DSec6SMin">#REF!</definedName>
    <definedName name="DSec7MMax" localSheetId="0">#REF!</definedName>
    <definedName name="DSec7MMax" localSheetId="2">#REF!</definedName>
    <definedName name="DSec7MMax">#REF!</definedName>
    <definedName name="DSec7MMin" localSheetId="0">#REF!</definedName>
    <definedName name="DSec7MMin" localSheetId="2">#REF!</definedName>
    <definedName name="DSec7MMin">#REF!</definedName>
    <definedName name="DSec7PMax" localSheetId="0">#REF!</definedName>
    <definedName name="DSec7PMax" localSheetId="2">#REF!</definedName>
    <definedName name="DSec7PMax">#REF!</definedName>
    <definedName name="DSec7PMIn" localSheetId="0">#REF!</definedName>
    <definedName name="DSec7PMIn" localSheetId="2">#REF!</definedName>
    <definedName name="DSec7PMIn">#REF!</definedName>
    <definedName name="DSec7SMax" localSheetId="0">#REF!</definedName>
    <definedName name="DSec7SMax" localSheetId="2">#REF!</definedName>
    <definedName name="DSec7SMax">#REF!</definedName>
    <definedName name="DSec7SMin" localSheetId="0">#REF!</definedName>
    <definedName name="DSec7SMin" localSheetId="2">#REF!</definedName>
    <definedName name="DSec7SMin">#REF!</definedName>
    <definedName name="DSFSDF" localSheetId="0">#REF!</definedName>
    <definedName name="DSFSDF" localSheetId="2">#REF!</definedName>
    <definedName name="DSFSDF">#REF!</definedName>
    <definedName name="DSKFJL" localSheetId="0">#REF!</definedName>
    <definedName name="DSKFJL" localSheetId="2">#REF!</definedName>
    <definedName name="DSKFJL">#REF!</definedName>
    <definedName name="DSO" localSheetId="0">#REF!</definedName>
    <definedName name="DSO" localSheetId="2">#REF!</definedName>
    <definedName name="DSO">#REF!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0">#REF!</definedName>
    <definedName name="e" localSheetId="2">#REF!</definedName>
    <definedName name="e">#REF!</definedName>
    <definedName name="E_1" localSheetId="0">#REF!</definedName>
    <definedName name="E_1" localSheetId="2">#REF!</definedName>
    <definedName name="E_1">#REF!</definedName>
    <definedName name="e_2" localSheetId="0">#REF!</definedName>
    <definedName name="e_2" localSheetId="2">#REF!</definedName>
    <definedName name="e_2">#REF!</definedName>
    <definedName name="e1_e" localSheetId="0">#REF!</definedName>
    <definedName name="e1_e" localSheetId="2">#REF!</definedName>
    <definedName name="e1_e">#REF!</definedName>
    <definedName name="e1_ea" localSheetId="0">#REF!</definedName>
    <definedName name="e1_ea" localSheetId="2">#REF!</definedName>
    <definedName name="e1_ea">#REF!</definedName>
    <definedName name="e2_e" localSheetId="0">#REF!</definedName>
    <definedName name="e2_e" localSheetId="2">#REF!</definedName>
    <definedName name="e2_e">#REF!</definedName>
    <definedName name="e2_ea" localSheetId="0">#REF!</definedName>
    <definedName name="e2_ea" localSheetId="2">#REF!</definedName>
    <definedName name="e2_ea">#REF!</definedName>
    <definedName name="EA" localSheetId="0">#REF!</definedName>
    <definedName name="EA" localSheetId="2">#REF!</definedName>
    <definedName name="EA">#REF!</definedName>
    <definedName name="earthp" localSheetId="0">#REF!</definedName>
    <definedName name="earthp" localSheetId="2">#REF!</definedName>
    <definedName name="earthp">#REF!</definedName>
    <definedName name="EB" localSheetId="0">#REF!</definedName>
    <definedName name="EB" localSheetId="2">#REF!</definedName>
    <definedName name="EB">#REF!</definedName>
    <definedName name="Ec3Span" localSheetId="0">#REF!</definedName>
    <definedName name="Ec3Span" localSheetId="2">#REF!</definedName>
    <definedName name="Ec3Span">#REF!</definedName>
    <definedName name="Ecenter" localSheetId="0">#REF!</definedName>
    <definedName name="Ecenter" localSheetId="2">#REF!</definedName>
    <definedName name="Ecenter">#REF!</definedName>
    <definedName name="Ecenter1" localSheetId="0">#REF!</definedName>
    <definedName name="Ecenter1" localSheetId="2">#REF!</definedName>
    <definedName name="Ecenter1">#REF!</definedName>
    <definedName name="ee" localSheetId="0">#REF!</definedName>
    <definedName name="ee" localSheetId="2">#REF!</definedName>
    <definedName name="ee">#REF!</definedName>
    <definedName name="ee4e">#N/A</definedName>
    <definedName name="ef" localSheetId="0">#REF!</definedName>
    <definedName name="ef" localSheetId="2">#REF!</definedName>
    <definedName name="ef">#REF!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EFEFE" localSheetId="0">#REF!</definedName>
    <definedName name="EFEFEFE" localSheetId="2">#REF!</definedName>
    <definedName name="EFEFEFE">#REF!</definedName>
    <definedName name="EFEZ3RHF" localSheetId="0">#REF!</definedName>
    <definedName name="EFEZ3RHF" localSheetId="2">#REF!</definedName>
    <definedName name="EFEZ3RHF">#REF!</definedName>
    <definedName name="EIRP" localSheetId="0">#REF!</definedName>
    <definedName name="EIRP" localSheetId="2">#REF!</definedName>
    <definedName name="EIRP">#REF!</definedName>
    <definedName name="EKF" localSheetId="0">BlankMacro1</definedName>
    <definedName name="EKF" localSheetId="2">BlankMacro1</definedName>
    <definedName name="EKF">BlankMacro1</definedName>
    <definedName name="EL1A1P" localSheetId="0">#REF!</definedName>
    <definedName name="EL1A1P" localSheetId="2">#REF!</definedName>
    <definedName name="EL1A1P">#REF!</definedName>
    <definedName name="el1a1t" localSheetId="0">#REF!</definedName>
    <definedName name="el1a1t" localSheetId="2">#REF!</definedName>
    <definedName name="el1a1t">#REF!</definedName>
    <definedName name="el1a2p" localSheetId="0">#REF!</definedName>
    <definedName name="el1a2p" localSheetId="2">#REF!</definedName>
    <definedName name="el1a2p">#REF!</definedName>
    <definedName name="el1a2t" localSheetId="0">#REF!</definedName>
    <definedName name="el1a2t" localSheetId="2">#REF!</definedName>
    <definedName name="el1a2t">#REF!</definedName>
    <definedName name="EL2A1P" localSheetId="0">#REF!</definedName>
    <definedName name="EL2A1P" localSheetId="2">#REF!</definedName>
    <definedName name="EL2A1P">#REF!</definedName>
    <definedName name="el2a1t" localSheetId="0">#REF!</definedName>
    <definedName name="el2a1t" localSheetId="2">#REF!</definedName>
    <definedName name="el2a1t">#REF!</definedName>
    <definedName name="el2a2p" localSheetId="0">#REF!</definedName>
    <definedName name="el2a2p" localSheetId="2">#REF!</definedName>
    <definedName name="el2a2p">#REF!</definedName>
    <definedName name="el2a2t" localSheetId="0">#REF!</definedName>
    <definedName name="el2a2t" localSheetId="2">#REF!</definedName>
    <definedName name="el2a2t">#REF!</definedName>
    <definedName name="EL3A1P" localSheetId="0">#REF!</definedName>
    <definedName name="EL3A1P" localSheetId="2">#REF!</definedName>
    <definedName name="EL3A1P">#REF!</definedName>
    <definedName name="el3a1t" localSheetId="0">#REF!</definedName>
    <definedName name="el3a1t" localSheetId="2">#REF!</definedName>
    <definedName name="el3a1t">#REF!</definedName>
    <definedName name="el3a2p" localSheetId="0">#REF!</definedName>
    <definedName name="el3a2p" localSheetId="2">#REF!</definedName>
    <definedName name="el3a2p">#REF!</definedName>
    <definedName name="el3a2t" localSheetId="0">#REF!</definedName>
    <definedName name="el3a2t" localSheetId="2">#REF!</definedName>
    <definedName name="el3a2t">#REF!</definedName>
    <definedName name="ELFE" localSheetId="0">#REF!</definedName>
    <definedName name="ELFE" localSheetId="2">#REF!</definedName>
    <definedName name="ELFE">#REF!</definedName>
    <definedName name="em" localSheetId="0">#REF!</definedName>
    <definedName name="em" localSheetId="2">#REF!</definedName>
    <definedName name="em">#REF!</definedName>
    <definedName name="END" localSheetId="0">#REF!</definedName>
    <definedName name="END" localSheetId="2">#REF!</definedName>
    <definedName name="END">#REF!</definedName>
    <definedName name="eo" localSheetId="0">#REF!</definedName>
    <definedName name="eo" localSheetId="2">#REF!</definedName>
    <definedName name="eo">#REF!</definedName>
    <definedName name="EOCR2" localSheetId="0">#REF!</definedName>
    <definedName name="EOCR2" localSheetId="2">#REF!</definedName>
    <definedName name="EOCR2">#REF!</definedName>
    <definedName name="EOCR3" localSheetId="0">#REF!</definedName>
    <definedName name="EOCR3" localSheetId="2">#REF!</definedName>
    <definedName name="EOCR3">#REF!</definedName>
    <definedName name="EP_1" localSheetId="0">#REF!</definedName>
    <definedName name="EP_1" localSheetId="2">#REF!</definedName>
    <definedName name="EP_1">#REF!</definedName>
    <definedName name="EP_2" localSheetId="0">#REF!</definedName>
    <definedName name="EP_2" localSheetId="2">#REF!</definedName>
    <definedName name="EP_2">#REF!</definedName>
    <definedName name="EP_3" localSheetId="0">#REF!</definedName>
    <definedName name="EP_3" localSheetId="2">#REF!</definedName>
    <definedName name="EP_3">#REF!</definedName>
    <definedName name="EP_4" localSheetId="0">#REF!</definedName>
    <definedName name="EP_4" localSheetId="2">#REF!</definedName>
    <definedName name="EP_4">#REF!</definedName>
    <definedName name="Epc" localSheetId="0">#REF!</definedName>
    <definedName name="Epc" localSheetId="2">#REF!</definedName>
    <definedName name="Epc">#REF!</definedName>
    <definedName name="Epc3Span" localSheetId="0">#REF!</definedName>
    <definedName name="Epc3Span" localSheetId="2">#REF!</definedName>
    <definedName name="Epc3Span">#REF!</definedName>
    <definedName name="er" localSheetId="0">#REF!</definedName>
    <definedName name="er" localSheetId="2">#REF!</definedName>
    <definedName name="er">#REF!</definedName>
    <definedName name="ESAGDGR" localSheetId="0">#REF!</definedName>
    <definedName name="ESAGDGR" localSheetId="2">#REF!</definedName>
    <definedName name="ESAGDGR">#REF!</definedName>
    <definedName name="Eslab" localSheetId="0">#REF!</definedName>
    <definedName name="Eslab" localSheetId="2">#REF!</definedName>
    <definedName name="Eslab">#REF!</definedName>
    <definedName name="EW" localSheetId="0">#REF!</definedName>
    <definedName name="EW" localSheetId="2">#REF!</definedName>
    <definedName name="EW">#REF!</definedName>
    <definedName name="ewr" localSheetId="0">#REF!</definedName>
    <definedName name="ewr" localSheetId="2">#REF!</definedName>
    <definedName name="ewr">#REF!</definedName>
    <definedName name="_xlnm.Extract" localSheetId="0">#REF!</definedName>
    <definedName name="_xlnm.Extract" localSheetId="2">#REF!</definedName>
    <definedName name="_xlnm.Extract">#REF!</definedName>
    <definedName name="f" localSheetId="0">#REF!</definedName>
    <definedName name="f" localSheetId="2">#REF!</definedName>
    <definedName name="f">#REF!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" localSheetId="0">#REF!</definedName>
    <definedName name="f_M" localSheetId="2">#REF!</definedName>
    <definedName name="f_M">#REF!</definedName>
    <definedName name="F_MA">#N/A</definedName>
    <definedName name="F_MA0">#N/A</definedName>
    <definedName name="F_MEMO">#N/A</definedName>
    <definedName name="F_QVAL">#N/A</definedName>
    <definedName name="F_SEQ">#N/A</definedName>
    <definedName name="F_SIZE">#N/A</definedName>
    <definedName name="F_SOS">#N/A</definedName>
    <definedName name="F_TQTY">#N/A</definedName>
    <definedName name="F_UNIT">#N/A</definedName>
    <definedName name="fact" localSheetId="0">#REF!</definedName>
    <definedName name="fact" localSheetId="2">#REF!</definedName>
    <definedName name="fact">#REF!</definedName>
    <definedName name="FacterDead" localSheetId="0">#REF!</definedName>
    <definedName name="FacterDead" localSheetId="2">#REF!</definedName>
    <definedName name="FacterDead">#REF!</definedName>
    <definedName name="FacterDead1" localSheetId="0">#REF!</definedName>
    <definedName name="FacterDead1" localSheetId="2">#REF!</definedName>
    <definedName name="FacterDead1">#REF!</definedName>
    <definedName name="FacterEarth" localSheetId="0">#REF!</definedName>
    <definedName name="FacterEarth" localSheetId="2">#REF!</definedName>
    <definedName name="FacterEarth">#REF!</definedName>
    <definedName name="FacterEarth1" localSheetId="0">#REF!</definedName>
    <definedName name="FacterEarth1" localSheetId="2">#REF!</definedName>
    <definedName name="FacterEarth1">#REF!</definedName>
    <definedName name="FacterEQ" localSheetId="0">#REF!</definedName>
    <definedName name="FacterEQ" localSheetId="2">#REF!</definedName>
    <definedName name="FacterEQ">#REF!</definedName>
    <definedName name="FacterLive" localSheetId="0">#REF!</definedName>
    <definedName name="FacterLive" localSheetId="2">#REF!</definedName>
    <definedName name="FacterLive">#REF!</definedName>
    <definedName name="FB" localSheetId="0">#REF!</definedName>
    <definedName name="FB" localSheetId="2">#REF!</definedName>
    <definedName name="FB">#REF!</definedName>
    <definedName name="FBALJUC">#N/A</definedName>
    <definedName name="fc" localSheetId="0">#REF!</definedName>
    <definedName name="fc" localSheetId="2">#REF!</definedName>
    <definedName name="fc">#REF!</definedName>
    <definedName name="Fci" localSheetId="0">#REF!</definedName>
    <definedName name="Fci" localSheetId="2">#REF!</definedName>
    <definedName name="Fci">#REF!</definedName>
    <definedName name="Fci_M" localSheetId="0">#REF!</definedName>
    <definedName name="Fci_M" localSheetId="2">#REF!</definedName>
    <definedName name="Fci_M">#REF!</definedName>
    <definedName name="Fck" localSheetId="0">#REF!</definedName>
    <definedName name="Fck" localSheetId="2">#REF!</definedName>
    <definedName name="Fck">#REF!</definedName>
    <definedName name="Fcs_M" localSheetId="0">#REF!</definedName>
    <definedName name="Fcs_M" localSheetId="2">#REF!</definedName>
    <definedName name="Fcs_M">#REF!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COMP1">#N/A</definedName>
    <definedName name="FDCOMP2">#N/A</definedName>
    <definedName name="FDCOST">#N/A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" localSheetId="0">#REF!</definedName>
    <definedName name="FDFDF" localSheetId="2">#REF!</definedName>
    <definedName name="FDFDF">#REF!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S" localSheetId="0">#REF!</definedName>
    <definedName name="FDFES" localSheetId="2">#REF!</definedName>
    <definedName name="FDFES">#REF!</definedName>
    <definedName name="fdfezf" localSheetId="0">#REF!</definedName>
    <definedName name="fdfezf" localSheetId="2">#REF!</definedName>
    <definedName name="fdfezf">#REF!</definedName>
    <definedName name="fdfr" localSheetId="0">#REF!</definedName>
    <definedName name="fdfr" localSheetId="2">#REF!</definedName>
    <definedName name="fdfr">#REF!</definedName>
    <definedName name="FDREER" localSheetId="0">#REF!</definedName>
    <definedName name="FDREER" localSheetId="2">#REF!</definedName>
    <definedName name="FDREER">#REF!</definedName>
    <definedName name="fdrefd" localSheetId="0">#REF!</definedName>
    <definedName name="fdrefd" localSheetId="2">#REF!</definedName>
    <definedName name="fdrefd">#REF!</definedName>
    <definedName name="fdrf" localSheetId="0">#REF!</definedName>
    <definedName name="fdrf" localSheetId="2">#REF!</definedName>
    <definedName name="fdrf">#REF!</definedName>
    <definedName name="FDRHGFDS" localSheetId="0">#REF!</definedName>
    <definedName name="FDRHGFDS" localSheetId="2">#REF!</definedName>
    <definedName name="FDRHGFDS">#REF!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TRJHR" localSheetId="0">#REF!</definedName>
    <definedName name="FDTRJHR" localSheetId="2">#REF!</definedName>
    <definedName name="FDTRJHR">#REF!</definedName>
    <definedName name="FEEL" localSheetId="0">#REF!</definedName>
    <definedName name="FEEL" localSheetId="2">#REF!</definedName>
    <definedName name="FEEL">#REF!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DG4" localSheetId="0">#REF!</definedName>
    <definedName name="FEFDG4" localSheetId="2">#REF!</definedName>
    <definedName name="FEFDG4">#REF!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rff" localSheetId="0">#REF!</definedName>
    <definedName name="ferff" localSheetId="2">#REF!</definedName>
    <definedName name="ferff">#REF!</definedName>
    <definedName name="fetgsdg" localSheetId="0">#REF!</definedName>
    <definedName name="fetgsdg" localSheetId="2">#REF!</definedName>
    <definedName name="fetgsdg">#REF!</definedName>
    <definedName name="FEXRE" localSheetId="0">#REF!</definedName>
    <definedName name="FEXRE" localSheetId="2">#REF!</definedName>
    <definedName name="FEXRE">#REF!</definedName>
    <definedName name="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" localSheetId="0">#REF!</definedName>
    <definedName name="FGD" localSheetId="2">#REF!</definedName>
    <definedName name="FGD">#REF!</definedName>
    <definedName name="Fgd_M" localSheetId="0">#REF!</definedName>
    <definedName name="Fgd_M" localSheetId="2">#REF!</definedName>
    <definedName name="Fgd_M">#REF!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hjkl">#N/A</definedName>
    <definedName name="Fgi_M" localSheetId="0">#REF!</definedName>
    <definedName name="Fgi_M" localSheetId="2">#REF!</definedName>
    <definedName name="Fgi_M">#REF!</definedName>
    <definedName name="FGNNAME">#N/A</definedName>
    <definedName name="fgrg" localSheetId="0">#REF!</definedName>
    <definedName name="fgrg" localSheetId="2">#REF!</definedName>
    <definedName name="fgrg">#REF!</definedName>
    <definedName name="Fgs_M" localSheetId="0">#REF!</definedName>
    <definedName name="Fgs_M" localSheetId="2">#REF!</definedName>
    <definedName name="Fgs_M">#REF!</definedName>
    <definedName name="FIPDATE">#N/A</definedName>
    <definedName name="FIRE" localSheetId="0">#REF!</definedName>
    <definedName name="FIRE" localSheetId="2">#REF!</definedName>
    <definedName name="FIRE">#REF!</definedName>
    <definedName name="FIX" localSheetId="0">#REF!</definedName>
    <definedName name="FIX" localSheetId="2">#REF!</definedName>
    <definedName name="FIX">#REF!</definedName>
    <definedName name="FIXT" localSheetId="0">#REF!</definedName>
    <definedName name="FIXT" localSheetId="2">#REF!</definedName>
    <definedName name="FIXT">#REF!</definedName>
    <definedName name="FJCOST">#N/A</definedName>
    <definedName name="FLEXIBLE_JOINT" localSheetId="0">#REF!</definedName>
    <definedName name="FLEXIBLE_JOINT" localSheetId="2">#REF!</definedName>
    <definedName name="FLEXIBLE_JOINT">#REF!</definedName>
    <definedName name="FLEXIBLE32" localSheetId="0">#REF!</definedName>
    <definedName name="FLEXIBLE32" localSheetId="2">#REF!</definedName>
    <definedName name="FLEXIBLE32">#REF!</definedName>
    <definedName name="FNCOST">#N/A</definedName>
    <definedName name="FootH" localSheetId="0">#REF!</definedName>
    <definedName name="FootH" localSheetId="2">#REF!</definedName>
    <definedName name="FootH">#REF!</definedName>
    <definedName name="FootLen" localSheetId="0">#REF!</definedName>
    <definedName name="FootLen" localSheetId="2">#REF!</definedName>
    <definedName name="FootLen">#REF!</definedName>
    <definedName name="FOUND_A" localSheetId="0">#REF!</definedName>
    <definedName name="FOUND_A" localSheetId="2">#REF!</definedName>
    <definedName name="FOUND_A">#REF!</definedName>
    <definedName name="FPRINO">#N/A</definedName>
    <definedName name="Fpu" localSheetId="0">#REF!</definedName>
    <definedName name="Fpu" localSheetId="2">#REF!</definedName>
    <definedName name="Fpu">#REF!</definedName>
    <definedName name="Fpy" localSheetId="0">#REF!</definedName>
    <definedName name="Fpy" localSheetId="2">#REF!</definedName>
    <definedName name="Fpy">#REF!</definedName>
    <definedName name="Fqd_M" localSheetId="0">#REF!</definedName>
    <definedName name="Fqd_M" localSheetId="2">#REF!</definedName>
    <definedName name="Fqd_M">#REF!</definedName>
    <definedName name="Fqi_M" localSheetId="0">#REF!</definedName>
    <definedName name="Fqi_M" localSheetId="2">#REF!</definedName>
    <definedName name="Fqi_M">#REF!</definedName>
    <definedName name="Fqs_M" localSheetId="0">#REF!</definedName>
    <definedName name="Fqs_M" localSheetId="2">#REF!</definedName>
    <definedName name="Fqs_M">#REF!</definedName>
    <definedName name="FR">#N/A</definedName>
    <definedName name="FRE" localSheetId="0">#REF!</definedName>
    <definedName name="FRE" localSheetId="2">#REF!</definedName>
    <definedName name="FRE">#REF!</definedName>
    <definedName name="FrontLen" localSheetId="0">#REF!</definedName>
    <definedName name="FrontLen" localSheetId="2">#REF!</definedName>
    <definedName name="FrontLen">#REF!</definedName>
    <definedName name="FrontQvLen" localSheetId="0">#REF!</definedName>
    <definedName name="FrontQvLen" localSheetId="2">#REF!</definedName>
    <definedName name="FrontQvLen">#REF!</definedName>
    <definedName name="FS" localSheetId="0">#REF!</definedName>
    <definedName name="FS" localSheetId="2">#REF!</definedName>
    <definedName name="FS">#REF!</definedName>
    <definedName name="FSCOST">#N/A</definedName>
    <definedName name="FSover" localSheetId="0">#REF!</definedName>
    <definedName name="FSover" localSheetId="2">#REF!</definedName>
    <definedName name="FSover">#REF!</definedName>
    <definedName name="FSover1" localSheetId="0">#REF!</definedName>
    <definedName name="FSover1" localSheetId="2">#REF!</definedName>
    <definedName name="FSover1">#REF!</definedName>
    <definedName name="FSsliding" localSheetId="0">#REF!</definedName>
    <definedName name="FSsliding" localSheetId="2">#REF!</definedName>
    <definedName name="FSsliding">#REF!</definedName>
    <definedName name="FSsliding1" localSheetId="0">#REF!</definedName>
    <definedName name="FSsliding1" localSheetId="2">#REF!</definedName>
    <definedName name="FSsliding1">#REF!</definedName>
    <definedName name="FSsupport" localSheetId="0">#REF!</definedName>
    <definedName name="FSsupport" localSheetId="2">#REF!</definedName>
    <definedName name="FSsupport">#REF!</definedName>
    <definedName name="FSsupport1" localSheetId="0">#REF!</definedName>
    <definedName name="FSsupport1" localSheetId="2">#REF!</definedName>
    <definedName name="FSsupport1">#REF!</definedName>
    <definedName name="FSUYOCH">#N/A</definedName>
    <definedName name="FTAG">#N/A</definedName>
    <definedName name="fv" localSheetId="0" hidden="1">{#N/A,#N/A,FALSE,"전력간선"}</definedName>
    <definedName name="fv" localSheetId="2" hidden="1">{#N/A,#N/A,FALSE,"전력간선"}</definedName>
    <definedName name="fv" hidden="1">{#N/A,#N/A,FALSE,"전력간선"}</definedName>
    <definedName name="Fy" localSheetId="0">#REF!</definedName>
    <definedName name="Fy" localSheetId="2">#REF!</definedName>
    <definedName name="Fy">#REF!</definedName>
    <definedName name="FYCOST">#N/A</definedName>
    <definedName name="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m" localSheetId="0">#REF!</definedName>
    <definedName name="G_m" localSheetId="2">#REF!</definedName>
    <definedName name="G_m">#REF!</definedName>
    <definedName name="g1_M" localSheetId="0">#REF!</definedName>
    <definedName name="g1_M" localSheetId="2">#REF!</definedName>
    <definedName name="g1_M">#REF!</definedName>
    <definedName name="G1A1P" localSheetId="0">#REF!</definedName>
    <definedName name="G1A1P" localSheetId="2">#REF!</definedName>
    <definedName name="G1A1P">#REF!</definedName>
    <definedName name="g1a1t" localSheetId="0">#REF!</definedName>
    <definedName name="g1a1t" localSheetId="2">#REF!</definedName>
    <definedName name="g1a1t">#REF!</definedName>
    <definedName name="g1a2p" localSheetId="0">#REF!</definedName>
    <definedName name="g1a2p" localSheetId="2">#REF!</definedName>
    <definedName name="g1a2p">#REF!</definedName>
    <definedName name="g1a2t" localSheetId="0">#REF!</definedName>
    <definedName name="g1a2t" localSheetId="2">#REF!</definedName>
    <definedName name="g1a2t">#REF!</definedName>
    <definedName name="g2_M" localSheetId="0">#REF!</definedName>
    <definedName name="g2_M" localSheetId="2">#REF!</definedName>
    <definedName name="g2_M">#REF!</definedName>
    <definedName name="G2A1P" localSheetId="0">#REF!</definedName>
    <definedName name="G2A1P" localSheetId="2">#REF!</definedName>
    <definedName name="G2A1P">#REF!</definedName>
    <definedName name="g2a1t" localSheetId="0">#REF!</definedName>
    <definedName name="g2a1t" localSheetId="2">#REF!</definedName>
    <definedName name="g2a1t">#REF!</definedName>
    <definedName name="g2a2p" localSheetId="0">#REF!</definedName>
    <definedName name="g2a2p" localSheetId="2">#REF!</definedName>
    <definedName name="g2a2p">#REF!</definedName>
    <definedName name="g2a2t" localSheetId="0">#REF!</definedName>
    <definedName name="g2a2t" localSheetId="2">#REF!</definedName>
    <definedName name="g2a2t">#REF!</definedName>
    <definedName name="G3A1P" localSheetId="0">#REF!</definedName>
    <definedName name="G3A1P" localSheetId="2">#REF!</definedName>
    <definedName name="G3A1P">#REF!</definedName>
    <definedName name="g3a1t" localSheetId="0">#REF!</definedName>
    <definedName name="g3a1t" localSheetId="2">#REF!</definedName>
    <definedName name="g3a1t">#REF!</definedName>
    <definedName name="g3a2p" localSheetId="0">#REF!</definedName>
    <definedName name="g3a2p" localSheetId="2">#REF!</definedName>
    <definedName name="g3a2p">#REF!</definedName>
    <definedName name="g3a2t" localSheetId="0">#REF!</definedName>
    <definedName name="g3a2t" localSheetId="2">#REF!</definedName>
    <definedName name="g3a2t">#REF!</definedName>
    <definedName name="G4A1P" localSheetId="0">#REF!</definedName>
    <definedName name="G4A1P" localSheetId="2">#REF!</definedName>
    <definedName name="G4A1P">#REF!</definedName>
    <definedName name="g4a1t" localSheetId="0">#REF!</definedName>
    <definedName name="g4a1t" localSheetId="2">#REF!</definedName>
    <definedName name="g4a1t">#REF!</definedName>
    <definedName name="g4a2p" localSheetId="0">#REF!</definedName>
    <definedName name="g4a2p" localSheetId="2">#REF!</definedName>
    <definedName name="g4a2p">#REF!</definedName>
    <definedName name="g4a2t" localSheetId="0">#REF!</definedName>
    <definedName name="g4a2t" localSheetId="2">#REF!</definedName>
    <definedName name="g4a2t">#REF!</definedName>
    <definedName name="G5A1P" localSheetId="0">#REF!</definedName>
    <definedName name="G5A1P" localSheetId="2">#REF!</definedName>
    <definedName name="G5A1P">#REF!</definedName>
    <definedName name="g5a1t" localSheetId="0">#REF!</definedName>
    <definedName name="g5a1t" localSheetId="2">#REF!</definedName>
    <definedName name="g5a1t">#REF!</definedName>
    <definedName name="g5a2p" localSheetId="0">#REF!</definedName>
    <definedName name="g5a2p" localSheetId="2">#REF!</definedName>
    <definedName name="g5a2p">#REF!</definedName>
    <definedName name="g5a2t" localSheetId="0">#REF!</definedName>
    <definedName name="g5a2t" localSheetId="2">#REF!</definedName>
    <definedName name="g5a2t">#REF!</definedName>
    <definedName name="G6A1P" localSheetId="0">#REF!</definedName>
    <definedName name="G6A1P" localSheetId="2">#REF!</definedName>
    <definedName name="G6A1P">#REF!</definedName>
    <definedName name="g6a1t" localSheetId="0">#REF!</definedName>
    <definedName name="g6a1t" localSheetId="2">#REF!</definedName>
    <definedName name="g6a1t">#REF!</definedName>
    <definedName name="g6a2p" localSheetId="0">#REF!</definedName>
    <definedName name="g6a2p" localSheetId="2">#REF!</definedName>
    <definedName name="g6a2p">#REF!</definedName>
    <definedName name="g6a2t" localSheetId="0">#REF!</definedName>
    <definedName name="g6a2t" localSheetId="2">#REF!</definedName>
    <definedName name="g6a2t">#REF!</definedName>
    <definedName name="GAK" localSheetId="0">#REF!</definedName>
    <definedName name="GAK" localSheetId="2">#REF!</definedName>
    <definedName name="GAK">#REF!</definedName>
    <definedName name="Gamma1" localSheetId="0">#REF!</definedName>
    <definedName name="Gamma1" localSheetId="2">#REF!</definedName>
    <definedName name="Gamma1">#REF!</definedName>
    <definedName name="gamma2" localSheetId="0">#REF!</definedName>
    <definedName name="gamma2" localSheetId="2">#REF!</definedName>
    <definedName name="gamma2">#REF!</definedName>
    <definedName name="gammaas" localSheetId="0">#REF!</definedName>
    <definedName name="gammaas" localSheetId="2">#REF!</definedName>
    <definedName name="gammaas">#REF!</definedName>
    <definedName name="GammaC" localSheetId="0">#REF!</definedName>
    <definedName name="GammaC" localSheetId="2">#REF!</definedName>
    <definedName name="GammaC">#REF!</definedName>
    <definedName name="GammaS1" localSheetId="0">#REF!</definedName>
    <definedName name="GammaS1" localSheetId="2">#REF!</definedName>
    <definedName name="GammaS1">#REF!</definedName>
    <definedName name="GammaS2" localSheetId="0">#REF!</definedName>
    <definedName name="GammaS2" localSheetId="2">#REF!</definedName>
    <definedName name="GammaS2">#REF!</definedName>
    <definedName name="gammasub" localSheetId="0">#REF!</definedName>
    <definedName name="gammasub" localSheetId="2">#REF!</definedName>
    <definedName name="gammasub">#REF!</definedName>
    <definedName name="gammaw" localSheetId="0">#REF!</definedName>
    <definedName name="gammaw" localSheetId="2">#REF!</definedName>
    <definedName name="gammaw">#REF!</definedName>
    <definedName name="GATEVALVE32" localSheetId="0">#REF!</definedName>
    <definedName name="GATEVALVE32" localSheetId="2">#REF!</definedName>
    <definedName name="GATEVALVE32">#REF!</definedName>
    <definedName name="GATEVALVE50" localSheetId="0">#REF!</definedName>
    <definedName name="GATEVALVE50" localSheetId="2">#REF!</definedName>
    <definedName name="GATEVALVE50">#REF!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 localSheetId="0">#REF!</definedName>
    <definedName name="GC" localSheetId="2">#REF!</definedName>
    <definedName name="GC">#REF!</definedName>
    <definedName name="gd" hidden="1">#N/A</definedName>
    <definedName name="gdfe" localSheetId="0">#REF!</definedName>
    <definedName name="gdfe" localSheetId="2">#REF!</definedName>
    <definedName name="gdfe">#REF!</definedName>
    <definedName name="gdgrdf" localSheetId="0">#REF!</definedName>
    <definedName name="gdgrdf" localSheetId="2">#REF!</definedName>
    <definedName name="gdgrdf">#REF!</definedName>
    <definedName name="GE" localSheetId="0">#REF!</definedName>
    <definedName name="GE" localSheetId="2">#REF!</definedName>
    <definedName name="GE">#REF!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xgx" localSheetId="0">#REF!</definedName>
    <definedName name="gfxgx" localSheetId="2">#REF!</definedName>
    <definedName name="gfxgx">#REF!</definedName>
    <definedName name="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dzgrzd" localSheetId="0">#REF!</definedName>
    <definedName name="ggdzgrzd" localSheetId="2">#REF!</definedName>
    <definedName name="ggdzgrzd">#REF!</definedName>
    <definedName name="ggfe" localSheetId="0">#REF!</definedName>
    <definedName name="ggfe" localSheetId="2">#REF!</definedName>
    <definedName name="ggfe">#REF!</definedName>
    <definedName name="G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iganLen" localSheetId="0">#REF!</definedName>
    <definedName name="GiganLen" localSheetId="2">#REF!</definedName>
    <definedName name="GiganLen">#REF!</definedName>
    <definedName name="GJP" localSheetId="0">#REF!</definedName>
    <definedName name="GJP" localSheetId="2">#REF!</definedName>
    <definedName name="GJP">#REF!</definedName>
    <definedName name="gl" localSheetId="0">#REF!</definedName>
    <definedName name="gl" localSheetId="2">#REF!</definedName>
    <definedName name="gl">#REF!</definedName>
    <definedName name="GLA1P" localSheetId="0">#REF!</definedName>
    <definedName name="GLA1P" localSheetId="2">#REF!</definedName>
    <definedName name="GLA1P">#REF!</definedName>
    <definedName name="gla1t" localSheetId="0">#REF!</definedName>
    <definedName name="gla1t" localSheetId="2">#REF!</definedName>
    <definedName name="gla1t">#REF!</definedName>
    <definedName name="gla2p" localSheetId="0">#REF!</definedName>
    <definedName name="gla2p" localSheetId="2">#REF!</definedName>
    <definedName name="gla2p">#REF!</definedName>
    <definedName name="gla2t" localSheetId="0">#REF!</definedName>
    <definedName name="gla2t" localSheetId="2">#REF!</definedName>
    <definedName name="gla2t">#REF!</definedName>
    <definedName name="GO" localSheetId="0">#REF!</definedName>
    <definedName name="GO" localSheetId="2">#REF!</definedName>
    <definedName name="GO">#REF!</definedName>
    <definedName name="grdgtsre" localSheetId="0">#REF!</definedName>
    <definedName name="grdgtsre" localSheetId="2">#REF!</definedName>
    <definedName name="grdgtsre">#REF!</definedName>
    <definedName name="grew" localSheetId="0" hidden="1">#REF!</definedName>
    <definedName name="grew" localSheetId="2" hidden="1">#REF!</definedName>
    <definedName name="grew" hidden="1">#REF!</definedName>
    <definedName name="GRFCX" localSheetId="0">#REF!</definedName>
    <definedName name="GRFCX" localSheetId="2">#REF!</definedName>
    <definedName name="GRFCX">#REF!</definedName>
    <definedName name="grfgr" localSheetId="0">#REF!</definedName>
    <definedName name="grfgr" localSheetId="2">#REF!</definedName>
    <definedName name="grfgr">#REF!</definedName>
    <definedName name="grgrfdxzg" localSheetId="0">#REF!</definedName>
    <definedName name="grgrfdxzg" localSheetId="2">#REF!</definedName>
    <definedName name="grgrfdxzg">#REF!</definedName>
    <definedName name="grvrr" localSheetId="0">#REF!</definedName>
    <definedName name="grvrr" localSheetId="2">#REF!</definedName>
    <definedName name="grvrr">#REF!</definedName>
    <definedName name="GS" localSheetId="0">#REF!</definedName>
    <definedName name="GS" localSheetId="2">#REF!</definedName>
    <definedName name="GS">#REF!</definedName>
    <definedName name="GU" localSheetId="0">#REF!</definedName>
    <definedName name="GU" localSheetId="2">#REF!</definedName>
    <definedName name="GU">#REF!</definedName>
    <definedName name="gube" localSheetId="0">#REF!</definedName>
    <definedName name="gube" localSheetId="2">#REF!</definedName>
    <definedName name="gube">#REF!</definedName>
    <definedName name="GuidText" localSheetId="0">#REF!</definedName>
    <definedName name="GuidText" localSheetId="2">#REF!</definedName>
    <definedName name="GuidText">#REF!</definedName>
    <definedName name="GV" localSheetId="0">#REF!</definedName>
    <definedName name="GV" localSheetId="2">#REF!</definedName>
    <definedName name="GV">#REF!</definedName>
    <definedName name="GW" localSheetId="0">#REF!</definedName>
    <definedName name="GW" localSheetId="2">#REF!</definedName>
    <definedName name="GW">#REF!</definedName>
    <definedName name="H" localSheetId="0">#REF!</definedName>
    <definedName name="H" localSheetId="2">#REF!</definedName>
    <definedName name="H">#REF!</definedName>
    <definedName name="H.1" localSheetId="0">#REF!</definedName>
    <definedName name="H.1" localSheetId="2">#REF!</definedName>
    <definedName name="H.1">#REF!</definedName>
    <definedName name="H.10" localSheetId="0">#REF!</definedName>
    <definedName name="H.10" localSheetId="2">#REF!</definedName>
    <definedName name="H.10">#REF!</definedName>
    <definedName name="H.2" localSheetId="0">#REF!</definedName>
    <definedName name="H.2" localSheetId="2">#REF!</definedName>
    <definedName name="H.2">#REF!</definedName>
    <definedName name="H.3" localSheetId="0">#REF!</definedName>
    <definedName name="H.3" localSheetId="2">#REF!</definedName>
    <definedName name="H.3">#REF!</definedName>
    <definedName name="H.4" localSheetId="0">#REF!</definedName>
    <definedName name="H.4" localSheetId="2">#REF!</definedName>
    <definedName name="H.4">#REF!</definedName>
    <definedName name="H.5" localSheetId="0">#REF!</definedName>
    <definedName name="H.5" localSheetId="2">#REF!</definedName>
    <definedName name="H.5">#REF!</definedName>
    <definedName name="H.6" localSheetId="0">#REF!</definedName>
    <definedName name="H.6" localSheetId="2">#REF!</definedName>
    <definedName name="H.6">#REF!</definedName>
    <definedName name="H.7" localSheetId="0">#REF!</definedName>
    <definedName name="H.7" localSheetId="2">#REF!</definedName>
    <definedName name="H.7">#REF!</definedName>
    <definedName name="H.8" localSheetId="0">#REF!</definedName>
    <definedName name="H.8" localSheetId="2">#REF!</definedName>
    <definedName name="H.8">#REF!</definedName>
    <definedName name="H.9" localSheetId="0">#REF!</definedName>
    <definedName name="H.9" localSheetId="2">#REF!</definedName>
    <definedName name="H.9">#REF!</definedName>
    <definedName name="H_1" localSheetId="0">#REF!</definedName>
    <definedName name="H_1" localSheetId="2">#REF!</definedName>
    <definedName name="H_1">#REF!</definedName>
    <definedName name="H_2" localSheetId="0">#REF!</definedName>
    <definedName name="H_2" localSheetId="2">#REF!</definedName>
    <definedName name="H_2">#REF!</definedName>
    <definedName name="h_3" localSheetId="0">#REF!</definedName>
    <definedName name="h_3" localSheetId="2">#REF!</definedName>
    <definedName name="h_3">#REF!</definedName>
    <definedName name="h_pile" localSheetId="0">#REF!</definedName>
    <definedName name="h_pile" localSheetId="2">#REF!</definedName>
    <definedName name="h_pile">#REF!</definedName>
    <definedName name="h_pileea" localSheetId="0">#REF!</definedName>
    <definedName name="h_pileea" localSheetId="2">#REF!</definedName>
    <definedName name="h_pileea">#REF!</definedName>
    <definedName name="H10A1P" localSheetId="0">#REF!</definedName>
    <definedName name="H10A1P" localSheetId="2">#REF!</definedName>
    <definedName name="H10A1P">#REF!</definedName>
    <definedName name="h10a1t" localSheetId="0">#REF!</definedName>
    <definedName name="h10a1t" localSheetId="2">#REF!</definedName>
    <definedName name="h10a1t">#REF!</definedName>
    <definedName name="h10a2p" localSheetId="0">#REF!</definedName>
    <definedName name="h10a2p" localSheetId="2">#REF!</definedName>
    <definedName name="h10a2p">#REF!</definedName>
    <definedName name="h10a2t" localSheetId="0">#REF!</definedName>
    <definedName name="h10a2t" localSheetId="2">#REF!</definedName>
    <definedName name="h10a2t">#REF!</definedName>
    <definedName name="H11A1P" localSheetId="0">#REF!</definedName>
    <definedName name="H11A1P" localSheetId="2">#REF!</definedName>
    <definedName name="H11A1P">#REF!</definedName>
    <definedName name="h11a1t" localSheetId="0">#REF!</definedName>
    <definedName name="h11a1t" localSheetId="2">#REF!</definedName>
    <definedName name="h11a1t">#REF!</definedName>
    <definedName name="h11a2p" localSheetId="0">#REF!</definedName>
    <definedName name="h11a2p" localSheetId="2">#REF!</definedName>
    <definedName name="h11a2p">#REF!</definedName>
    <definedName name="H11A2T" localSheetId="0">#REF!</definedName>
    <definedName name="H11A2T" localSheetId="2">#REF!</definedName>
    <definedName name="H11A2T">#REF!</definedName>
    <definedName name="H1A1P" localSheetId="0">#REF!</definedName>
    <definedName name="H1A1P" localSheetId="2">#REF!</definedName>
    <definedName name="H1A1P">#REF!</definedName>
    <definedName name="h1a1t" localSheetId="0">#REF!</definedName>
    <definedName name="h1a1t" localSheetId="2">#REF!</definedName>
    <definedName name="h1a1t">#REF!</definedName>
    <definedName name="h1a2p" localSheetId="0">#REF!</definedName>
    <definedName name="h1a2p" localSheetId="2">#REF!</definedName>
    <definedName name="h1a2p">#REF!</definedName>
    <definedName name="h1a2t" localSheetId="0">#REF!</definedName>
    <definedName name="h1a2t" localSheetId="2">#REF!</definedName>
    <definedName name="h1a2t">#REF!</definedName>
    <definedName name="H1C" localSheetId="0">#REF!</definedName>
    <definedName name="H1C" localSheetId="2">#REF!</definedName>
    <definedName name="H1C">#REF!</definedName>
    <definedName name="H1H" localSheetId="0">#REF!</definedName>
    <definedName name="H1H" localSheetId="2">#REF!</definedName>
    <definedName name="H1H">#REF!</definedName>
    <definedName name="H1L" localSheetId="0">#REF!</definedName>
    <definedName name="H1L" localSheetId="2">#REF!</definedName>
    <definedName name="H1L">#REF!</definedName>
    <definedName name="H1R" localSheetId="0">#REF!</definedName>
    <definedName name="H1R" localSheetId="2">#REF!</definedName>
    <definedName name="H1R">#REF!</definedName>
    <definedName name="H1WL" localSheetId="0">#REF!</definedName>
    <definedName name="H1WL" localSheetId="2">#REF!</definedName>
    <definedName name="H1WL">#REF!</definedName>
    <definedName name="H1WR" localSheetId="0">#REF!</definedName>
    <definedName name="H1WR" localSheetId="2">#REF!</definedName>
    <definedName name="H1WR">#REF!</definedName>
    <definedName name="H2A1P" localSheetId="0">#REF!</definedName>
    <definedName name="H2A1P" localSheetId="2">#REF!</definedName>
    <definedName name="H2A1P">#REF!</definedName>
    <definedName name="h2a1t" localSheetId="0">#REF!</definedName>
    <definedName name="h2a1t" localSheetId="2">#REF!</definedName>
    <definedName name="h2a1t">#REF!</definedName>
    <definedName name="h2a2p" localSheetId="0">#REF!</definedName>
    <definedName name="h2a2p" localSheetId="2">#REF!</definedName>
    <definedName name="h2a2p">#REF!</definedName>
    <definedName name="h2a2t" localSheetId="0">#REF!</definedName>
    <definedName name="h2a2t" localSheetId="2">#REF!</definedName>
    <definedName name="h2a2t">#REF!</definedName>
    <definedName name="H2C" localSheetId="0">#REF!</definedName>
    <definedName name="H2C" localSheetId="2">#REF!</definedName>
    <definedName name="H2C">#REF!</definedName>
    <definedName name="H2L" localSheetId="0">#REF!</definedName>
    <definedName name="H2L" localSheetId="2">#REF!</definedName>
    <definedName name="H2L">#REF!</definedName>
    <definedName name="H2R" localSheetId="0">#REF!</definedName>
    <definedName name="H2R" localSheetId="2">#REF!</definedName>
    <definedName name="H2R">#REF!</definedName>
    <definedName name="H2WL" localSheetId="0">#REF!</definedName>
    <definedName name="H2WL" localSheetId="2">#REF!</definedName>
    <definedName name="H2WL">#REF!</definedName>
    <definedName name="H2WR" localSheetId="0">#REF!</definedName>
    <definedName name="H2WR" localSheetId="2">#REF!</definedName>
    <definedName name="H2WR">#REF!</definedName>
    <definedName name="H3A1P" localSheetId="0">#REF!</definedName>
    <definedName name="H3A1P" localSheetId="2">#REF!</definedName>
    <definedName name="H3A1P">#REF!</definedName>
    <definedName name="h3a1t" localSheetId="0">#REF!</definedName>
    <definedName name="h3a1t" localSheetId="2">#REF!</definedName>
    <definedName name="h3a1t">#REF!</definedName>
    <definedName name="h3a2p" localSheetId="0">#REF!</definedName>
    <definedName name="h3a2p" localSheetId="2">#REF!</definedName>
    <definedName name="h3a2p">#REF!</definedName>
    <definedName name="h3a2t" localSheetId="0">#REF!</definedName>
    <definedName name="h3a2t" localSheetId="2">#REF!</definedName>
    <definedName name="h3a2t">#REF!</definedName>
    <definedName name="H3AP1" localSheetId="0">#REF!</definedName>
    <definedName name="H3AP1" localSheetId="2">#REF!</definedName>
    <definedName name="H3AP1">#REF!</definedName>
    <definedName name="H3C" localSheetId="0">#REF!</definedName>
    <definedName name="H3C" localSheetId="2">#REF!</definedName>
    <definedName name="H3C">#REF!</definedName>
    <definedName name="H3L" localSheetId="0">#REF!</definedName>
    <definedName name="H3L" localSheetId="2">#REF!</definedName>
    <definedName name="H3L">#REF!</definedName>
    <definedName name="H3R" localSheetId="0">#REF!</definedName>
    <definedName name="H3R" localSheetId="2">#REF!</definedName>
    <definedName name="H3R">#REF!</definedName>
    <definedName name="H3WL" localSheetId="0">#REF!</definedName>
    <definedName name="H3WL" localSheetId="2">#REF!</definedName>
    <definedName name="H3WL">#REF!</definedName>
    <definedName name="H3WR" localSheetId="0">#REF!</definedName>
    <definedName name="H3WR" localSheetId="2">#REF!</definedName>
    <definedName name="H3WR">#REF!</definedName>
    <definedName name="h4a1p" localSheetId="0">#REF!</definedName>
    <definedName name="h4a1p" localSheetId="2">#REF!</definedName>
    <definedName name="h4a1p">#REF!</definedName>
    <definedName name="h4a1t" localSheetId="0">#REF!</definedName>
    <definedName name="h4a1t" localSheetId="2">#REF!</definedName>
    <definedName name="h4a1t">#REF!</definedName>
    <definedName name="h4a2p" localSheetId="0">#REF!</definedName>
    <definedName name="h4a2p" localSheetId="2">#REF!</definedName>
    <definedName name="h4a2p">#REF!</definedName>
    <definedName name="h4a2t" localSheetId="0">#REF!</definedName>
    <definedName name="h4a2t" localSheetId="2">#REF!</definedName>
    <definedName name="h4a2t">#REF!</definedName>
    <definedName name="H4L" localSheetId="0">#REF!</definedName>
    <definedName name="H4L" localSheetId="2">#REF!</definedName>
    <definedName name="H4L">#REF!</definedName>
    <definedName name="H4R" localSheetId="0">#REF!</definedName>
    <definedName name="H4R" localSheetId="2">#REF!</definedName>
    <definedName name="H4R">#REF!</definedName>
    <definedName name="H5A1P" localSheetId="0">#REF!</definedName>
    <definedName name="H5A1P" localSheetId="2">#REF!</definedName>
    <definedName name="H5A1P">#REF!</definedName>
    <definedName name="h5a1t" localSheetId="0">#REF!</definedName>
    <definedName name="h5a1t" localSheetId="2">#REF!</definedName>
    <definedName name="h5a1t">#REF!</definedName>
    <definedName name="h5a2p" localSheetId="0">#REF!</definedName>
    <definedName name="h5a2p" localSheetId="2">#REF!</definedName>
    <definedName name="h5a2p">#REF!</definedName>
    <definedName name="h5a2t" localSheetId="0">#REF!</definedName>
    <definedName name="h5a2t" localSheetId="2">#REF!</definedName>
    <definedName name="h5a2t">#REF!</definedName>
    <definedName name="H5L" localSheetId="0">#REF!</definedName>
    <definedName name="H5L" localSheetId="2">#REF!</definedName>
    <definedName name="H5L">#REF!</definedName>
    <definedName name="H5R" localSheetId="0">#REF!</definedName>
    <definedName name="H5R" localSheetId="2">#REF!</definedName>
    <definedName name="H5R">#REF!</definedName>
    <definedName name="H6A1P" localSheetId="0">#REF!</definedName>
    <definedName name="H6A1P" localSheetId="2">#REF!</definedName>
    <definedName name="H6A1P">#REF!</definedName>
    <definedName name="h6a1t" localSheetId="0">#REF!</definedName>
    <definedName name="h6a1t" localSheetId="2">#REF!</definedName>
    <definedName name="h6a1t">#REF!</definedName>
    <definedName name="h6a2p" localSheetId="0">#REF!</definedName>
    <definedName name="h6a2p" localSheetId="2">#REF!</definedName>
    <definedName name="h6a2p">#REF!</definedName>
    <definedName name="h6a2t" localSheetId="0">#REF!</definedName>
    <definedName name="h6a2t" localSheetId="2">#REF!</definedName>
    <definedName name="h6a2t">#REF!</definedName>
    <definedName name="H6L" localSheetId="0">#REF!</definedName>
    <definedName name="H6L" localSheetId="2">#REF!</definedName>
    <definedName name="H6L">#REF!</definedName>
    <definedName name="H6R" localSheetId="0">#REF!</definedName>
    <definedName name="H6R" localSheetId="2">#REF!</definedName>
    <definedName name="H6R">#REF!</definedName>
    <definedName name="H7A1P" localSheetId="0">#REF!</definedName>
    <definedName name="H7A1P" localSheetId="2">#REF!</definedName>
    <definedName name="H7A1P">#REF!</definedName>
    <definedName name="h7a1t" localSheetId="0">#REF!</definedName>
    <definedName name="h7a1t" localSheetId="2">#REF!</definedName>
    <definedName name="h7a1t">#REF!</definedName>
    <definedName name="h7a2p" localSheetId="0">#REF!</definedName>
    <definedName name="h7a2p" localSheetId="2">#REF!</definedName>
    <definedName name="h7a2p">#REF!</definedName>
    <definedName name="h7a2t" localSheetId="0">#REF!</definedName>
    <definedName name="h7a2t" localSheetId="2">#REF!</definedName>
    <definedName name="h7a2t">#REF!</definedName>
    <definedName name="H7L" localSheetId="0">#REF!</definedName>
    <definedName name="H7L" localSheetId="2">#REF!</definedName>
    <definedName name="H7L">#REF!</definedName>
    <definedName name="H7R" localSheetId="0">#REF!</definedName>
    <definedName name="H7R" localSheetId="2">#REF!</definedName>
    <definedName name="H7R">#REF!</definedName>
    <definedName name="H8A1P" localSheetId="0">#REF!</definedName>
    <definedName name="H8A1P" localSheetId="2">#REF!</definedName>
    <definedName name="H8A1P">#REF!</definedName>
    <definedName name="h8a1t" localSheetId="0">#REF!</definedName>
    <definedName name="h8a1t" localSheetId="2">#REF!</definedName>
    <definedName name="h8a1t">#REF!</definedName>
    <definedName name="h8a2p" localSheetId="0">#REF!</definedName>
    <definedName name="h8a2p" localSheetId="2">#REF!</definedName>
    <definedName name="h8a2p">#REF!</definedName>
    <definedName name="h8a2t" localSheetId="0">#REF!</definedName>
    <definedName name="h8a2t" localSheetId="2">#REF!</definedName>
    <definedName name="h8a2t">#REF!</definedName>
    <definedName name="H9A" localSheetId="0">#REF!</definedName>
    <definedName name="H9A" localSheetId="2">#REF!</definedName>
    <definedName name="H9A">#REF!</definedName>
    <definedName name="H9A1P" localSheetId="0">#REF!</definedName>
    <definedName name="H9A1P" localSheetId="2">#REF!</definedName>
    <definedName name="H9A1P">#REF!</definedName>
    <definedName name="h9a1t" localSheetId="0">#REF!</definedName>
    <definedName name="h9a1t" localSheetId="2">#REF!</definedName>
    <definedName name="h9a1t">#REF!</definedName>
    <definedName name="h9a2p" localSheetId="0">#REF!</definedName>
    <definedName name="h9a2p" localSheetId="2">#REF!</definedName>
    <definedName name="h9a2p">#REF!</definedName>
    <definedName name="h9a2t" localSheetId="0">#REF!</definedName>
    <definedName name="h9a2t" localSheetId="2">#REF!</definedName>
    <definedName name="h9a2t">#REF!</definedName>
    <definedName name="HA" localSheetId="0">#REF!</definedName>
    <definedName name="HA" localSheetId="2">#REF!</definedName>
    <definedName name="HA">#REF!</definedName>
    <definedName name="HA1P" localSheetId="0">#REF!</definedName>
    <definedName name="HA1P" localSheetId="2">#REF!</definedName>
    <definedName name="HA1P">#REF!</definedName>
    <definedName name="ha1t" localSheetId="0">#REF!</definedName>
    <definedName name="ha1t" localSheetId="2">#REF!</definedName>
    <definedName name="ha1t">#REF!</definedName>
    <definedName name="ha2p" localSheetId="0">#REF!</definedName>
    <definedName name="ha2p" localSheetId="2">#REF!</definedName>
    <definedName name="ha2p">#REF!</definedName>
    <definedName name="ha2t" localSheetId="0">#REF!</definedName>
    <definedName name="ha2t" localSheetId="2">#REF!</definedName>
    <definedName name="ha2t">#REF!</definedName>
    <definedName name="han" localSheetId="0" hidden="1">#REF!</definedName>
    <definedName name="han" localSheetId="2" hidden="1">#REF!</definedName>
    <definedName name="han" hidden="1">#REF!</definedName>
    <definedName name="HAP" localSheetId="0">#REF!</definedName>
    <definedName name="HAP" localSheetId="2">#REF!</definedName>
    <definedName name="HAP">#REF!</definedName>
    <definedName name="hcfgr" localSheetId="0">#REF!</definedName>
    <definedName name="hcfgr" localSheetId="2">#REF!</definedName>
    <definedName name="hcfgr">#REF!</definedName>
    <definedName name="HD" localSheetId="0">#REF!</definedName>
    <definedName name="HD" localSheetId="2">#REF!</definedName>
    <definedName name="HD">#REF!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fbr" localSheetId="0">#REF!</definedName>
    <definedName name="hfbr" localSheetId="2">#REF!</definedName>
    <definedName name="hfbr">#REF!</definedName>
    <definedName name="hfdgr" localSheetId="0">#REF!</definedName>
    <definedName name="hfdgr" localSheetId="2">#REF!</definedName>
    <definedName name="hfdgr">#REF!</definedName>
    <definedName name="Hg" localSheetId="0">#REF!</definedName>
    <definedName name="Hg" localSheetId="2">#REF!</definedName>
    <definedName name="Hg">#REF!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RESFES" localSheetId="0">#REF!</definedName>
    <definedName name="HGRESFES" localSheetId="2">#REF!</definedName>
    <definedName name="HGRESFES">#REF!</definedName>
    <definedName name="HGRXE" localSheetId="0">#REF!</definedName>
    <definedName name="HGRXE" localSheetId="2">#REF!</definedName>
    <definedName name="HGRXE">#REF!</definedName>
    <definedName name="HGYT" localSheetId="0">#REF!</definedName>
    <definedName name="HGYT" localSheetId="2">#REF!</definedName>
    <definedName name="HGYT">#REF!</definedName>
    <definedName name="HH" localSheetId="0">#REF!</definedName>
    <definedName name="HH" localSheetId="2">#REF!</definedName>
    <definedName name="HH">#REF!</definedName>
    <definedName name="hhc" localSheetId="0">#REF!</definedName>
    <definedName name="hhc" localSheetId="2">#REF!</definedName>
    <definedName name="hhc">#REF!</definedName>
    <definedName name="HHHH" localSheetId="0">#REF!</definedName>
    <definedName name="HHHH" localSheetId="2">#REF!</definedName>
    <definedName name="HHHH">#REF!</definedName>
    <definedName name="HI_전선관" localSheetId="0">#REF!</definedName>
    <definedName name="HI_전선관" localSheetId="2">#REF!</definedName>
    <definedName name="HI_전선관">#REF!</definedName>
    <definedName name="hjtht" localSheetId="0">#REF!</definedName>
    <definedName name="hjtht" localSheetId="2">#REF!</definedName>
    <definedName name="hjtht">#REF!</definedName>
    <definedName name="hjyuf">#N/A</definedName>
    <definedName name="HL" localSheetId="0">#REF!</definedName>
    <definedName name="HL" localSheetId="2">#REF!</definedName>
    <definedName name="HL">#REF!</definedName>
    <definedName name="HMAX">#N/A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 localSheetId="0">#REF!</definedName>
    <definedName name="HO" localSheetId="2">#REF!</definedName>
    <definedName name="HO">#REF!</definedName>
    <definedName name="HOHOHO" localSheetId="0">#REF!</definedName>
    <definedName name="HOHOHO" localSheetId="2">#REF!</definedName>
    <definedName name="HOHOHO">#REF!</definedName>
    <definedName name="hpa" localSheetId="0">#REF!</definedName>
    <definedName name="hpa" localSheetId="2">#REF!</definedName>
    <definedName name="hpa">#REF!</definedName>
    <definedName name="hpb" localSheetId="0">#REF!</definedName>
    <definedName name="hpb" localSheetId="2">#REF!</definedName>
    <definedName name="hpb">#REF!</definedName>
    <definedName name="hpc" localSheetId="0">#REF!</definedName>
    <definedName name="hpc" localSheetId="2">#REF!</definedName>
    <definedName name="hpc">#REF!</definedName>
    <definedName name="hpd" localSheetId="0">#REF!</definedName>
    <definedName name="hpd" localSheetId="2">#REF!</definedName>
    <definedName name="hpd">#REF!</definedName>
    <definedName name="HR" localSheetId="0">#REF!</definedName>
    <definedName name="HR" localSheetId="2">#REF!</definedName>
    <definedName name="HR">#REF!</definedName>
    <definedName name="HSGS" localSheetId="0">#REF!</definedName>
    <definedName name="HSGS" localSheetId="2">#REF!</definedName>
    <definedName name="HSGS">#REF!</definedName>
    <definedName name="HSH" localSheetId="0">#REF!</definedName>
    <definedName name="HSH" localSheetId="2">#REF!</definedName>
    <definedName name="HSH">#REF!</definedName>
    <definedName name="HSO" localSheetId="0">#REF!</definedName>
    <definedName name="HSO" localSheetId="2">#REF!</definedName>
    <definedName name="HSO">#REF!</definedName>
    <definedName name="HSP" localSheetId="0">#REF!</definedName>
    <definedName name="HSP" localSheetId="2">#REF!</definedName>
    <definedName name="HSP">#REF!</definedName>
    <definedName name="HT" localSheetId="0">#REF!</definedName>
    <definedName name="HT" localSheetId="2">#REF!</definedName>
    <definedName name="HT">#REF!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{"'단가비교'!$A$1:$Q$21"}</definedName>
    <definedName name="HTML_Control" localSheetId="9" hidden="1">{"'Firr(선)'!$AS$1:$AY$62","'Firr(사)'!$AS$1:$AY$62","'Firr(회)'!$AS$1:$AY$62","'Firr(선)'!$L$1:$V$62","'Firr(사)'!$L$1:$V$62","'Firr(회)'!$L$1:$V$62"}</definedName>
    <definedName name="HTML_Control" localSheetId="8" hidden="1">{"'Firr(선)'!$AS$1:$AY$62","'Firr(사)'!$AS$1:$AY$62","'Firr(회)'!$AS$1:$AY$62","'Firr(선)'!$L$1:$V$62","'Firr(사)'!$L$1:$V$62","'Firr(회)'!$L$1:$V$62"}</definedName>
    <definedName name="HTML_Control" localSheetId="2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localSheetId="0" hidden="1">"단가비교"</definedName>
    <definedName name="HTML_Header" hidden="1">"8%"</definedName>
    <definedName name="HTML_LastUpdate" localSheetId="0" hidden="1">"2003-06-03"</definedName>
    <definedName name="HTML_LastUpdate" hidden="1">"2000-11-08"</definedName>
    <definedName name="HTML_LineAfter" hidden="1">FALSE</definedName>
    <definedName name="HTML_LineBefore" hidden="1">FALSE</definedName>
    <definedName name="HTML_Name" localSheetId="0" hidden="1">"jypark"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localSheetId="0" hidden="1">"관로공사비(2003년3월)"</definedName>
    <definedName name="HTML_Title" hidden="1">"Firrsrwd"</definedName>
    <definedName name="HTML1_1" hidden="1">"'[엑셀95-따라하기 문제.xls]인터넷 어시스턴트'!$A$1:$J$18"</definedName>
    <definedName name="HTML1_10">"Marihan@hitel.kol.co.kr"</definedName>
    <definedName name="HTML1_11">1</definedName>
    <definedName name="HTML1_12" hidden="1">"C:\김종완\원고\[작업중] 한빛-엑셀70\CD-ROM문제\따라하기 문제&amp;그림\MyHTML01.htm"</definedName>
    <definedName name="HTML1_2">1</definedName>
    <definedName name="HTML1_3">"엑셀 프로젝트"</definedName>
    <definedName name="HTML1_4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UNCH" localSheetId="0">#REF!</definedName>
    <definedName name="HUNCH" localSheetId="2">#REF!</definedName>
    <definedName name="HUNCH">#REF!</definedName>
    <definedName name="HunchLen" localSheetId="0">#REF!</definedName>
    <definedName name="HunchLen" localSheetId="2">#REF!</definedName>
    <definedName name="HunchLen">#REF!</definedName>
    <definedName name="HWL" localSheetId="0">#REF!</definedName>
    <definedName name="HWL" localSheetId="2">#REF!</definedName>
    <definedName name="HWL">#REF!</definedName>
    <definedName name="HWR" localSheetId="0">#REF!</definedName>
    <definedName name="HWR" localSheetId="2">#REF!</definedName>
    <definedName name="HWR">#REF!</definedName>
    <definedName name="i" localSheetId="0">#REF!</definedName>
    <definedName name="i" localSheetId="2">#REF!</definedName>
    <definedName name="i">#REF!</definedName>
    <definedName name="I_BEAM" localSheetId="0">#REF!</definedName>
    <definedName name="I_BEAM" localSheetId="2">#REF!</definedName>
    <definedName name="I_BEAM">#REF!</definedName>
    <definedName name="I_EA" localSheetId="0">#REF!</definedName>
    <definedName name="I_EA" localSheetId="2">#REF!</definedName>
    <definedName name="I_EA">#REF!</definedName>
    <definedName name="IB" localSheetId="0">#REF!</definedName>
    <definedName name="IB" localSheetId="2">#REF!</definedName>
    <definedName name="IB">#REF!</definedName>
    <definedName name="IB_1" localSheetId="0">#REF!</definedName>
    <definedName name="IB_1" localSheetId="2">#REF!</definedName>
    <definedName name="IB_1">#REF!</definedName>
    <definedName name="ID" localSheetId="0">#REF!,#REF!</definedName>
    <definedName name="ID" localSheetId="2">#REF!,#REF!</definedName>
    <definedName name="ID">#REF!,#REF!</definedName>
    <definedName name="Ig" localSheetId="0">#REF!</definedName>
    <definedName name="Ig" localSheetId="2">#REF!</definedName>
    <definedName name="Ig">#REF!</definedName>
    <definedName name="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B호D13" localSheetId="0">#REF!</definedName>
    <definedName name="IIB호D13" localSheetId="2">#REF!</definedName>
    <definedName name="IIB호D13">#REF!</definedName>
    <definedName name="IIB호D16" localSheetId="0">#REF!</definedName>
    <definedName name="IIB호D16" localSheetId="2">#REF!</definedName>
    <definedName name="IIB호D16">#REF!</definedName>
    <definedName name="IIC호D13" localSheetId="0">#REF!</definedName>
    <definedName name="IIC호D13" localSheetId="2">#REF!</definedName>
    <definedName name="IIC호D13">#REF!</definedName>
    <definedName name="IIC호D16" localSheetId="0">#REF!</definedName>
    <definedName name="IIC호D16" localSheetId="2">#REF!</definedName>
    <definedName name="IIC호D16">#REF!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C호D13" localSheetId="0">#REF!</definedName>
    <definedName name="IIIC호D13" localSheetId="2">#REF!</definedName>
    <definedName name="IIIC호D13">#REF!</definedName>
    <definedName name="IIIC호D16" localSheetId="0">#REF!</definedName>
    <definedName name="IIIC호D16" localSheetId="2">#REF!</definedName>
    <definedName name="IIIC호D16">#REF!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0">#REF!</definedName>
    <definedName name="IL" localSheetId="2">#REF!</definedName>
    <definedName name="IL">#REF!</definedName>
    <definedName name="ILUI" localSheetId="0">#REF!</definedName>
    <definedName name="ILUI" localSheetId="2">#REF!</definedName>
    <definedName name="ILUI">#REF!</definedName>
    <definedName name="iluim" localSheetId="0">#REF!</definedName>
    <definedName name="iluim" localSheetId="2">#REF!</definedName>
    <definedName name="iluim">#REF!</definedName>
    <definedName name="IMP" localSheetId="0">#REF!</definedName>
    <definedName name="IMP" localSheetId="2">#REF!</definedName>
    <definedName name="IMP">#REF!</definedName>
    <definedName name="IND" localSheetId="0">#REF!</definedName>
    <definedName name="IND" localSheetId="2">#REF!</definedName>
    <definedName name="IND">#REF!</definedName>
    <definedName name="INPUT" localSheetId="0">#REF!</definedName>
    <definedName name="INPUT" localSheetId="2">#REF!</definedName>
    <definedName name="INPUT">#REF!</definedName>
    <definedName name="INTPUT" localSheetId="0">#REF!</definedName>
    <definedName name="INTPUT" localSheetId="2">#REF!</definedName>
    <definedName name="INTPUT">#REF!</definedName>
    <definedName name="INTPUTDATA" localSheetId="0">#REF!</definedName>
    <definedName name="INTPUTDATA" localSheetId="2">#REF!</definedName>
    <definedName name="INTPUTDATA">#REF!</definedName>
    <definedName name="item" localSheetId="0">#REF!</definedName>
    <definedName name="item" localSheetId="2">#REF!</definedName>
    <definedName name="item">#REF!</definedName>
    <definedName name="ITNUM">#N/A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S" localSheetId="0">#REF!</definedName>
    <definedName name="IVS" localSheetId="2">#REF!</definedName>
    <definedName name="IVS">#REF!</definedName>
    <definedName name="iwm" localSheetId="0">#REF!</definedName>
    <definedName name="iwm" localSheetId="2">#REF!</definedName>
    <definedName name="iwm">#REF!</definedName>
    <definedName name="I호D13" localSheetId="0">#REF!</definedName>
    <definedName name="I호D13" localSheetId="2">#REF!</definedName>
    <definedName name="I호D13">#REF!</definedName>
    <definedName name="I호D16" localSheetId="0">#REF!</definedName>
    <definedName name="I호D16" localSheetId="2">#REF!</definedName>
    <definedName name="I호D16">#REF!</definedName>
    <definedName name="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1" localSheetId="0">#REF!</definedName>
    <definedName name="J_1" localSheetId="2">#REF!</definedName>
    <definedName name="J_1">#REF!</definedName>
    <definedName name="j1_e" localSheetId="0">#REF!</definedName>
    <definedName name="j1_e" localSheetId="2">#REF!</definedName>
    <definedName name="j1_e">#REF!</definedName>
    <definedName name="j1_ea" localSheetId="0">#REF!</definedName>
    <definedName name="j1_ea" localSheetId="2">#REF!</definedName>
    <definedName name="j1_ea">#REF!</definedName>
    <definedName name="J10L2" localSheetId="0">#REF!</definedName>
    <definedName name="J10L2" localSheetId="2">#REF!</definedName>
    <definedName name="J10L2">#REF!</definedName>
    <definedName name="J11L2" localSheetId="0">#REF!</definedName>
    <definedName name="J11L2" localSheetId="2">#REF!</definedName>
    <definedName name="J11L2">#REF!</definedName>
    <definedName name="J12L2" localSheetId="0">#REF!</definedName>
    <definedName name="J12L2" localSheetId="2">#REF!</definedName>
    <definedName name="J12L2">#REF!</definedName>
    <definedName name="J13L2" localSheetId="0">#REF!</definedName>
    <definedName name="J13L2" localSheetId="2">#REF!</definedName>
    <definedName name="J13L2">#REF!</definedName>
    <definedName name="J14L2" localSheetId="0">#REF!</definedName>
    <definedName name="J14L2" localSheetId="2">#REF!</definedName>
    <definedName name="J14L2">#REF!</definedName>
    <definedName name="J15L2" localSheetId="0">#REF!</definedName>
    <definedName name="J15L2" localSheetId="2">#REF!</definedName>
    <definedName name="J15L2">#REF!</definedName>
    <definedName name="J16L2" localSheetId="0">#REF!</definedName>
    <definedName name="J16L2" localSheetId="2">#REF!</definedName>
    <definedName name="J16L2">#REF!</definedName>
    <definedName name="J17L2" localSheetId="0">#REF!</definedName>
    <definedName name="J17L2" localSheetId="2">#REF!</definedName>
    <definedName name="J17L2">#REF!</definedName>
    <definedName name="J18L2" localSheetId="0">#REF!</definedName>
    <definedName name="J18L2" localSheetId="2">#REF!</definedName>
    <definedName name="J18L2">#REF!</definedName>
    <definedName name="J19L2" localSheetId="0">#REF!</definedName>
    <definedName name="J19L2" localSheetId="2">#REF!</definedName>
    <definedName name="J19L2">#REF!</definedName>
    <definedName name="J1L2" localSheetId="0">#REF!</definedName>
    <definedName name="J1L2" localSheetId="2">#REF!</definedName>
    <definedName name="J1L2">#REF!</definedName>
    <definedName name="J20L2" localSheetId="0">#REF!</definedName>
    <definedName name="J20L2" localSheetId="2">#REF!</definedName>
    <definedName name="J20L2">#REF!</definedName>
    <definedName name="J2L2" localSheetId="0">#REF!</definedName>
    <definedName name="J2L2" localSheetId="2">#REF!</definedName>
    <definedName name="J2L2">#REF!</definedName>
    <definedName name="J3L2" localSheetId="0">#REF!</definedName>
    <definedName name="J3L2" localSheetId="2">#REF!</definedName>
    <definedName name="J3L2">#REF!</definedName>
    <definedName name="J4L2" localSheetId="0">#REF!</definedName>
    <definedName name="J4L2" localSheetId="2">#REF!</definedName>
    <definedName name="J4L2">#REF!</definedName>
    <definedName name="J5L2" localSheetId="0">#REF!</definedName>
    <definedName name="J5L2" localSheetId="2">#REF!</definedName>
    <definedName name="J5L2">#REF!</definedName>
    <definedName name="J6L2" localSheetId="0">#REF!</definedName>
    <definedName name="J6L2" localSheetId="2">#REF!</definedName>
    <definedName name="J6L2">#REF!</definedName>
    <definedName name="J7L2" localSheetId="0">#REF!</definedName>
    <definedName name="J7L2" localSheetId="2">#REF!</definedName>
    <definedName name="J7L2">#REF!</definedName>
    <definedName name="J8L2" localSheetId="0">#REF!</definedName>
    <definedName name="J8L2" localSheetId="2">#REF!</definedName>
    <definedName name="J8L2">#REF!</definedName>
    <definedName name="J9L2" localSheetId="0">#REF!</definedName>
    <definedName name="J9L2" localSheetId="2">#REF!</definedName>
    <definedName name="J9L2">#REF!</definedName>
    <definedName name="JACK" localSheetId="0">#REF!</definedName>
    <definedName name="JACK" localSheetId="2">#REF!</definedName>
    <definedName name="JACK">#REF!</definedName>
    <definedName name="jack_ea" localSheetId="0">#REF!</definedName>
    <definedName name="jack_ea" localSheetId="2">#REF!</definedName>
    <definedName name="jack_ea">#REF!</definedName>
    <definedName name="JB" localSheetId="0">#REF!</definedName>
    <definedName name="JB" localSheetId="2">#REF!</definedName>
    <definedName name="JB">#REF!</definedName>
    <definedName name="JBR" localSheetId="0">#REF!</definedName>
    <definedName name="JBR" localSheetId="2">#REF!</definedName>
    <definedName name="JBR">#REF!</definedName>
    <definedName name="JBS" localSheetId="0">#REF!</definedName>
    <definedName name="JBS" localSheetId="2">#REF!</definedName>
    <definedName name="JBS">#REF!</definedName>
    <definedName name="JIHO" localSheetId="0">#REF!</definedName>
    <definedName name="JIHO" localSheetId="2">#REF!</definedName>
    <definedName name="JIHO">#REF!</definedName>
    <definedName name="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ODO" localSheetId="0">#REF!</definedName>
    <definedName name="JODO" localSheetId="2">#REF!</definedName>
    <definedName name="JODO">#REF!</definedName>
    <definedName name="JOINT" localSheetId="0">#REF!</definedName>
    <definedName name="JOINT" localSheetId="2">#REF!</definedName>
    <definedName name="JOINT">#REF!</definedName>
    <definedName name="JT" localSheetId="0">#REF!</definedName>
    <definedName name="JT" localSheetId="2">#REF!</definedName>
    <definedName name="JT">#REF!</definedName>
    <definedName name="JYH" localSheetId="0">#REF!</definedName>
    <definedName name="JYH" localSheetId="2">#REF!</definedName>
    <definedName name="JYH">#REF!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_PR" localSheetId="0">#REF!</definedName>
    <definedName name="K_PR" localSheetId="2">#REF!</definedName>
    <definedName name="K_PR">#REF!</definedName>
    <definedName name="K0" localSheetId="0">#REF!</definedName>
    <definedName name="K0" localSheetId="2">#REF!</definedName>
    <definedName name="K0">#REF!</definedName>
    <definedName name="K2_" localSheetId="0">#REF!</definedName>
    <definedName name="K2_" localSheetId="2">#REF!</definedName>
    <definedName name="K2_">#REF!</definedName>
    <definedName name="KA" localSheetId="0">#REF!</definedName>
    <definedName name="KA" localSheetId="2">#REF!</definedName>
    <definedName name="KA">#REF!</definedName>
    <definedName name="kaa" localSheetId="0">#REF!</definedName>
    <definedName name="kaa" localSheetId="2">#REF!</definedName>
    <definedName name="kaa">#REF!</definedName>
    <definedName name="KAE" localSheetId="0">#REF!</definedName>
    <definedName name="KAE" localSheetId="2">#REF!</definedName>
    <definedName name="KAE">#REF!</definedName>
    <definedName name="KANG1" localSheetId="0">#REF!</definedName>
    <definedName name="KANG1" localSheetId="2">#REF!</definedName>
    <definedName name="KANG1">#REF!</definedName>
    <definedName name="KANG2" localSheetId="0">#REF!</definedName>
    <definedName name="KANG2" localSheetId="2">#REF!</definedName>
    <definedName name="KANG2">#REF!</definedName>
    <definedName name="KAS" localSheetId="0">#REF!</definedName>
    <definedName name="KAS" localSheetId="2">#REF!</definedName>
    <definedName name="KAS">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IEUFWW" localSheetId="0">#REF!</definedName>
    <definedName name="KDIEUFWW" localSheetId="2">#REF!</definedName>
    <definedName name="KDIEUFWW">#REF!</definedName>
    <definedName name="KDJ" localSheetId="0">#REF!</definedName>
    <definedName name="KDJ" localSheetId="2">#REF!</definedName>
    <definedName name="KDJ">#REF!</definedName>
    <definedName name="kdjf" localSheetId="0">#REF!</definedName>
    <definedName name="kdjf" localSheetId="2">#REF!</definedName>
    <definedName name="kdjf">#REF!</definedName>
    <definedName name="keyb" localSheetId="0">#REF!</definedName>
    <definedName name="keyb" localSheetId="2">#REF!</definedName>
    <definedName name="keyb">#REF!</definedName>
    <definedName name="keyh" localSheetId="0">#REF!</definedName>
    <definedName name="keyh" localSheetId="2">#REF!</definedName>
    <definedName name="keyh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iho" localSheetId="0">#REF!</definedName>
    <definedName name="Kiho" localSheetId="2">#REF!</definedName>
    <definedName name="Kiho">#REF!</definedName>
    <definedName name="KJIUK" localSheetId="0">#REF!</definedName>
    <definedName name="KJIUK" localSheetId="2">#REF!</definedName>
    <definedName name="KJIUK">#REF!</definedName>
    <definedName name="KJUGR" localSheetId="0">#REF!</definedName>
    <definedName name="KJUGR" localSheetId="2">#REF!</definedName>
    <definedName name="KJUGR">#REF!</definedName>
    <definedName name="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iki" localSheetId="0">#REF!</definedName>
    <definedName name="kkiki" localSheetId="2">#REF!</definedName>
    <definedName name="kkiki">#REF!</definedName>
    <definedName name="K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n" localSheetId="0">#REF!</definedName>
    <definedName name="kkn" localSheetId="2">#REF!</definedName>
    <definedName name="kkn">#REF!</definedName>
    <definedName name="KKP" localSheetId="0">#REF!</definedName>
    <definedName name="KKP" localSheetId="2">#REF!</definedName>
    <definedName name="KKP">#REF!</definedName>
    <definedName name="KMP" localSheetId="0">#REF!</definedName>
    <definedName name="KMP" localSheetId="2">#REF!</definedName>
    <definedName name="KMP">#REF!</definedName>
    <definedName name="KOREA" localSheetId="0">#REF!</definedName>
    <definedName name="KOREA" localSheetId="2">#REF!</definedName>
    <definedName name="KOREA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 localSheetId="0">#REF!</definedName>
    <definedName name="KUP" localSheetId="2">#REF!</definedName>
    <definedName name="KUP">#REF!</definedName>
    <definedName name="L_1" localSheetId="0">#REF!</definedName>
    <definedName name="L_1" localSheetId="2">#REF!</definedName>
    <definedName name="L_1">#REF!</definedName>
    <definedName name="L_M" localSheetId="0">#REF!</definedName>
    <definedName name="L_M" localSheetId="2">#REF!</definedName>
    <definedName name="L_M">#REF!</definedName>
    <definedName name="l1_ea" localSheetId="0">#REF!</definedName>
    <definedName name="l1_ea" localSheetId="2">#REF!</definedName>
    <definedName name="l1_ea">#REF!</definedName>
    <definedName name="L1A1P" localSheetId="0">#REF!</definedName>
    <definedName name="L1A1P" localSheetId="2">#REF!</definedName>
    <definedName name="L1A1P">#REF!</definedName>
    <definedName name="l1a1t" localSheetId="0">#REF!</definedName>
    <definedName name="l1a1t" localSheetId="2">#REF!</definedName>
    <definedName name="l1a1t">#REF!</definedName>
    <definedName name="l1a2p" localSheetId="0">#REF!</definedName>
    <definedName name="l1a2p" localSheetId="2">#REF!</definedName>
    <definedName name="l1a2p">#REF!</definedName>
    <definedName name="l1a2t" localSheetId="0">#REF!</definedName>
    <definedName name="l1a2t" localSheetId="2">#REF!</definedName>
    <definedName name="l1a2t">#REF!</definedName>
    <definedName name="L2A1P" localSheetId="0">#REF!</definedName>
    <definedName name="L2A1P" localSheetId="2">#REF!</definedName>
    <definedName name="L2A1P">#REF!</definedName>
    <definedName name="l2a1t" localSheetId="0">#REF!</definedName>
    <definedName name="l2a1t" localSheetId="2">#REF!</definedName>
    <definedName name="l2a1t">#REF!</definedName>
    <definedName name="l2a2p" localSheetId="0">#REF!</definedName>
    <definedName name="l2a2p" localSheetId="2">#REF!</definedName>
    <definedName name="l2a2p">#REF!</definedName>
    <definedName name="l2a2t" localSheetId="0">#REF!</definedName>
    <definedName name="l2a2t" localSheetId="2">#REF!</definedName>
    <definedName name="l2a2t">#REF!</definedName>
    <definedName name="L3A1P" localSheetId="0">#REF!</definedName>
    <definedName name="L3A1P" localSheetId="2">#REF!</definedName>
    <definedName name="L3A1P">#REF!</definedName>
    <definedName name="l3a1t" localSheetId="0">#REF!</definedName>
    <definedName name="l3a1t" localSheetId="2">#REF!</definedName>
    <definedName name="l3a1t">#REF!</definedName>
    <definedName name="l3a2p" localSheetId="0">#REF!</definedName>
    <definedName name="l3a2p" localSheetId="2">#REF!</definedName>
    <definedName name="l3a2p">#REF!</definedName>
    <definedName name="l3a2t" localSheetId="0">#REF!</definedName>
    <definedName name="l3a2t" localSheetId="2">#REF!</definedName>
    <definedName name="l3a2t">#REF!</definedName>
    <definedName name="L4A1P" localSheetId="0">#REF!</definedName>
    <definedName name="L4A1P" localSheetId="2">#REF!</definedName>
    <definedName name="L4A1P">#REF!</definedName>
    <definedName name="l4a1t" localSheetId="0">#REF!</definedName>
    <definedName name="l4a1t" localSheetId="2">#REF!</definedName>
    <definedName name="l4a1t">#REF!</definedName>
    <definedName name="l4a2p" localSheetId="0">#REF!</definedName>
    <definedName name="l4a2p" localSheetId="2">#REF!</definedName>
    <definedName name="l4a2p">#REF!</definedName>
    <definedName name="l4a2t" localSheetId="0">#REF!</definedName>
    <definedName name="l4a2t" localSheetId="2">#REF!</definedName>
    <definedName name="l4a2t">#REF!</definedName>
    <definedName name="L5A1P" localSheetId="0">#REF!</definedName>
    <definedName name="L5A1P" localSheetId="2">#REF!</definedName>
    <definedName name="L5A1P">#REF!</definedName>
    <definedName name="l5a1t" localSheetId="0">#REF!</definedName>
    <definedName name="l5a1t" localSheetId="2">#REF!</definedName>
    <definedName name="l5a1t">#REF!</definedName>
    <definedName name="l5a2p" localSheetId="0">#REF!</definedName>
    <definedName name="l5a2p" localSheetId="2">#REF!</definedName>
    <definedName name="l5a2p">#REF!</definedName>
    <definedName name="l5a2t" localSheetId="0">#REF!</definedName>
    <definedName name="l5a2t" localSheetId="2">#REF!</definedName>
    <definedName name="l5a2t">#REF!</definedName>
    <definedName name="L6A1P" localSheetId="0">#REF!</definedName>
    <definedName name="L6A1P" localSheetId="2">#REF!</definedName>
    <definedName name="L6A1P">#REF!</definedName>
    <definedName name="l6a1t" localSheetId="0">#REF!</definedName>
    <definedName name="l6a1t" localSheetId="2">#REF!</definedName>
    <definedName name="l6a1t">#REF!</definedName>
    <definedName name="l6a2p" localSheetId="0">#REF!</definedName>
    <definedName name="l6a2p" localSheetId="2">#REF!</definedName>
    <definedName name="l6a2p">#REF!</definedName>
    <definedName name="l6a2t" localSheetId="0">#REF!</definedName>
    <definedName name="l6a2t" localSheetId="2">#REF!</definedName>
    <definedName name="l6a2t">#REF!</definedName>
    <definedName name="LA1P" localSheetId="0">#REF!</definedName>
    <definedName name="LA1P" localSheetId="2">#REF!</definedName>
    <definedName name="LA1P">#REF!</definedName>
    <definedName name="la1t" localSheetId="0">#REF!</definedName>
    <definedName name="la1t" localSheetId="2">#REF!</definedName>
    <definedName name="la1t">#REF!</definedName>
    <definedName name="la2p" localSheetId="0">#REF!</definedName>
    <definedName name="la2p" localSheetId="2">#REF!</definedName>
    <definedName name="la2p">#REF!</definedName>
    <definedName name="la2t" localSheetId="0">#REF!</definedName>
    <definedName name="la2t" localSheetId="2">#REF!</definedName>
    <definedName name="la2t">#REF!</definedName>
    <definedName name="LAJUUYS" localSheetId="0">#REF!</definedName>
    <definedName name="LAJUUYS" localSheetId="2">#REF!</definedName>
    <definedName name="LAJUUYS">#REF!</definedName>
    <definedName name="LAN">#N/A</definedName>
    <definedName name="LAN설비">#N/A</definedName>
    <definedName name="lasdjljds">#N/A</definedName>
    <definedName name="LAST" localSheetId="0">#REF!</definedName>
    <definedName name="LAST" localSheetId="2">#REF!</definedName>
    <definedName name="LAST">#REF!</definedName>
    <definedName name="Lb" localSheetId="0">#REF!</definedName>
    <definedName name="Lb" localSheetId="2">#REF!</definedName>
    <definedName name="Lb">#REF!</definedName>
    <definedName name="LC" localSheetId="0">#REF!</definedName>
    <definedName name="LC" localSheetId="2">#REF!</definedName>
    <definedName name="LC">#REF!</definedName>
    <definedName name="le" localSheetId="0">#REF!</definedName>
    <definedName name="le" localSheetId="2">#REF!</definedName>
    <definedName name="le">#REF!</definedName>
    <definedName name="lee" localSheetId="0">#REF!</definedName>
    <definedName name="lee" localSheetId="2">#REF!</definedName>
    <definedName name="lee">#REF!</definedName>
    <definedName name="length" localSheetId="0">#REF!</definedName>
    <definedName name="length" localSheetId="2">#REF!</definedName>
    <definedName name="length">#REF!</definedName>
    <definedName name="length1" localSheetId="0">#REF!</definedName>
    <definedName name="length1" localSheetId="2">#REF!</definedName>
    <definedName name="length1">#REF!</definedName>
    <definedName name="length11" localSheetId="0">#REF!</definedName>
    <definedName name="length11" localSheetId="2">#REF!</definedName>
    <definedName name="length11">#REF!</definedName>
    <definedName name="length2" localSheetId="0">#REF!</definedName>
    <definedName name="length2" localSheetId="2">#REF!</definedName>
    <definedName name="length2">#REF!</definedName>
    <definedName name="length22" localSheetId="0">#REF!</definedName>
    <definedName name="length22" localSheetId="2">#REF!</definedName>
    <definedName name="length22">#REF!</definedName>
    <definedName name="lf" localSheetId="0">#REF!</definedName>
    <definedName name="lf" localSheetId="2">#REF!</definedName>
    <definedName name="lf">#REF!</definedName>
    <definedName name="LFKF">#N/A</definedName>
    <definedName name="lflflflfl">#N/A</definedName>
    <definedName name="LH.4" localSheetId="0">#REF!</definedName>
    <definedName name="LH.4" localSheetId="2">#REF!</definedName>
    <definedName name="LH.4">#REF!</definedName>
    <definedName name="LH.7" localSheetId="0">#REF!</definedName>
    <definedName name="LH.7" localSheetId="2">#REF!</definedName>
    <definedName name="LH.7">#REF!</definedName>
    <definedName name="LIST" localSheetId="0">#REF!</definedName>
    <definedName name="LIST" localSheetId="2">#REF!</definedName>
    <definedName name="LIST">#REF!</definedName>
    <definedName name="list01" localSheetId="0">#REF!</definedName>
    <definedName name="list01" localSheetId="2">#REF!</definedName>
    <definedName name="list01">#REF!</definedName>
    <definedName name="list02" localSheetId="0">#REF!</definedName>
    <definedName name="list02" localSheetId="2">#REF!</definedName>
    <definedName name="list02">#REF!</definedName>
    <definedName name="list03" localSheetId="0">#REF!</definedName>
    <definedName name="list03" localSheetId="2">#REF!</definedName>
    <definedName name="list03">#REF!</definedName>
    <definedName name="list04" localSheetId="0">#REF!</definedName>
    <definedName name="list04" localSheetId="2">#REF!</definedName>
    <definedName name="list04">#REF!</definedName>
    <definedName name="list05" localSheetId="0">#REF!</definedName>
    <definedName name="list05" localSheetId="2">#REF!</definedName>
    <definedName name="list05">#REF!</definedName>
    <definedName name="list06" localSheetId="0">#REF!</definedName>
    <definedName name="list06" localSheetId="2">#REF!</definedName>
    <definedName name="list06">#REF!</definedName>
    <definedName name="Live" localSheetId="0">#REF!</definedName>
    <definedName name="Live" localSheetId="2">#REF!</definedName>
    <definedName name="Live">#REF!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FE">#N/A</definedName>
    <definedName name="LLFO" localSheetId="0">#REF!</definedName>
    <definedName name="LLFO" localSheetId="2">#REF!</definedName>
    <definedName name="LLFO">#REF!</definedName>
    <definedName name="llkj">#N/A</definedName>
    <definedName name="LLL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" localSheetId="0">#REF!</definedName>
    <definedName name="LLLL" localSheetId="2">#REF!</definedName>
    <definedName name="LLLL">#REF!</definedName>
    <definedName name="llllll" localSheetId="0">#REF!</definedName>
    <definedName name="llllll" localSheetId="2">#REF!</definedName>
    <definedName name="llllll">#REF!</definedName>
    <definedName name="lm" localSheetId="0">#REF!</definedName>
    <definedName name="lm" localSheetId="2">#REF!</definedName>
    <definedName name="lm">#REF!</definedName>
    <definedName name="LMO" localSheetId="0">#REF!</definedName>
    <definedName name="LMO" localSheetId="2">#REF!</definedName>
    <definedName name="LMO">#REF!</definedName>
    <definedName name="LOAD_" localSheetId="0">#REF!</definedName>
    <definedName name="LOAD_" localSheetId="2">#REF!</definedName>
    <definedName name="LOAD_">#REF!</definedName>
    <definedName name="LOADT" localSheetId="0">#REF!</definedName>
    <definedName name="LOADT" localSheetId="2">#REF!</definedName>
    <definedName name="LOADT">#REF!</definedName>
    <definedName name="LOWER" localSheetId="0">#REF!</definedName>
    <definedName name="LOWER" localSheetId="2">#REF!</definedName>
    <definedName name="LOWER">#REF!</definedName>
    <definedName name="LP___4" localSheetId="0">#REF!</definedName>
    <definedName name="LP___4" localSheetId="2">#REF!</definedName>
    <definedName name="LP___4">#REF!</definedName>
    <definedName name="LPI" localSheetId="0">#REF!</definedName>
    <definedName name="LPI" localSheetId="2">#REF!</definedName>
    <definedName name="LPI">#REF!</definedName>
    <definedName name="ls_ea" localSheetId="0">#REF!</definedName>
    <definedName name="ls_ea" localSheetId="2">#REF!</definedName>
    <definedName name="ls_ea">#REF!</definedName>
    <definedName name="LSH" localSheetId="0">#REF!</definedName>
    <definedName name="LSH" localSheetId="2">#REF!</definedName>
    <definedName name="LSH">#REF!</definedName>
    <definedName name="LST" localSheetId="0">#REF!</definedName>
    <definedName name="LST" localSheetId="2">#REF!</definedName>
    <definedName name="LST">#REF!</definedName>
    <definedName name="Lt" localSheetId="0">#REF!</definedName>
    <definedName name="Lt" localSheetId="2">#REF!</definedName>
    <definedName name="Lt">#REF!</definedName>
    <definedName name="Lu" localSheetId="0">#REF!</definedName>
    <definedName name="Lu" localSheetId="2">#REF!</definedName>
    <definedName name="Lu">#REF!</definedName>
    <definedName name="LULTIU" localSheetId="0">#REF!</definedName>
    <definedName name="LULTIU" localSheetId="2">#REF!</definedName>
    <definedName name="LULTIU">#REF!</definedName>
    <definedName name="L형측구" localSheetId="0">#REF!</definedName>
    <definedName name="L형측구" localSheetId="2">#REF!</definedName>
    <definedName name="L형측구">#REF!</definedName>
    <definedName name="m" localSheetId="0" hidden="1">#REF!</definedName>
    <definedName name="m" localSheetId="2" hidden="1">#REF!</definedName>
    <definedName name="m" hidden="1">#REF!</definedName>
    <definedName name="M_EF" localSheetId="0">#REF!</definedName>
    <definedName name="M_EF" localSheetId="2">#REF!</definedName>
    <definedName name="M_EF">#REF!</definedName>
    <definedName name="M_TR" localSheetId="0">#REF!</definedName>
    <definedName name="M_TR" localSheetId="2">#REF!</definedName>
    <definedName name="M_TR">#REF!</definedName>
    <definedName name="M1A1P" localSheetId="0">#REF!</definedName>
    <definedName name="M1A1P" localSheetId="2">#REF!</definedName>
    <definedName name="M1A1P">#REF!</definedName>
    <definedName name="m1a1t" localSheetId="0">#REF!</definedName>
    <definedName name="m1a1t" localSheetId="2">#REF!</definedName>
    <definedName name="m1a1t">#REF!</definedName>
    <definedName name="m1a2p" localSheetId="0">#REF!</definedName>
    <definedName name="m1a2p" localSheetId="2">#REF!</definedName>
    <definedName name="m1a2p">#REF!</definedName>
    <definedName name="m1a2t" localSheetId="0">#REF!</definedName>
    <definedName name="m1a2t" localSheetId="2">#REF!</definedName>
    <definedName name="m1a2t">#REF!</definedName>
    <definedName name="M2A1P" localSheetId="0">#REF!</definedName>
    <definedName name="M2A1P" localSheetId="2">#REF!</definedName>
    <definedName name="M2A1P">#REF!</definedName>
    <definedName name="m2a1t" localSheetId="0">#REF!</definedName>
    <definedName name="m2a1t" localSheetId="2">#REF!</definedName>
    <definedName name="m2a1t">#REF!</definedName>
    <definedName name="m2a2p" localSheetId="0">#REF!</definedName>
    <definedName name="m2a2p" localSheetId="2">#REF!</definedName>
    <definedName name="m2a2p">#REF!</definedName>
    <definedName name="m2a2t" localSheetId="0">#REF!</definedName>
    <definedName name="m2a2t" localSheetId="2">#REF!</definedName>
    <definedName name="m2a2t">#REF!</definedName>
    <definedName name="M3A1P" localSheetId="0">#REF!</definedName>
    <definedName name="M3A1P" localSheetId="2">#REF!</definedName>
    <definedName name="M3A1P">#REF!</definedName>
    <definedName name="m3a1t" localSheetId="0">#REF!</definedName>
    <definedName name="m3a1t" localSheetId="2">#REF!</definedName>
    <definedName name="m3a1t">#REF!</definedName>
    <definedName name="m3a2p" localSheetId="0">#REF!</definedName>
    <definedName name="m3a2p" localSheetId="2">#REF!</definedName>
    <definedName name="m3a2p">#REF!</definedName>
    <definedName name="m3a2t" localSheetId="0">#REF!</definedName>
    <definedName name="m3a2t" localSheetId="2">#REF!</definedName>
    <definedName name="m3a2t">#REF!</definedName>
    <definedName name="M4A1P" localSheetId="0">#REF!</definedName>
    <definedName name="M4A1P" localSheetId="2">#REF!</definedName>
    <definedName name="M4A1P">#REF!</definedName>
    <definedName name="m4a1t" localSheetId="0">#REF!</definedName>
    <definedName name="m4a1t" localSheetId="2">#REF!</definedName>
    <definedName name="m4a1t">#REF!</definedName>
    <definedName name="m4a2p" localSheetId="0">#REF!</definedName>
    <definedName name="m4a2p" localSheetId="2">#REF!</definedName>
    <definedName name="m4a2p">#REF!</definedName>
    <definedName name="m4a2t" localSheetId="0">#REF!</definedName>
    <definedName name="m4a2t" localSheetId="2">#REF!</definedName>
    <definedName name="m4a2t">#REF!</definedName>
    <definedName name="Macro2">#N/A</definedName>
    <definedName name="Macro4">#N/A</definedName>
    <definedName name="Macro5">#N/A</definedName>
    <definedName name="MACRO6">#N/A</definedName>
    <definedName name="MaH" localSheetId="0">#REF!</definedName>
    <definedName name="MaH" localSheetId="2">#REF!</definedName>
    <definedName name="MaH">#REF!</definedName>
    <definedName name="MAIN" localSheetId="0">#REF!</definedName>
    <definedName name="MAIN" localSheetId="2">#REF!</definedName>
    <definedName name="MAIN">#REF!</definedName>
    <definedName name="MAIN_COM_소계" localSheetId="0">#REF!</definedName>
    <definedName name="MAIN_COM_소계" localSheetId="2">#REF!</definedName>
    <definedName name="MAIN_COM_소계">#REF!</definedName>
    <definedName name="MAIN분전반" localSheetId="0">#REF!</definedName>
    <definedName name="MAIN분전반" localSheetId="2">#REF!</definedName>
    <definedName name="MAIN분전반">#REF!</definedName>
    <definedName name="MAIN판넬" localSheetId="0">#REF!</definedName>
    <definedName name="MAIN판넬" localSheetId="2">#REF!</definedName>
    <definedName name="MAIN판넬">#REF!</definedName>
    <definedName name="MB.1" localSheetId="0">#REF!</definedName>
    <definedName name="MB.1" localSheetId="2">#REF!</definedName>
    <definedName name="MB.1">#REF!</definedName>
    <definedName name="MB.2" localSheetId="0">#REF!</definedName>
    <definedName name="MB.2" localSheetId="2">#REF!</definedName>
    <definedName name="MB.2">#REF!</definedName>
    <definedName name="Mc3Span" localSheetId="0">#REF!</definedName>
    <definedName name="Mc3Span" localSheetId="2">#REF!</definedName>
    <definedName name="Mc3Span">#REF!</definedName>
    <definedName name="MCB" localSheetId="0">#REF!</definedName>
    <definedName name="MCB" localSheetId="2">#REF!</definedName>
    <definedName name="MCB">#REF!</definedName>
    <definedName name="MCCB차단전류" localSheetId="0">#REF!</definedName>
    <definedName name="MCCB차단전류" localSheetId="2">#REF!</definedName>
    <definedName name="MCCB차단전류">#REF!</definedName>
    <definedName name="MCH" localSheetId="0">#REF!</definedName>
    <definedName name="MCH" localSheetId="2">#REF!</definedName>
    <definedName name="MCH">#REF!</definedName>
    <definedName name="MCON" localSheetId="0">#REF!</definedName>
    <definedName name="MCON" localSheetId="2">#REF!</definedName>
    <definedName name="MCON">#REF!</definedName>
    <definedName name="me" localSheetId="0">#REF!</definedName>
    <definedName name="me" localSheetId="2">#REF!</definedName>
    <definedName name="me">#REF!</definedName>
    <definedName name="mf" localSheetId="0">#REF!</definedName>
    <definedName name="mf" localSheetId="2">#REF!</definedName>
    <definedName name="mf">#REF!</definedName>
    <definedName name="MH" localSheetId="0">#REF!</definedName>
    <definedName name="MH" localSheetId="2">#REF!</definedName>
    <definedName name="MH">#REF!</definedName>
    <definedName name="MIDDLE" localSheetId="0">#REF!</definedName>
    <definedName name="MIDDLE" localSheetId="2">#REF!</definedName>
    <definedName name="MIDDLE">#REF!</definedName>
    <definedName name="Miu" localSheetId="0">#REF!</definedName>
    <definedName name="Miu" localSheetId="2">#REF!</definedName>
    <definedName name="Miu">#REF!</definedName>
    <definedName name="MJU" localSheetId="0">#REF!</definedName>
    <definedName name="MJU" localSheetId="2">#REF!</definedName>
    <definedName name="MJU">#REF!</definedName>
    <definedName name="MKJIUCX" localSheetId="0">#REF!</definedName>
    <definedName name="MKJIUCX" localSheetId="2">#REF!</definedName>
    <definedName name="MKJIUCX">#REF!</definedName>
    <definedName name="mm" localSheetId="0" hidden="1">{#N/A,#N/A,TRUE,"토적및재료집계";#N/A,#N/A,TRUE,"토적및재료집계";#N/A,#N/A,TRUE,"단위량"}</definedName>
    <definedName name="mm" localSheetId="9" hidden="1">{#N/A,#N/A,TRUE,"토적및재료집계";#N/A,#N/A,TRUE,"토적및재료집계";#N/A,#N/A,TRUE,"단위량"}</definedName>
    <definedName name="mm" localSheetId="8" hidden="1">{#N/A,#N/A,TRUE,"토적및재료집계";#N/A,#N/A,TRUE,"토적및재료집계";#N/A,#N/A,TRUE,"단위량"}</definedName>
    <definedName name="mm" localSheetId="2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ONEY" localSheetId="0">#REF!,#REF!</definedName>
    <definedName name="MONEY" localSheetId="2">#REF!,#REF!</definedName>
    <definedName name="MONEY">#REF!,#REF!</definedName>
    <definedName name="MOTOR" localSheetId="0">#REF!</definedName>
    <definedName name="MOTOR" localSheetId="2">#REF!</definedName>
    <definedName name="MOTOR">#REF!</definedName>
    <definedName name="MOTOR__농형_전폐" localSheetId="0">#REF!</definedName>
    <definedName name="MOTOR__농형_전폐" localSheetId="2">#REF!</definedName>
    <definedName name="MOTOR__농형_전폐">#REF!</definedName>
    <definedName name="MRD" localSheetId="0">#REF!</definedName>
    <definedName name="MRD" localSheetId="2">#REF!</definedName>
    <definedName name="MRD">#REF!</definedName>
    <definedName name="MRL" localSheetId="0">#REF!</definedName>
    <definedName name="MRL" localSheetId="2">#REF!</definedName>
    <definedName name="MRL">#REF!</definedName>
    <definedName name="MS" localSheetId="0">#REF!</definedName>
    <definedName name="MS" localSheetId="2">#REF!</definedName>
    <definedName name="MS">#REF!</definedName>
    <definedName name="MUO_REA" localSheetId="0">#REF!</definedName>
    <definedName name="MUO_REA" localSheetId="2">#REF!</definedName>
    <definedName name="MUO_REA">#REF!</definedName>
    <definedName name="MUO_TOE" localSheetId="0">#REF!</definedName>
    <definedName name="MUO_TOE" localSheetId="2">#REF!</definedName>
    <definedName name="MUO_TOE">#REF!</definedName>
    <definedName name="MYB.1" localSheetId="0">#REF!</definedName>
    <definedName name="MYB.1" localSheetId="2">#REF!</definedName>
    <definedName name="MYB.1">#REF!</definedName>
    <definedName name="MYB.2" localSheetId="0">#REF!</definedName>
    <definedName name="MYB.2" localSheetId="2">#REF!</definedName>
    <definedName name="MYB.2">#REF!</definedName>
    <definedName name="MYH" localSheetId="0">#REF!</definedName>
    <definedName name="MYH" localSheetId="2">#REF!</definedName>
    <definedName name="MYH">#REF!</definedName>
    <definedName name="N_C" localSheetId="0">#REF!</definedName>
    <definedName name="N_C" localSheetId="2">#REF!</definedName>
    <definedName name="N_C">#REF!</definedName>
    <definedName name="N_Q" localSheetId="0">#REF!</definedName>
    <definedName name="N_Q" localSheetId="2">#REF!</definedName>
    <definedName name="N_Q">#REF!</definedName>
    <definedName name="N_R" localSheetId="0">#REF!</definedName>
    <definedName name="N_R" localSheetId="2">#REF!</definedName>
    <definedName name="N_R">#REF!</definedName>
    <definedName name="N1S" localSheetId="0">#REF!</definedName>
    <definedName name="N1S" localSheetId="2">#REF!</definedName>
    <definedName name="N1S">#REF!</definedName>
    <definedName name="N2S" localSheetId="0">#REF!</definedName>
    <definedName name="N2S" localSheetId="2">#REF!</definedName>
    <definedName name="N2S">#REF!</definedName>
    <definedName name="N3S" localSheetId="0">#REF!</definedName>
    <definedName name="N3S" localSheetId="2">#REF!</definedName>
    <definedName name="N3S">#REF!</definedName>
    <definedName name="NAM" localSheetId="0">#REF!</definedName>
    <definedName name="NAM" localSheetId="2">#REF!</definedName>
    <definedName name="NAM">#REF!</definedName>
    <definedName name="NAME" localSheetId="0">#REF!</definedName>
    <definedName name="NAME" localSheetId="2">#REF!</definedName>
    <definedName name="NAME">#REF!</definedName>
    <definedName name="Nc" localSheetId="0">#REF!</definedName>
    <definedName name="Nc" localSheetId="2">#REF!</definedName>
    <definedName name="Nc">#REF!</definedName>
    <definedName name="Nc_M" localSheetId="0">#REF!</definedName>
    <definedName name="Nc_M" localSheetId="2">#REF!</definedName>
    <definedName name="Nc_M">#REF!</definedName>
    <definedName name="NDO" localSheetId="0">#REF!</definedName>
    <definedName name="NDO" localSheetId="2">#REF!</definedName>
    <definedName name="NDO">#REF!</definedName>
    <definedName name="nege" localSheetId="0">#REF!</definedName>
    <definedName name="nege" localSheetId="2">#REF!</definedName>
    <definedName name="nege">#REF!</definedName>
    <definedName name="NEW">#N/A</definedName>
    <definedName name="NFB" localSheetId="0">#REF!</definedName>
    <definedName name="NFB" localSheetId="2">#REF!</definedName>
    <definedName name="NFB">#REF!</definedName>
    <definedName name="Ng_M" localSheetId="0">#REF!</definedName>
    <definedName name="Ng_M" localSheetId="2">#REF!</definedName>
    <definedName name="Ng_M">#REF!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 localSheetId="0">#REF!</definedName>
    <definedName name="NHM" localSheetId="2">#REF!</definedName>
    <definedName name="NHM">#REF!</definedName>
    <definedName name="NN" localSheetId="0">#REF!</definedName>
    <definedName name="NN" localSheetId="2">#REF!</definedName>
    <definedName name="NN">#REF!</definedName>
    <definedName name="NNNNN">#N/A</definedName>
    <definedName name="NO">#N/A</definedName>
    <definedName name="NOT" localSheetId="0">#REF!</definedName>
    <definedName name="NOT" localSheetId="2">#REF!</definedName>
    <definedName name="NOT">#REF!</definedName>
    <definedName name="NOTCH" localSheetId="0">#REF!</definedName>
    <definedName name="NOTCH" localSheetId="2">#REF!</definedName>
    <definedName name="NOTCH">#REF!</definedName>
    <definedName name="NPI" localSheetId="0">#REF!</definedName>
    <definedName name="NPI" localSheetId="2">#REF!</definedName>
    <definedName name="NPI">#REF!</definedName>
    <definedName name="Nq" localSheetId="0">#REF!</definedName>
    <definedName name="Nq" localSheetId="2">#REF!</definedName>
    <definedName name="Nq">#REF!</definedName>
    <definedName name="Nq_M" localSheetId="0">#REF!</definedName>
    <definedName name="Nq_M" localSheetId="2">#REF!</definedName>
    <definedName name="Nq_M">#REF!</definedName>
    <definedName name="Nr" localSheetId="0">#REF!</definedName>
    <definedName name="Nr" localSheetId="2">#REF!</definedName>
    <definedName name="Nr">#REF!</definedName>
    <definedName name="NSH" localSheetId="0">#REF!</definedName>
    <definedName name="NSH" localSheetId="2">#REF!</definedName>
    <definedName name="NSH">#REF!</definedName>
    <definedName name="NSO" localSheetId="0">#REF!</definedName>
    <definedName name="NSO" localSheetId="2">#REF!</definedName>
    <definedName name="NSO">#REF!</definedName>
    <definedName name="o_m" localSheetId="0">#REF!</definedName>
    <definedName name="o_m" localSheetId="2">#REF!</definedName>
    <definedName name="o_m">#REF!</definedName>
    <definedName name="oe" localSheetId="0">#REF!</definedName>
    <definedName name="oe" localSheetId="2">#REF!</definedName>
    <definedName name="oe">#REF!</definedName>
    <definedName name="of" localSheetId="0">#REF!</definedName>
    <definedName name="of" localSheetId="2">#REF!</definedName>
    <definedName name="of">#REF!</definedName>
    <definedName name="oh" localSheetId="0">#REF!</definedName>
    <definedName name="oh" localSheetId="2">#REF!</definedName>
    <definedName name="oh">#REF!</definedName>
    <definedName name="OIO" localSheetId="0">#REF!</definedName>
    <definedName name="OIO" localSheetId="2">#REF!</definedName>
    <definedName name="OIO">#REF!</definedName>
    <definedName name="ok" localSheetId="0">#REF!</definedName>
    <definedName name="ok" localSheetId="2">#REF!</definedName>
    <definedName name="ok">#REF!</definedName>
    <definedName name="okpk" localSheetId="0">#REF!</definedName>
    <definedName name="okpk" localSheetId="2">#REF!</definedName>
    <definedName name="okpk">#REF!</definedName>
    <definedName name="OLD">#N/A</definedName>
    <definedName name="om" localSheetId="0">#REF!</definedName>
    <definedName name="om" localSheetId="2">#REF!</definedName>
    <definedName name="om">#REF!</definedName>
    <definedName name="ooo" localSheetId="0" hidden="1">'[3]6PILE  (돌출)'!#REF!</definedName>
    <definedName name="ooo" localSheetId="2" hidden="1">'[3]6PILE  (돌출)'!#REF!</definedName>
    <definedName name="ooo" hidden="1">'[3]6PILE  (돌출)'!#REF!</definedName>
    <definedName name="OOOOOOOOOOOOOOOOOOOOOOOOOOOOOOOO" localSheetId="0">#REF!</definedName>
    <definedName name="OOOOOOOOOOOOOOOOOOOOOOOOOOOOOOOO" localSheetId="2">#REF!</definedName>
    <definedName name="OOOOOOOOOOOOOOOOOOOOOOOOOOOOOOOO">#REF!</definedName>
    <definedName name="oq" localSheetId="0" hidden="1">{#N/A,#N/A,FALSE,"이정표"}</definedName>
    <definedName name="oq" localSheetId="2" hidden="1">{#N/A,#N/A,FALSE,"이정표"}</definedName>
    <definedName name="oq" hidden="1">{#N/A,#N/A,FALSE,"이정표"}</definedName>
    <definedName name="OUTD" localSheetId="0">#REF!</definedName>
    <definedName name="OUTD" localSheetId="2">#REF!</definedName>
    <definedName name="OUTD">#REF!</definedName>
    <definedName name="ow" localSheetId="0">#REF!</definedName>
    <definedName name="ow" localSheetId="2">#REF!</definedName>
    <definedName name="ow">#REF!</definedName>
    <definedName name="p" localSheetId="0">#REF!</definedName>
    <definedName name="p" localSheetId="2">#REF!</definedName>
    <definedName name="p">#REF!</definedName>
    <definedName name="P.S.C.BEAM" localSheetId="0">#REF!</definedName>
    <definedName name="P.S.C.BEAM" localSheetId="2">#REF!</definedName>
    <definedName name="P.S.C.BEAM">#REF!</definedName>
    <definedName name="P_1" localSheetId="0">#REF!</definedName>
    <definedName name="P_1" localSheetId="2">#REF!</definedName>
    <definedName name="P_1">#REF!</definedName>
    <definedName name="P_2" localSheetId="0">#REF!</definedName>
    <definedName name="P_2" localSheetId="2">#REF!</definedName>
    <definedName name="P_2">#REF!</definedName>
    <definedName name="P_3" localSheetId="0">#REF!</definedName>
    <definedName name="P_3" localSheetId="2">#REF!</definedName>
    <definedName name="P_3">#REF!</definedName>
    <definedName name="P_4" localSheetId="0">#REF!</definedName>
    <definedName name="P_4" localSheetId="2">#REF!</definedName>
    <definedName name="P_4">#REF!</definedName>
    <definedName name="P_A" localSheetId="0">#REF!</definedName>
    <definedName name="P_A" localSheetId="2">#REF!</definedName>
    <definedName name="P_A">#REF!</definedName>
    <definedName name="P_D" localSheetId="0">#REF!</definedName>
    <definedName name="P_D" localSheetId="2">#REF!</definedName>
    <definedName name="P_D">#REF!</definedName>
    <definedName name="P_E" localSheetId="0">#REF!</definedName>
    <definedName name="P_E" localSheetId="2">#REF!</definedName>
    <definedName name="P_E">#REF!</definedName>
    <definedName name="P_H2" localSheetId="0">#REF!</definedName>
    <definedName name="P_H2" localSheetId="2">#REF!</definedName>
    <definedName name="P_H2">#REF!</definedName>
    <definedName name="p_m" localSheetId="0">#REF!</definedName>
    <definedName name="p_m" localSheetId="2">#REF!</definedName>
    <definedName name="p_m">#REF!</definedName>
    <definedName name="Pa3h" localSheetId="0">#REF!</definedName>
    <definedName name="Pa3h" localSheetId="2">#REF!</definedName>
    <definedName name="Pa3h">#REF!</definedName>
    <definedName name="Pa3v" localSheetId="0">#REF!</definedName>
    <definedName name="Pa3v" localSheetId="2">#REF!</definedName>
    <definedName name="Pa3v">#REF!</definedName>
    <definedName name="Pa4h" localSheetId="0">#REF!</definedName>
    <definedName name="Pa4h" localSheetId="2">#REF!</definedName>
    <definedName name="Pa4h">#REF!</definedName>
    <definedName name="Pa4v" localSheetId="0">#REF!</definedName>
    <definedName name="Pa4v" localSheetId="2">#REF!</definedName>
    <definedName name="Pa4v">#REF!</definedName>
    <definedName name="pae" localSheetId="0">#REF!</definedName>
    <definedName name="pae" localSheetId="2">#REF!</definedName>
    <definedName name="pae">#REF!</definedName>
    <definedName name="PAGE">#N/A</definedName>
    <definedName name="PAGE1" localSheetId="0">#REF!</definedName>
    <definedName name="PAGE1" localSheetId="2">#REF!</definedName>
    <definedName name="PAGE1">#REF!</definedName>
    <definedName name="PANEL" localSheetId="0">#REF!</definedName>
    <definedName name="PANEL" localSheetId="2">#REF!</definedName>
    <definedName name="PANEL">#REF!</definedName>
    <definedName name="PAR" localSheetId="0">#REF!</definedName>
    <definedName name="PAR" localSheetId="2">#REF!</definedName>
    <definedName name="PAR">#REF!</definedName>
    <definedName name="PAS" localSheetId="0">#REF!</definedName>
    <definedName name="PAS" localSheetId="2">#REF!</definedName>
    <definedName name="PAS">#REF!</definedName>
    <definedName name="PAV" localSheetId="0">#REF!</definedName>
    <definedName name="PAV" localSheetId="2">#REF!</definedName>
    <definedName name="PAV">#REF!</definedName>
    <definedName name="PB" localSheetId="0">#REF!</definedName>
    <definedName name="PB" localSheetId="2">#REF!</definedName>
    <definedName name="PB">#REF!</definedName>
    <definedName name="PBB" localSheetId="0">#REF!</definedName>
    <definedName name="PBB" localSheetId="2">#REF!</definedName>
    <definedName name="PBB">#REF!</definedName>
    <definedName name="PBR" localSheetId="0">#REF!</definedName>
    <definedName name="PBR" localSheetId="2">#REF!</definedName>
    <definedName name="PBR">#REF!</definedName>
    <definedName name="PBS" localSheetId="0">#REF!</definedName>
    <definedName name="PBS" localSheetId="2">#REF!</definedName>
    <definedName name="PBS">#REF!</definedName>
    <definedName name="PC" localSheetId="0">#REF!</definedName>
    <definedName name="PC" localSheetId="2">#REF!</definedName>
    <definedName name="PC">#REF!</definedName>
    <definedName name="PCR" localSheetId="0">#REF!</definedName>
    <definedName name="PCR" localSheetId="2">#REF!</definedName>
    <definedName name="PCR">#REF!</definedName>
    <definedName name="PCS" localSheetId="0">#REF!</definedName>
    <definedName name="PCS" localSheetId="2">#REF!</definedName>
    <definedName name="PCS">#REF!</definedName>
    <definedName name="pdh" localSheetId="0">#REF!</definedName>
    <definedName name="pdh" localSheetId="2">#REF!</definedName>
    <definedName name="pdh">#REF!</definedName>
    <definedName name="PDR" localSheetId="0">#REF!</definedName>
    <definedName name="PDR" localSheetId="2">#REF!</definedName>
    <definedName name="PDR">#REF!</definedName>
    <definedName name="PDS" localSheetId="0">#REF!</definedName>
    <definedName name="PDS" localSheetId="2">#REF!</definedName>
    <definedName name="PDS">#REF!</definedName>
    <definedName name="pdv" localSheetId="0">#REF!</definedName>
    <definedName name="pdv" localSheetId="2">#REF!</definedName>
    <definedName name="pdv">#REF!</definedName>
    <definedName name="PE" localSheetId="0">#REF!</definedName>
    <definedName name="PE" localSheetId="2">#REF!</definedName>
    <definedName name="PE">#REF!</definedName>
    <definedName name="ped" localSheetId="0">#REF!</definedName>
    <definedName name="ped" localSheetId="2">#REF!</definedName>
    <definedName name="ped">#REF!</definedName>
    <definedName name="pel" localSheetId="0">#REF!</definedName>
    <definedName name="pel" localSheetId="2">#REF!</definedName>
    <definedName name="pel">#REF!</definedName>
    <definedName name="PER" localSheetId="0">#REF!</definedName>
    <definedName name="PER" localSheetId="2">#REF!</definedName>
    <definedName name="PER">#REF!</definedName>
    <definedName name="PersonSelectionRange" localSheetId="0">#REF!</definedName>
    <definedName name="PersonSelectionRange" localSheetId="2">#REF!</definedName>
    <definedName name="PersonSelectionRange">#REF!</definedName>
    <definedName name="PES" localSheetId="0">#REF!</definedName>
    <definedName name="PES" localSheetId="2">#REF!</definedName>
    <definedName name="PES">#REF!</definedName>
    <definedName name="PFD" localSheetId="0">#REF!</definedName>
    <definedName name="PFD" localSheetId="2">#REF!</definedName>
    <definedName name="PFD">#REF!</definedName>
    <definedName name="PFR" localSheetId="0">#REF!</definedName>
    <definedName name="PFR" localSheetId="2">#REF!</definedName>
    <definedName name="PFR">#REF!</definedName>
    <definedName name="PFS" localSheetId="0">#REF!</definedName>
    <definedName name="PFS" localSheetId="2">#REF!</definedName>
    <definedName name="PFS">#REF!</definedName>
    <definedName name="PGR" localSheetId="0">#REF!</definedName>
    <definedName name="PGR" localSheetId="2">#REF!</definedName>
    <definedName name="PGR">#REF!</definedName>
    <definedName name="PGS" localSheetId="0">#REF!</definedName>
    <definedName name="PGS" localSheetId="2">#REF!</definedName>
    <definedName name="PGS">#REF!</definedName>
    <definedName name="phib" localSheetId="0">#REF!</definedName>
    <definedName name="phib" localSheetId="2">#REF!</definedName>
    <definedName name="phib">#REF!</definedName>
    <definedName name="phw" localSheetId="0">#REF!</definedName>
    <definedName name="phw" localSheetId="2">#REF!</definedName>
    <definedName name="phw">#REF!</definedName>
    <definedName name="pi">#N/A</definedName>
    <definedName name="pi_e" localSheetId="0">#REF!</definedName>
    <definedName name="pi_e" localSheetId="2">#REF!</definedName>
    <definedName name="pi_e">#REF!</definedName>
    <definedName name="pi_ea" localSheetId="0">#REF!</definedName>
    <definedName name="pi_ea" localSheetId="2">#REF!</definedName>
    <definedName name="pi_ea">#REF!</definedName>
    <definedName name="PibokB" localSheetId="0">#REF!</definedName>
    <definedName name="PibokB" localSheetId="2">#REF!</definedName>
    <definedName name="PibokB">#REF!</definedName>
    <definedName name="piece" localSheetId="0">#REF!</definedName>
    <definedName name="piece" localSheetId="2">#REF!</definedName>
    <definedName name="piece">#REF!</definedName>
    <definedName name="PileH" localSheetId="0">#REF!</definedName>
    <definedName name="PileH" localSheetId="2">#REF!</definedName>
    <definedName name="PileH">#REF!</definedName>
    <definedName name="PileSck" localSheetId="0">#REF!</definedName>
    <definedName name="PileSck" localSheetId="2">#REF!</definedName>
    <definedName name="PileSck">#REF!</definedName>
    <definedName name="PIPE">#N/A</definedName>
    <definedName name="PJ" localSheetId="0">#REF!</definedName>
    <definedName name="PJ" localSheetId="2">#REF!</definedName>
    <definedName name="PJ">#REF!</definedName>
    <definedName name="PK" localSheetId="0">#REF!</definedName>
    <definedName name="PK" localSheetId="2">#REF!</definedName>
    <definedName name="PK">#REF!</definedName>
    <definedName name="pl" localSheetId="0">#REF!</definedName>
    <definedName name="pl" localSheetId="2">#REF!</definedName>
    <definedName name="pl">#REF!</definedName>
    <definedName name="PLATE" localSheetId="0">#REF!</definedName>
    <definedName name="PLATE" localSheetId="2">#REF!</definedName>
    <definedName name="PLATE">#REF!</definedName>
    <definedName name="plh" localSheetId="0">#REF!</definedName>
    <definedName name="plh" localSheetId="2">#REF!</definedName>
    <definedName name="plh">#REF!</definedName>
    <definedName name="plv" localSheetId="0">#REF!</definedName>
    <definedName name="plv" localSheetId="2">#REF!</definedName>
    <definedName name="plv">#REF!</definedName>
    <definedName name="PM" localSheetId="0">#REF!</definedName>
    <definedName name="PM" localSheetId="2">#REF!</definedName>
    <definedName name="PM">#REF!</definedName>
    <definedName name="POT_BEARING" localSheetId="0">#REF!</definedName>
    <definedName name="POT_BEARING" localSheetId="2">#REF!</definedName>
    <definedName name="POT_BEARING">#REF!</definedName>
    <definedName name="p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>#N/A</definedName>
    <definedName name="PRC" localSheetId="0">#REF!</definedName>
    <definedName name="PRC" localSheetId="2">#REF!</definedName>
    <definedName name="PRC">#REF!</definedName>
    <definedName name="PRINT" localSheetId="0">#REF!</definedName>
    <definedName name="PRINT" localSheetId="2">#REF!</definedName>
    <definedName name="PRINT">#REF!</definedName>
    <definedName name="_xlnm.Print_Area" localSheetId="1">'26. 4. 13.'!$B$2:$FH$120</definedName>
    <definedName name="_xlnm.Print_Area" localSheetId="0">갑지!$A$1:$R$29</definedName>
    <definedName name="_xlnm.Print_Area" localSheetId="4">공종별내역서!$A$1:$M$129</definedName>
    <definedName name="_xlnm.Print_Area" localSheetId="3">공종별집계표!$A$1:$M$24</definedName>
    <definedName name="_xlnm.Print_Area" localSheetId="7">단가대비표!$A$1:$X$156</definedName>
    <definedName name="_xlnm.Print_Area" localSheetId="9">'수탁공사비 내역서'!$A$1:$N$24</definedName>
    <definedName name="_xlnm.Print_Area" localSheetId="8">'수탁공사비 집계표'!$A$1:$N$24</definedName>
    <definedName name="_xlnm.Print_Area" localSheetId="2">원가계산서!$A$1:$G$30</definedName>
    <definedName name="_xlnm.Print_Area" localSheetId="6">일위대가!$A$1:$M$303</definedName>
    <definedName name="_xlnm.Print_Area" localSheetId="5">일위대가목록!$A$1:$M$43</definedName>
    <definedName name="_xlnm.Print_Area">#REF!</definedName>
    <definedName name="PRINT_AREA_MI" localSheetId="0">#REF!</definedName>
    <definedName name="PRINT_AREA_MI" localSheetId="2">#REF!</definedName>
    <definedName name="PRINT_AREA_MI">#REF!</definedName>
    <definedName name="PRINT_TILTES" localSheetId="0">#REF!</definedName>
    <definedName name="PRINT_TILTES" localSheetId="2">#REF!</definedName>
    <definedName name="PRINT_TILTES">#REF!</definedName>
    <definedName name="print_tital" localSheetId="0">#REF!</definedName>
    <definedName name="print_tital" localSheetId="2">#REF!</definedName>
    <definedName name="print_tital">#REF!</definedName>
    <definedName name="PRINT_TITLE" localSheetId="0">#REF!</definedName>
    <definedName name="PRINT_TITLE" localSheetId="2">#REF!</definedName>
    <definedName name="PRINT_TITLE">#REF!</definedName>
    <definedName name="_xlnm.Print_Titles" localSheetId="0">#REF!</definedName>
    <definedName name="_xlnm.Print_Titles" localSheetId="4">공종별내역서!$1:$3</definedName>
    <definedName name="_xlnm.Print_Titles" localSheetId="3">공종별집계표!$1:$4</definedName>
    <definedName name="_xlnm.Print_Titles" localSheetId="7">단가대비표!$1:$4</definedName>
    <definedName name="_xlnm.Print_Titles" localSheetId="9">'수탁공사비 내역서'!$1:$4</definedName>
    <definedName name="_xlnm.Print_Titles" localSheetId="8">'수탁공사비 집계표'!$1:$4</definedName>
    <definedName name="_xlnm.Print_Titles" localSheetId="2">원가계산서!$1:$3</definedName>
    <definedName name="_xlnm.Print_Titles" localSheetId="6">일위대가!$1:$3</definedName>
    <definedName name="_xlnm.Print_Titles" localSheetId="5">일위대가목록!$1:$3</definedName>
    <definedName name="_xlnm.Print_Titles">#REF!</definedName>
    <definedName name="PROJECT">#N/A</definedName>
    <definedName name="PSS" localSheetId="0">#REF!</definedName>
    <definedName name="PSS" localSheetId="2">#REF!</definedName>
    <definedName name="PSS">#REF!</definedName>
    <definedName name="Ptotal" localSheetId="0">#REF!</definedName>
    <definedName name="Ptotal" localSheetId="2">#REF!</definedName>
    <definedName name="Ptotal">#REF!</definedName>
    <definedName name="PTT" localSheetId="0">#REF!</definedName>
    <definedName name="PTT" localSheetId="2">#REF!</definedName>
    <definedName name="PTT">#REF!</definedName>
    <definedName name="PU" localSheetId="0">#REF!</definedName>
    <definedName name="PU" localSheetId="2">#REF!</definedName>
    <definedName name="PU">#REF!</definedName>
    <definedName name="PUU" localSheetId="0">#REF!</definedName>
    <definedName name="PUU" localSheetId="2">#REF!</definedName>
    <definedName name="PUU">#REF!</definedName>
    <definedName name="PV100경" localSheetId="0">#REF!</definedName>
    <definedName name="PV100경" localSheetId="2">#REF!</definedName>
    <definedName name="PV100경">#REF!</definedName>
    <definedName name="PV100노" localSheetId="0">#REF!</definedName>
    <definedName name="PV100노" localSheetId="2">#REF!</definedName>
    <definedName name="PV100노">#REF!</definedName>
    <definedName name="PV100재" localSheetId="0">#REF!</definedName>
    <definedName name="PV100재" localSheetId="2">#REF!</definedName>
    <definedName name="PV100재">#REF!</definedName>
    <definedName name="PV150경" localSheetId="0">#REF!</definedName>
    <definedName name="PV150경" localSheetId="2">#REF!</definedName>
    <definedName name="PV150경">#REF!</definedName>
    <definedName name="PV150노" localSheetId="0">#REF!</definedName>
    <definedName name="PV150노" localSheetId="2">#REF!</definedName>
    <definedName name="PV150노">#REF!</definedName>
    <definedName name="PV150재" localSheetId="0">#REF!</definedName>
    <definedName name="PV150재" localSheetId="2">#REF!</definedName>
    <definedName name="PV150재">#REF!</definedName>
    <definedName name="PV40경" localSheetId="0">#REF!</definedName>
    <definedName name="PV40경" localSheetId="2">#REF!</definedName>
    <definedName name="PV40경">#REF!</definedName>
    <definedName name="PV40노" localSheetId="0">#REF!</definedName>
    <definedName name="PV40노" localSheetId="2">#REF!</definedName>
    <definedName name="PV40노">#REF!</definedName>
    <definedName name="PV40재" localSheetId="0">#REF!</definedName>
    <definedName name="PV40재" localSheetId="2">#REF!</definedName>
    <definedName name="PV40재">#REF!</definedName>
    <definedName name="PV50경" localSheetId="0">#REF!</definedName>
    <definedName name="PV50경" localSheetId="2">#REF!</definedName>
    <definedName name="PV50경">#REF!</definedName>
    <definedName name="PV50노" localSheetId="0">#REF!</definedName>
    <definedName name="PV50노" localSheetId="2">#REF!</definedName>
    <definedName name="PV50노">#REF!</definedName>
    <definedName name="PV50재" localSheetId="0">#REF!</definedName>
    <definedName name="PV50재" localSheetId="2">#REF!</definedName>
    <definedName name="PV50재">#REF!</definedName>
    <definedName name="PVCELBOW100" localSheetId="0">#REF!</definedName>
    <definedName name="PVCELBOW100" localSheetId="2">#REF!</definedName>
    <definedName name="PVCELBOW100">#REF!</definedName>
    <definedName name="PVCELBOW125" localSheetId="0">#REF!</definedName>
    <definedName name="PVCELBOW125" localSheetId="2">#REF!</definedName>
    <definedName name="PVCELBOW125">#REF!</definedName>
    <definedName name="PVCELBOW150" localSheetId="0">#REF!</definedName>
    <definedName name="PVCELBOW150" localSheetId="2">#REF!</definedName>
    <definedName name="PVCELBOW150">#REF!</definedName>
    <definedName name="PVCTEE150" localSheetId="0">#REF!</definedName>
    <definedName name="PVCTEE150" localSheetId="2">#REF!</definedName>
    <definedName name="PVCTEE150">#REF!</definedName>
    <definedName name="PVC접합제" localSheetId="0">#REF!</definedName>
    <definedName name="PVC접합제" localSheetId="2">#REF!</definedName>
    <definedName name="PVC접합제">#REF!</definedName>
    <definedName name="PVC지수판" localSheetId="0">#REF!</definedName>
    <definedName name="PVC지수판" localSheetId="2">#REF!</definedName>
    <definedName name="PVC지수판">#REF!</definedName>
    <definedName name="pvw" localSheetId="0">#REF!</definedName>
    <definedName name="pvw" localSheetId="2">#REF!</definedName>
    <definedName name="pvw">#REF!</definedName>
    <definedName name="PWS" localSheetId="0">#REF!</definedName>
    <definedName name="PWS" localSheetId="2">#REF!</definedName>
    <definedName name="PWS">#REF!</definedName>
    <definedName name="Q">#N/A</definedName>
    <definedName name="q_m" localSheetId="0">#REF!</definedName>
    <definedName name="q_m" localSheetId="2">#REF!</definedName>
    <definedName name="q_m">#REF!</definedName>
    <definedName name="qa" localSheetId="0" hidden="1">{#N/A,#N/A,FALSE,"속도"}</definedName>
    <definedName name="qa" localSheetId="2" hidden="1">{#N/A,#N/A,FALSE,"속도"}</definedName>
    <definedName name="qa" hidden="1">{#N/A,#N/A,FALSE,"속도"}</definedName>
    <definedName name="Qallow" localSheetId="0">#REF!</definedName>
    <definedName name="Qallow" localSheetId="2">#REF!</definedName>
    <definedName name="Qallow">#REF!</definedName>
    <definedName name="Qallow1" localSheetId="0">#REF!</definedName>
    <definedName name="Qallow1" localSheetId="2">#REF!</definedName>
    <definedName name="Qallow1">#REF!</definedName>
    <definedName name="Qallow2" localSheetId="0">#REF!</definedName>
    <definedName name="Qallow2" localSheetId="2">#REF!</definedName>
    <definedName name="Qallow2">#REF!</definedName>
    <definedName name="Qallow3" localSheetId="0">#REF!</definedName>
    <definedName name="Qallow3" localSheetId="2">#REF!</definedName>
    <definedName name="Qallow3">#REF!</definedName>
    <definedName name="Qallow4" localSheetId="0">#REF!</definedName>
    <definedName name="Qallow4" localSheetId="2">#REF!</definedName>
    <definedName name="Qallow4">#REF!</definedName>
    <definedName name="qd" localSheetId="0">#REF!</definedName>
    <definedName name="qd" localSheetId="2">#REF!</definedName>
    <definedName name="qd">#REF!</definedName>
    <definedName name="QDAYAVE" localSheetId="0">#REF!</definedName>
    <definedName name="QDAYAVE" localSheetId="2">#REF!</definedName>
    <definedName name="QDAYAVE">#REF!</definedName>
    <definedName name="QDAYMAX" localSheetId="0">#REF!</definedName>
    <definedName name="QDAYMAX" localSheetId="2">#REF!</definedName>
    <definedName name="QDAYMAX">#REF!</definedName>
    <definedName name="qe" localSheetId="0">#REF!</definedName>
    <definedName name="qe" localSheetId="2">#REF!</definedName>
    <definedName name="qe">#REF!</definedName>
    <definedName name="qea" localSheetId="0">#REF!</definedName>
    <definedName name="qea" localSheetId="2">#REF!</definedName>
    <definedName name="qea">#REF!</definedName>
    <definedName name="qel" localSheetId="0">#REF!</definedName>
    <definedName name="qel" localSheetId="2">#REF!</definedName>
    <definedName name="qel">#REF!</definedName>
    <definedName name="qerqwerqwrqwr" localSheetId="0">#REF!</definedName>
    <definedName name="qerqwerqwrqwr" localSheetId="2">#REF!</definedName>
    <definedName name="qerqwerqwrqwr">#REF!</definedName>
    <definedName name="qewasdaaaaaaaaaaaa" localSheetId="0" hidden="1">#REF!</definedName>
    <definedName name="qewasdaaaaaaaaaaaa" localSheetId="2" hidden="1">#REF!</definedName>
    <definedName name="qewasdaaaaaaaaaaaa" hidden="1">#REF!</definedName>
    <definedName name="QHOURMAX" localSheetId="0">#REF!</definedName>
    <definedName name="QHOURMAX" localSheetId="2">#REF!</definedName>
    <definedName name="QHOURMAX">#REF!</definedName>
    <definedName name="ql" localSheetId="0">#REF!</definedName>
    <definedName name="ql" localSheetId="2">#REF!</definedName>
    <definedName name="ql">#REF!</definedName>
    <definedName name="QPPP" localSheetId="0">#REF!</definedName>
    <definedName name="QPPP" localSheetId="2">#REF!</definedName>
    <definedName name="QPPP">#REF!</definedName>
    <definedName name="qq" localSheetId="0">#REF!</definedName>
    <definedName name="qq" localSheetId="2">#REF!</definedName>
    <definedName name="qq">#REF!</definedName>
    <definedName name="qt" localSheetId="0">#REF!</definedName>
    <definedName name="qt" localSheetId="2">#REF!</definedName>
    <definedName name="qt">#REF!</definedName>
    <definedName name="QTY">#N/A</definedName>
    <definedName name="QvLen" localSheetId="0">#REF!</definedName>
    <definedName name="QvLen" localSheetId="2">#REF!</definedName>
    <definedName name="QvLen">#REF!</definedName>
    <definedName name="qw" localSheetId="0" hidden="1">{#N/A,#N/A,FALSE,"단가표지"}</definedName>
    <definedName name="qw" localSheetId="9" hidden="1">{#N/A,#N/A,FALSE,"단가표지"}</definedName>
    <definedName name="qw" localSheetId="8" hidden="1">{#N/A,#N/A,FALSE,"단가표지"}</definedName>
    <definedName name="qw" localSheetId="2" hidden="1">{#N/A,#N/A,FALSE,"단가표지"}</definedName>
    <definedName name="qw" hidden="1">{#N/A,#N/A,FALSE,"단가표지"}</definedName>
    <definedName name="qwe" localSheetId="0" hidden="1">#REF!</definedName>
    <definedName name="qwe" localSheetId="2" hidden="1">#REF!</definedName>
    <definedName name="qwe" hidden="1">#REF!</definedName>
    <definedName name="QWEQWQ" localSheetId="0">#REF!</definedName>
    <definedName name="QWEQWQ" localSheetId="2">#REF!</definedName>
    <definedName name="QWEQWQ">#REF!</definedName>
    <definedName name="qwertyuuj" localSheetId="0">#REF!</definedName>
    <definedName name="qwertyuuj" localSheetId="2">#REF!</definedName>
    <definedName name="qwertyuuj">#REF!</definedName>
    <definedName name="qwqwwqw" localSheetId="0">#REF!</definedName>
    <definedName name="qwqwwqw" localSheetId="2">#REF!</definedName>
    <definedName name="qwqwwqw">#REF!</definedName>
    <definedName name="R_">#N/A</definedName>
    <definedName name="Ra" localSheetId="0">#REF!</definedName>
    <definedName name="Ra" localSheetId="2">#REF!</definedName>
    <definedName name="Ra">#REF!</definedName>
    <definedName name="rddd" localSheetId="0" hidden="1">{#N/A,#N/A,FALSE,"배수2"}</definedName>
    <definedName name="rddd" localSheetId="9" hidden="1">{#N/A,#N/A,FALSE,"배수2"}</definedName>
    <definedName name="rddd" localSheetId="8" hidden="1">{#N/A,#N/A,FALSE,"배수2"}</definedName>
    <definedName name="rddd" localSheetId="2" hidden="1">{#N/A,#N/A,FALSE,"배수2"}</definedName>
    <definedName name="rddd" hidden="1">{#N/A,#N/A,FALSE,"배수2"}</definedName>
    <definedName name="Rdead" localSheetId="0">#REF!</definedName>
    <definedName name="Rdead" localSheetId="2">#REF!</definedName>
    <definedName name="Rdead">#REF!</definedName>
    <definedName name="RDSE" localSheetId="0">#REF!</definedName>
    <definedName name="RDSE" localSheetId="2">#REF!</definedName>
    <definedName name="RDSE">#REF!</definedName>
    <definedName name="RecordCount" localSheetId="0">#REF!</definedName>
    <definedName name="RecordCount" localSheetId="2">#REF!</definedName>
    <definedName name="RecordCount">#REF!</definedName>
    <definedName name="_xlnm.Recorder" localSheetId="0">#REF!</definedName>
    <definedName name="_xlnm.Recorder" localSheetId="2">#REF!</definedName>
    <definedName name="_xlnm.Recorder">#REF!</definedName>
    <definedName name="REF_6" localSheetId="0">#REF!</definedName>
    <definedName name="REF_6" localSheetId="2">#REF!</definedName>
    <definedName name="REF_6">#REF!</definedName>
    <definedName name="REF_F" localSheetId="0">#REF!</definedName>
    <definedName name="REF_F" localSheetId="2">#REF!</definedName>
    <definedName name="REF_F">#REF!</definedName>
    <definedName name="REF_G" localSheetId="0">#REF!</definedName>
    <definedName name="REF_G" localSheetId="2">#REF!</definedName>
    <definedName name="REF_G">#REF!</definedName>
    <definedName name="REF_H" localSheetId="0">#REF!</definedName>
    <definedName name="REF_H" localSheetId="2">#REF!</definedName>
    <definedName name="REF_H">#REF!</definedName>
    <definedName name="REF_J" localSheetId="0">#REF!</definedName>
    <definedName name="REF_J" localSheetId="2">#REF!</definedName>
    <definedName name="REF_J">#REF!</definedName>
    <definedName name="REF_L" localSheetId="0">#REF!</definedName>
    <definedName name="REF_L" localSheetId="2">#REF!</definedName>
    <definedName name="REF_L">#REF!</definedName>
    <definedName name="REF_O" localSheetId="0">#REF!</definedName>
    <definedName name="REF_O" localSheetId="2">#REF!</definedName>
    <definedName name="REF_O">#REF!</definedName>
    <definedName name="REF_Q" localSheetId="0">#REF!</definedName>
    <definedName name="REF_Q" localSheetId="2">#REF!</definedName>
    <definedName name="REF_Q">#REF!</definedName>
    <definedName name="refdsfee" localSheetId="0">#REF!</definedName>
    <definedName name="refdsfee" localSheetId="2">#REF!</definedName>
    <definedName name="refdsfee">#REF!</definedName>
    <definedName name="REMK">#N/A</definedName>
    <definedName name="RFDZF" localSheetId="0">#REF!</definedName>
    <definedName name="RFDZF" localSheetId="2">#REF!</definedName>
    <definedName name="RFDZF">#REF!</definedName>
    <definedName name="rfrftw" localSheetId="0">#REF!</definedName>
    <definedName name="rfrftw" localSheetId="2">#REF!</definedName>
    <definedName name="rfrftw">#REF!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et" localSheetId="0">#REF!</definedName>
    <definedName name="rgfet" localSheetId="2">#REF!</definedName>
    <definedName name="rgfet">#REF!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 localSheetId="0">#REF!</definedName>
    <definedName name="RH.4" localSheetId="2">#REF!</definedName>
    <definedName name="RH.4">#REF!</definedName>
    <definedName name="RH.7" localSheetId="0">#REF!</definedName>
    <definedName name="RH.7" localSheetId="2">#REF!</definedName>
    <definedName name="RH.7">#REF!</definedName>
    <definedName name="rhks" localSheetId="0">#REF!</definedName>
    <definedName name="rhks" localSheetId="2">#REF!</definedName>
    <definedName name="rhks">#REF!</definedName>
    <definedName name="riskATSTbaselineRequested">TRUE</definedName>
    <definedName name="riskATSTboxGraph">TRUE</definedName>
    <definedName name="riskATSTcomparisonGraph">TRUE</definedName>
    <definedName name="riskATSThistogramGraph">FALSE</definedName>
    <definedName name="riskATSToutputStatistic">4</definedName>
    <definedName name="riskATSTprintReport">FALSE</definedName>
    <definedName name="riskATSTreportsInActiveBook">FALSE</definedName>
    <definedName name="riskATSTreportsSelected">TRUE</definedName>
    <definedName name="riskATSTsequentialStress">TRUE</definedName>
    <definedName name="riskATSTsummaryReport">TRUE</definedName>
    <definedName name="RKFL" localSheetId="0">#REF!</definedName>
    <definedName name="RKFL" localSheetId="2">#REF!</definedName>
    <definedName name="RKFL">#REF!</definedName>
    <definedName name="rksl">#N/A</definedName>
    <definedName name="RL1D" localSheetId="0">#REF!</definedName>
    <definedName name="RL1D" localSheetId="2">#REF!</definedName>
    <definedName name="RL1D">#REF!</definedName>
    <definedName name="RL2D" localSheetId="0">#REF!</definedName>
    <definedName name="RL2D" localSheetId="2">#REF!</definedName>
    <definedName name="RL2D">#REF!</definedName>
    <definedName name="RL3D" localSheetId="0">#REF!</definedName>
    <definedName name="RL3D" localSheetId="2">#REF!</definedName>
    <definedName name="RL3D">#REF!</definedName>
    <definedName name="RL4D" localSheetId="0">#REF!</definedName>
    <definedName name="RL4D" localSheetId="2">#REF!</definedName>
    <definedName name="RL4D">#REF!</definedName>
    <definedName name="RL6D" localSheetId="0">#REF!</definedName>
    <definedName name="RL6D" localSheetId="2">#REF!</definedName>
    <definedName name="RL6D">#REF!</definedName>
    <definedName name="RL7D" localSheetId="0">#REF!</definedName>
    <definedName name="RL7D" localSheetId="2">#REF!</definedName>
    <definedName name="RL7D">#REF!</definedName>
    <definedName name="RLD" localSheetId="0">#REF!</definedName>
    <definedName name="RLD" localSheetId="2">#REF!</definedName>
    <definedName name="RLD">#REF!</definedName>
    <definedName name="Rlive" localSheetId="0">#REF!</definedName>
    <definedName name="Rlive" localSheetId="2">#REF!</definedName>
    <definedName name="Rlive">#REF!</definedName>
    <definedName name="ROCK1" localSheetId="0">#REF!</definedName>
    <definedName name="ROCK1" localSheetId="2">#REF!</definedName>
    <definedName name="ROCK1">#REF!</definedName>
    <definedName name="rock1_e" localSheetId="0">#REF!</definedName>
    <definedName name="rock1_e" localSheetId="2">#REF!</definedName>
    <definedName name="rock1_e">#REF!</definedName>
    <definedName name="rock1_ea" localSheetId="0">#REF!</definedName>
    <definedName name="rock1_ea" localSheetId="2">#REF!</definedName>
    <definedName name="rock1_ea">#REF!</definedName>
    <definedName name="ROCK2" localSheetId="0">#REF!</definedName>
    <definedName name="ROCK2" localSheetId="2">#REF!</definedName>
    <definedName name="ROCK2">#REF!</definedName>
    <definedName name="rock2_e" localSheetId="0">#REF!</definedName>
    <definedName name="rock2_e" localSheetId="2">#REF!</definedName>
    <definedName name="rock2_e">#REF!</definedName>
    <definedName name="rock2_ea" localSheetId="0">#REF!</definedName>
    <definedName name="rock2_ea" localSheetId="2">#REF!</definedName>
    <definedName name="rock2_ea">#REF!</definedName>
    <definedName name="ROCK3" localSheetId="0">#REF!</definedName>
    <definedName name="ROCK3" localSheetId="2">#REF!</definedName>
    <definedName name="ROCK3">#REF!</definedName>
    <definedName name="rock3_e" localSheetId="0">#REF!</definedName>
    <definedName name="rock3_e" localSheetId="2">#REF!</definedName>
    <definedName name="rock3_e">#REF!</definedName>
    <definedName name="rock3_ea" localSheetId="0">#REF!</definedName>
    <definedName name="rock3_ea" localSheetId="2">#REF!</definedName>
    <definedName name="rock3_ea">#REF!</definedName>
    <definedName name="ROCK4" localSheetId="0">#REF!</definedName>
    <definedName name="ROCK4" localSheetId="2">#REF!</definedName>
    <definedName name="ROCK4">#REF!</definedName>
    <definedName name="rock4_e" localSheetId="0">#REF!</definedName>
    <definedName name="rock4_e" localSheetId="2">#REF!</definedName>
    <definedName name="rock4_e">#REF!</definedName>
    <definedName name="rock4_ea" localSheetId="0">#REF!</definedName>
    <definedName name="rock4_ea" localSheetId="2">#REF!</definedName>
    <definedName name="rock4_ea">#REF!</definedName>
    <definedName name="rowPc1" localSheetId="0">#REF!</definedName>
    <definedName name="rowPc1" localSheetId="2">#REF!</definedName>
    <definedName name="rowPc1">#REF!</definedName>
    <definedName name="rowPc2" localSheetId="0">#REF!</definedName>
    <definedName name="rowPc2" localSheetId="2">#REF!</definedName>
    <definedName name="rowPc2">#REF!</definedName>
    <definedName name="rowSck" localSheetId="0">#REF!</definedName>
    <definedName name="rowSck" localSheetId="2">#REF!</definedName>
    <definedName name="rowSck">#REF!</definedName>
    <definedName name="rowSt1" localSheetId="0">#REF!</definedName>
    <definedName name="rowSt1" localSheetId="2">#REF!</definedName>
    <definedName name="rowSt1">#REF!</definedName>
    <definedName name="rowSt2" localSheetId="0">#REF!</definedName>
    <definedName name="rowSt2" localSheetId="2">#REF!</definedName>
    <definedName name="rowSt2">#REF!</definedName>
    <definedName name="Royalty" localSheetId="0" hidden="1">{#N/A,#N/A,FALSE,"Sheet1"}</definedName>
    <definedName name="Royalty" localSheetId="9" hidden="1">{#N/A,#N/A,FALSE,"Sheet1"}</definedName>
    <definedName name="Royalty" localSheetId="8" hidden="1">{#N/A,#N/A,FALSE,"Sheet1"}</definedName>
    <definedName name="Royalty" localSheetId="2" hidden="1">{#N/A,#N/A,FALSE,"Sheet1"}</definedName>
    <definedName name="Royalty" hidden="1">{#N/A,#N/A,FALSE,"Sheet1"}</definedName>
    <definedName name="Royalty1" localSheetId="0">#REF!</definedName>
    <definedName name="Royalty1" localSheetId="2">#REF!</definedName>
    <definedName name="Royalty1">#REF!</definedName>
    <definedName name="RPE" localSheetId="0">#REF!</definedName>
    <definedName name="RPE" localSheetId="2">#REF!</definedName>
    <definedName name="RPE">#REF!</definedName>
    <definedName name="RRR" localSheetId="0">#REF!</definedName>
    <definedName name="RRR" localSheetId="2">#REF!</definedName>
    <definedName name="RRR">#REF!</definedName>
    <definedName name="rrrtrer" localSheetId="0" hidden="1">{#N/A,#N/A,FALSE,"표지목차"}</definedName>
    <definedName name="rrrtrer" localSheetId="2" hidden="1">{#N/A,#N/A,FALSE,"표지목차"}</definedName>
    <definedName name="rrrtrer" hidden="1">{#N/A,#N/A,FALSE,"표지목차"}</definedName>
    <definedName name="rrtrt" localSheetId="0">#REF!</definedName>
    <definedName name="rrtrt" localSheetId="2">#REF!</definedName>
    <definedName name="rrtrt">#REF!</definedName>
    <definedName name="RS" localSheetId="0">#REF!</definedName>
    <definedName name="RS" localSheetId="2">#REF!</definedName>
    <definedName name="RS">#REF!</definedName>
    <definedName name="rt" localSheetId="0">#REF!</definedName>
    <definedName name="rt" localSheetId="2">#REF!</definedName>
    <definedName name="rt">#REF!</definedName>
    <definedName name="rt45r" localSheetId="0">#REF!</definedName>
    <definedName name="rt45r" localSheetId="2">#REF!</definedName>
    <definedName name="rt45r">#REF!</definedName>
    <definedName name="Rx" localSheetId="0">#REF!</definedName>
    <definedName name="Rx" localSheetId="2">#REF!</definedName>
    <definedName name="Rx">#REF!</definedName>
    <definedName name="S">#N/A</definedName>
    <definedName name="s_1" localSheetId="0">#REF!</definedName>
    <definedName name="s_1" localSheetId="2">#REF!</definedName>
    <definedName name="s_1">#REF!</definedName>
    <definedName name="s_2" localSheetId="0">#REF!</definedName>
    <definedName name="s_2" localSheetId="2">#REF!</definedName>
    <definedName name="s_2">#REF!</definedName>
    <definedName name="S_B" localSheetId="0">#REF!</definedName>
    <definedName name="S_B" localSheetId="2">#REF!</definedName>
    <definedName name="S_B">#REF!</definedName>
    <definedName name="S_B2" localSheetId="0">#REF!</definedName>
    <definedName name="S_B2" localSheetId="2">#REF!</definedName>
    <definedName name="S_B2">#REF!</definedName>
    <definedName name="S_B3" localSheetId="0">#REF!</definedName>
    <definedName name="S_B3" localSheetId="2">#REF!</definedName>
    <definedName name="S_B3">#REF!</definedName>
    <definedName name="S_BB" localSheetId="0">#REF!</definedName>
    <definedName name="S_BB" localSheetId="2">#REF!</definedName>
    <definedName name="S_BB">#REF!</definedName>
    <definedName name="S_BU" localSheetId="0">#REF!</definedName>
    <definedName name="S_BU" localSheetId="2">#REF!</definedName>
    <definedName name="S_BU">#REF!</definedName>
    <definedName name="S_EF" localSheetId="0">#REF!</definedName>
    <definedName name="S_EF" localSheetId="2">#REF!</definedName>
    <definedName name="S_EF">#REF!</definedName>
    <definedName name="S_G" localSheetId="0">#REF!</definedName>
    <definedName name="S_G" localSheetId="2">#REF!</definedName>
    <definedName name="S_G">#REF!</definedName>
    <definedName name="S_G2" localSheetId="0">#REF!</definedName>
    <definedName name="S_G2" localSheetId="2">#REF!</definedName>
    <definedName name="S_G2">#REF!</definedName>
    <definedName name="S_G3" localSheetId="0">#REF!</definedName>
    <definedName name="S_G3" localSheetId="2">#REF!</definedName>
    <definedName name="S_G3">#REF!</definedName>
    <definedName name="S_R" localSheetId="0">#REF!</definedName>
    <definedName name="S_R" localSheetId="2">#REF!</definedName>
    <definedName name="S_R">#REF!</definedName>
    <definedName name="S_R2" localSheetId="0">#REF!</definedName>
    <definedName name="S_R2" localSheetId="2">#REF!</definedName>
    <definedName name="S_R2">#REF!</definedName>
    <definedName name="S_X" localSheetId="0">#REF!</definedName>
    <definedName name="S_X" localSheetId="2">#REF!</definedName>
    <definedName name="S_X">#REF!</definedName>
    <definedName name="S_X2" localSheetId="0">#REF!</definedName>
    <definedName name="S_X2" localSheetId="2">#REF!</definedName>
    <definedName name="S_X2">#REF!</definedName>
    <definedName name="S_Y" localSheetId="0">#REF!</definedName>
    <definedName name="S_Y" localSheetId="2">#REF!</definedName>
    <definedName name="S_Y">#REF!</definedName>
    <definedName name="S_Y2" localSheetId="0">#REF!</definedName>
    <definedName name="S_Y2" localSheetId="2">#REF!</definedName>
    <definedName name="S_Y2">#REF!</definedName>
    <definedName name="S_Z" localSheetId="0">#REF!</definedName>
    <definedName name="S_Z" localSheetId="2">#REF!</definedName>
    <definedName name="S_Z">#REF!</definedName>
    <definedName name="S_Z2" localSheetId="0">#REF!</definedName>
    <definedName name="S_Z2" localSheetId="2">#REF!</definedName>
    <definedName name="S_Z2">#REF!</definedName>
    <definedName name="SADE" localSheetId="0">#REF!</definedName>
    <definedName name="SADE" localSheetId="2">#REF!</definedName>
    <definedName name="SADE">#REF!</definedName>
    <definedName name="SALI" localSheetId="0">#REF!</definedName>
    <definedName name="SALI" localSheetId="2">#REF!</definedName>
    <definedName name="SALI">#REF!</definedName>
    <definedName name="sanch_1" localSheetId="0">#REF!</definedName>
    <definedName name="sanch_1" localSheetId="2">#REF!</definedName>
    <definedName name="sanch_1">#REF!</definedName>
    <definedName name="sanch_2" localSheetId="0">#REF!</definedName>
    <definedName name="sanch_2" localSheetId="2">#REF!</definedName>
    <definedName name="sanch_2">#REF!</definedName>
    <definedName name="sanch_3" localSheetId="0">#REF!</definedName>
    <definedName name="sanch_3" localSheetId="2">#REF!</definedName>
    <definedName name="sanch_3">#REF!</definedName>
    <definedName name="sanch_6" localSheetId="0">#REF!</definedName>
    <definedName name="sanch_6" localSheetId="2">#REF!</definedName>
    <definedName name="sanch_6">#REF!</definedName>
    <definedName name="sangd" localSheetId="0">#REF!</definedName>
    <definedName name="sangd" localSheetId="2">#REF!</definedName>
    <definedName name="sangd">#REF!</definedName>
    <definedName name="sangEL" localSheetId="0">#REF!</definedName>
    <definedName name="sangEL" localSheetId="2">#REF!</definedName>
    <definedName name="sangEL">#REF!</definedName>
    <definedName name="sangL" localSheetId="0">#REF!</definedName>
    <definedName name="sangL" localSheetId="2">#REF!</definedName>
    <definedName name="sangL">#REF!</definedName>
    <definedName name="sdakfj" localSheetId="0">#REF!</definedName>
    <definedName name="sdakfj" localSheetId="2">#REF!</definedName>
    <definedName name="sdakfj">#REF!</definedName>
    <definedName name="sdfjk" localSheetId="0">#REF!</definedName>
    <definedName name="sdfjk" localSheetId="2">#REF!</definedName>
    <definedName name="sdfjk">#REF!</definedName>
    <definedName name="sdfr4" localSheetId="0">#REF!</definedName>
    <definedName name="sdfr4" localSheetId="2">#REF!</definedName>
    <definedName name="sdfr4">#REF!</definedName>
    <definedName name="sdg" localSheetId="0" hidden="1">#REF!</definedName>
    <definedName name="sdg" localSheetId="2" hidden="1">#REF!</definedName>
    <definedName name="sdg" hidden="1">#REF!</definedName>
    <definedName name="sdjfkl" localSheetId="0">#REF!</definedName>
    <definedName name="sdjfkl" localSheetId="2">#REF!</definedName>
    <definedName name="sdjfkl">#REF!</definedName>
    <definedName name="SDWD">#N/A</definedName>
    <definedName name="SEQU">#N/A</definedName>
    <definedName name="seta3" localSheetId="0">#REF!</definedName>
    <definedName name="seta3" localSheetId="2">#REF!</definedName>
    <definedName name="seta3">#REF!</definedName>
    <definedName name="seta4" localSheetId="0">#REF!</definedName>
    <definedName name="seta4" localSheetId="2">#REF!</definedName>
    <definedName name="seta4">#REF!</definedName>
    <definedName name="seta5" localSheetId="0">#REF!</definedName>
    <definedName name="seta5" localSheetId="2">#REF!</definedName>
    <definedName name="seta5">#REF!</definedName>
    <definedName name="seta6" localSheetId="0">#REF!</definedName>
    <definedName name="seta6" localSheetId="2">#REF!</definedName>
    <definedName name="seta6">#REF!</definedName>
    <definedName name="SEVSE" localSheetId="0">#REF!</definedName>
    <definedName name="SEVSE" localSheetId="2">#REF!</definedName>
    <definedName name="SEVSE">#REF!</definedName>
    <definedName name="SEXP">#N/A</definedName>
    <definedName name="SF_1" localSheetId="0">#REF!</definedName>
    <definedName name="SF_1" localSheetId="2">#REF!</definedName>
    <definedName name="SF_1">#REF!</definedName>
    <definedName name="SF_2" localSheetId="0">#REF!</definedName>
    <definedName name="SF_2" localSheetId="2">#REF!</definedName>
    <definedName name="SF_2">#REF!</definedName>
    <definedName name="SF_3" localSheetId="0">#REF!</definedName>
    <definedName name="SF_3" localSheetId="2">#REF!</definedName>
    <definedName name="SF_3">#REF!</definedName>
    <definedName name="SF_4" localSheetId="0">#REF!</definedName>
    <definedName name="SF_4" localSheetId="2">#REF!</definedName>
    <definedName name="SF_4">#REF!</definedName>
    <definedName name="SF_5" localSheetId="0">#REF!</definedName>
    <definedName name="SF_5" localSheetId="2">#REF!</definedName>
    <definedName name="SF_5">#REF!</definedName>
    <definedName name="SF_6" localSheetId="0">#REF!</definedName>
    <definedName name="SF_6" localSheetId="2">#REF!</definedName>
    <definedName name="SF_6">#REF!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" localSheetId="0">#REF!</definedName>
    <definedName name="SHE" localSheetId="2">#REF!</definedName>
    <definedName name="SHE">#REF!</definedName>
    <definedName name="sheetName" localSheetId="0">#REF!</definedName>
    <definedName name="sheetName" localSheetId="2">#REF!</definedName>
    <definedName name="sheetName">#REF!</definedName>
    <definedName name="sheetNo" localSheetId="0">#REF!</definedName>
    <definedName name="sheetNo" localSheetId="2">#REF!</definedName>
    <definedName name="sheetNo">#REF!</definedName>
    <definedName name="SheetNumber" localSheetId="0">#REF!</definedName>
    <definedName name="SheetNumber" localSheetId="2">#REF!</definedName>
    <definedName name="SheetNumber">#REF!</definedName>
    <definedName name="ShoeLen" localSheetId="0">#REF!</definedName>
    <definedName name="ShoeLen" localSheetId="2">#REF!</definedName>
    <definedName name="ShoeLen">#REF!</definedName>
    <definedName name="SIGCK1" localSheetId="0">#REF!</definedName>
    <definedName name="SIGCK1" localSheetId="2">#REF!</definedName>
    <definedName name="SIGCK1">#REF!</definedName>
    <definedName name="sigmac" localSheetId="0">#REF!</definedName>
    <definedName name="sigmac" localSheetId="2">#REF!</definedName>
    <definedName name="sigmac">#REF!</definedName>
    <definedName name="sigmack" localSheetId="0">#REF!</definedName>
    <definedName name="sigmack" localSheetId="2">#REF!</definedName>
    <definedName name="sigmack">#REF!</definedName>
    <definedName name="sigmas" localSheetId="0">#REF!</definedName>
    <definedName name="sigmas" localSheetId="2">#REF!</definedName>
    <definedName name="sigmas">#REF!</definedName>
    <definedName name="SigmaSa" localSheetId="0">#REF!</definedName>
    <definedName name="SigmaSa" localSheetId="2">#REF!</definedName>
    <definedName name="SigmaSa">#REF!</definedName>
    <definedName name="sigmay" localSheetId="0">#REF!</definedName>
    <definedName name="sigmay" localSheetId="2">#REF!</definedName>
    <definedName name="sigmay">#REF!</definedName>
    <definedName name="SIGY1" localSheetId="0">#REF!</definedName>
    <definedName name="SIGY1" localSheetId="2">#REF!</definedName>
    <definedName name="SIGY1">#REF!</definedName>
    <definedName name="SIZE">#N/A</definedName>
    <definedName name="SIZE1" localSheetId="0">#REF!</definedName>
    <definedName name="SIZE1" localSheetId="2">#REF!</definedName>
    <definedName name="SIZE1">#REF!</definedName>
    <definedName name="SJR" localSheetId="0">#REF!</definedName>
    <definedName name="SJR" localSheetId="2">#REF!</definedName>
    <definedName name="SJR">#REF!</definedName>
    <definedName name="SJS" localSheetId="0">#REF!</definedName>
    <definedName name="SJS" localSheetId="2">#REF!</definedName>
    <definedName name="SJS">#REF!</definedName>
    <definedName name="skadjf" localSheetId="0">#REF!</definedName>
    <definedName name="skadjf" localSheetId="2">#REF!</definedName>
    <definedName name="skadjf">#REF!</definedName>
    <definedName name="SKE" localSheetId="0">#REF!</definedName>
    <definedName name="SKE" localSheetId="2">#REF!</definedName>
    <definedName name="SKE">#REF!</definedName>
    <definedName name="SKIN" localSheetId="0">#REF!</definedName>
    <definedName name="SKIN" localSheetId="2">#REF!</definedName>
    <definedName name="SKIN">#REF!</definedName>
    <definedName name="SLAB">#N/A</definedName>
    <definedName name="SLAB1" localSheetId="0">#REF!</definedName>
    <definedName name="SLAB1" localSheetId="2">#REF!</definedName>
    <definedName name="SLAB1">#REF!</definedName>
    <definedName name="SLAB2" localSheetId="0">#REF!</definedName>
    <definedName name="SLAB2" localSheetId="2">#REF!</definedName>
    <definedName name="SLAB2">#REF!</definedName>
    <definedName name="SLAB3" localSheetId="0">#REF!</definedName>
    <definedName name="SLAB3" localSheetId="2">#REF!</definedName>
    <definedName name="SLAB3">#REF!</definedName>
    <definedName name="SLFE" localSheetId="0">#REF!</definedName>
    <definedName name="SLFE" localSheetId="2">#REF!</definedName>
    <definedName name="SLFE">#REF!</definedName>
    <definedName name="SLFO" localSheetId="0">#REF!</definedName>
    <definedName name="SLFO" localSheetId="2">#REF!</definedName>
    <definedName name="SLFO">#REF!</definedName>
    <definedName name="slo" localSheetId="0">#REF!</definedName>
    <definedName name="slo" localSheetId="2">#REF!</definedName>
    <definedName name="slo">#REF!</definedName>
    <definedName name="SMAT">#N/A</definedName>
    <definedName name="SMHR">#N/A</definedName>
    <definedName name="SMP" localSheetId="0">#REF!</definedName>
    <definedName name="SMP" localSheetId="2">#REF!</definedName>
    <definedName name="SMP">#REF!</definedName>
    <definedName name="SMP0" localSheetId="0">#REF!</definedName>
    <definedName name="SMP0" localSheetId="2">#REF!</definedName>
    <definedName name="SMP0">#REF!</definedName>
    <definedName name="SoilC" localSheetId="0">#REF!</definedName>
    <definedName name="SoilC" localSheetId="2">#REF!</definedName>
    <definedName name="SoilC">#REF!</definedName>
    <definedName name="SoilH1" localSheetId="0">#REF!</definedName>
    <definedName name="SoilH1" localSheetId="2">#REF!</definedName>
    <definedName name="SoilH1">#REF!</definedName>
    <definedName name="SoilH2" localSheetId="0">#REF!</definedName>
    <definedName name="SoilH2" localSheetId="2">#REF!</definedName>
    <definedName name="SoilH2">#REF!</definedName>
    <definedName name="SoilH3" localSheetId="0">#REF!</definedName>
    <definedName name="SoilH3" localSheetId="2">#REF!</definedName>
    <definedName name="SoilH3">#REF!</definedName>
    <definedName name="SoilH4" localSheetId="0">#REF!</definedName>
    <definedName name="SoilH4" localSheetId="2">#REF!</definedName>
    <definedName name="SoilH4">#REF!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scl" hidden="1">0</definedName>
    <definedName name="solver_sho" hidden="1">0</definedName>
    <definedName name="solver_tim" hidden="1">100</definedName>
    <definedName name="solver_typ" hidden="1">1</definedName>
    <definedName name="solver_val" hidden="1">0</definedName>
    <definedName name="SORTCODE">#N/A</definedName>
    <definedName name="SP" localSheetId="0">#REF!</definedName>
    <definedName name="SP" localSheetId="2">#REF!</definedName>
    <definedName name="SP">#REF!</definedName>
    <definedName name="SPA" localSheetId="0">#REF!</definedName>
    <definedName name="SPA" localSheetId="2">#REF!</definedName>
    <definedName name="SPA">#REF!</definedName>
    <definedName name="SPA0" localSheetId="0">#REF!</definedName>
    <definedName name="SPA0" localSheetId="2">#REF!</definedName>
    <definedName name="SPA0">#REF!</definedName>
    <definedName name="SPACE" localSheetId="0">#REF!</definedName>
    <definedName name="SPACE" localSheetId="2">#REF!</definedName>
    <definedName name="SPACE">#REF!</definedName>
    <definedName name="Spe" localSheetId="0">#REF!</definedName>
    <definedName name="Spe" localSheetId="2">#REF!</definedName>
    <definedName name="Spe">#REF!</definedName>
    <definedName name="sqwdassssssssssss" localSheetId="0" hidden="1">#REF!</definedName>
    <definedName name="sqwdassssssssssss" localSheetId="2" hidden="1">#REF!</definedName>
    <definedName name="sqwdassssssssssss" hidden="1">#REF!</definedName>
    <definedName name="ss" localSheetId="0">#REF!</definedName>
    <definedName name="ss" localSheetId="2">#REF!</definedName>
    <definedName name="ss">#REF!</definedName>
    <definedName name="SSec1MMax" localSheetId="0">#REF!</definedName>
    <definedName name="SSec1MMax" localSheetId="2">#REF!</definedName>
    <definedName name="SSec1MMax">#REF!</definedName>
    <definedName name="SSec1MMin" localSheetId="0">#REF!</definedName>
    <definedName name="SSec1MMin" localSheetId="2">#REF!</definedName>
    <definedName name="SSec1MMin">#REF!</definedName>
    <definedName name="SSec1PMax" localSheetId="0">#REF!</definedName>
    <definedName name="SSec1PMax" localSheetId="2">#REF!</definedName>
    <definedName name="SSec1PMax">#REF!</definedName>
    <definedName name="SSec1PMin" localSheetId="0">#REF!</definedName>
    <definedName name="SSec1PMin" localSheetId="2">#REF!</definedName>
    <definedName name="SSec1PMin">#REF!</definedName>
    <definedName name="SSec1SMax" localSheetId="0">#REF!</definedName>
    <definedName name="SSec1SMax" localSheetId="2">#REF!</definedName>
    <definedName name="SSec1SMax">#REF!</definedName>
    <definedName name="SSec1SMin" localSheetId="0">#REF!</definedName>
    <definedName name="SSec1SMin" localSheetId="2">#REF!</definedName>
    <definedName name="SSec1SMin">#REF!</definedName>
    <definedName name="SSec2MMax" localSheetId="0">#REF!</definedName>
    <definedName name="SSec2MMax" localSheetId="2">#REF!</definedName>
    <definedName name="SSec2MMax">#REF!</definedName>
    <definedName name="SSec2MMin" localSheetId="0">#REF!</definedName>
    <definedName name="SSec2MMin" localSheetId="2">#REF!</definedName>
    <definedName name="SSec2MMin">#REF!</definedName>
    <definedName name="SSec2PMax" localSheetId="0">#REF!</definedName>
    <definedName name="SSec2PMax" localSheetId="2">#REF!</definedName>
    <definedName name="SSec2PMax">#REF!</definedName>
    <definedName name="SSec2PMin" localSheetId="0">#REF!</definedName>
    <definedName name="SSec2PMin" localSheetId="2">#REF!</definedName>
    <definedName name="SSec2PMin">#REF!</definedName>
    <definedName name="SSec2SMax" localSheetId="0">#REF!</definedName>
    <definedName name="SSec2SMax" localSheetId="2">#REF!</definedName>
    <definedName name="SSec2SMax">#REF!</definedName>
    <definedName name="SSec2SMin" localSheetId="0">#REF!</definedName>
    <definedName name="SSec2SMin" localSheetId="2">#REF!</definedName>
    <definedName name="SSec2SMin">#REF!</definedName>
    <definedName name="SSec3MMax" localSheetId="0">#REF!</definedName>
    <definedName name="SSec3MMax" localSheetId="2">#REF!</definedName>
    <definedName name="SSec3MMax">#REF!</definedName>
    <definedName name="SSec3MMin" localSheetId="0">#REF!</definedName>
    <definedName name="SSec3MMin" localSheetId="2">#REF!</definedName>
    <definedName name="SSec3MMin">#REF!</definedName>
    <definedName name="SSec3PMax" localSheetId="0">#REF!</definedName>
    <definedName name="SSec3PMax" localSheetId="2">#REF!</definedName>
    <definedName name="SSec3PMax">#REF!</definedName>
    <definedName name="SSec3PMin" localSheetId="0">#REF!</definedName>
    <definedName name="SSec3PMin" localSheetId="2">#REF!</definedName>
    <definedName name="SSec3PMin">#REF!</definedName>
    <definedName name="SSec3SMax" localSheetId="0">#REF!</definedName>
    <definedName name="SSec3SMax" localSheetId="2">#REF!</definedName>
    <definedName name="SSec3SMax">#REF!</definedName>
    <definedName name="SSec3SMin" localSheetId="0">#REF!</definedName>
    <definedName name="SSec3SMin" localSheetId="2">#REF!</definedName>
    <definedName name="SSec3SMin">#REF!</definedName>
    <definedName name="SSec4MMax" localSheetId="0">#REF!</definedName>
    <definedName name="SSec4MMax" localSheetId="2">#REF!</definedName>
    <definedName name="SSec4MMax">#REF!</definedName>
    <definedName name="SSec4MMin" localSheetId="0">#REF!</definedName>
    <definedName name="SSec4MMin" localSheetId="2">#REF!</definedName>
    <definedName name="SSec4MMin">#REF!</definedName>
    <definedName name="SSec4PMax" localSheetId="0">#REF!</definedName>
    <definedName name="SSec4PMax" localSheetId="2">#REF!</definedName>
    <definedName name="SSec4PMax">#REF!</definedName>
    <definedName name="SSec4PMin" localSheetId="0">#REF!</definedName>
    <definedName name="SSec4PMin" localSheetId="2">#REF!</definedName>
    <definedName name="SSec4PMin">#REF!</definedName>
    <definedName name="SSec4SMax" localSheetId="0">#REF!</definedName>
    <definedName name="SSec4SMax" localSheetId="2">#REF!</definedName>
    <definedName name="SSec4SMax">#REF!</definedName>
    <definedName name="SSec4SMin" localSheetId="0">#REF!</definedName>
    <definedName name="SSec4SMin" localSheetId="2">#REF!</definedName>
    <definedName name="SSec4SMin">#REF!</definedName>
    <definedName name="SSec5MMax" localSheetId="0">#REF!</definedName>
    <definedName name="SSec5MMax" localSheetId="2">#REF!</definedName>
    <definedName name="SSec5MMax">#REF!</definedName>
    <definedName name="SSec5MMin" localSheetId="0">#REF!</definedName>
    <definedName name="SSec5MMin" localSheetId="2">#REF!</definedName>
    <definedName name="SSec5MMin">#REF!</definedName>
    <definedName name="SSec5PMax" localSheetId="0">#REF!</definedName>
    <definedName name="SSec5PMax" localSheetId="2">#REF!</definedName>
    <definedName name="SSec5PMax">#REF!</definedName>
    <definedName name="SSec5PMin" localSheetId="0">#REF!</definedName>
    <definedName name="SSec5PMin" localSheetId="2">#REF!</definedName>
    <definedName name="SSec5PMin">#REF!</definedName>
    <definedName name="SSec5SMax" localSheetId="0">#REF!</definedName>
    <definedName name="SSec5SMax" localSheetId="2">#REF!</definedName>
    <definedName name="SSec5SMax">#REF!</definedName>
    <definedName name="SSec5SMin" localSheetId="0">#REF!</definedName>
    <definedName name="SSec5SMin" localSheetId="2">#REF!</definedName>
    <definedName name="SSec5SMin">#REF!</definedName>
    <definedName name="SSec6MMax" localSheetId="0">#REF!</definedName>
    <definedName name="SSec6MMax" localSheetId="2">#REF!</definedName>
    <definedName name="SSec6MMax">#REF!</definedName>
    <definedName name="SSec6MMin" localSheetId="0">#REF!</definedName>
    <definedName name="SSec6MMin" localSheetId="2">#REF!</definedName>
    <definedName name="SSec6MMin">#REF!</definedName>
    <definedName name="SSec6PMax" localSheetId="0">#REF!</definedName>
    <definedName name="SSec6PMax" localSheetId="2">#REF!</definedName>
    <definedName name="SSec6PMax">#REF!</definedName>
    <definedName name="SSec6PMin" localSheetId="0">#REF!</definedName>
    <definedName name="SSec6PMin" localSheetId="2">#REF!</definedName>
    <definedName name="SSec6PMin">#REF!</definedName>
    <definedName name="SSec6SMax" localSheetId="0">#REF!</definedName>
    <definedName name="SSec6SMax" localSheetId="2">#REF!</definedName>
    <definedName name="SSec6SMax">#REF!</definedName>
    <definedName name="SSec6SMin" localSheetId="0">#REF!</definedName>
    <definedName name="SSec6SMin" localSheetId="2">#REF!</definedName>
    <definedName name="SSec6SMin">#REF!</definedName>
    <definedName name="SSec7MMax" localSheetId="0">#REF!</definedName>
    <definedName name="SSec7MMax" localSheetId="2">#REF!</definedName>
    <definedName name="SSec7MMax">#REF!</definedName>
    <definedName name="SSec7MMin" localSheetId="0">#REF!</definedName>
    <definedName name="SSec7MMin" localSheetId="2">#REF!</definedName>
    <definedName name="SSec7MMin">#REF!</definedName>
    <definedName name="SSec7PMax" localSheetId="0">#REF!</definedName>
    <definedName name="SSec7PMax" localSheetId="2">#REF!</definedName>
    <definedName name="SSec7PMax">#REF!</definedName>
    <definedName name="SSec7PMin" localSheetId="0">#REF!</definedName>
    <definedName name="SSec7PMin" localSheetId="2">#REF!</definedName>
    <definedName name="SSec7PMin">#REF!</definedName>
    <definedName name="SSec7SMax" localSheetId="0">#REF!</definedName>
    <definedName name="SSec7SMax" localSheetId="2">#REF!</definedName>
    <definedName name="SSec7SMax">#REF!</definedName>
    <definedName name="SSec7SMin" localSheetId="0">#REF!</definedName>
    <definedName name="SSec7SMin" localSheetId="2">#REF!</definedName>
    <definedName name="SSec7SMin">#REF!</definedName>
    <definedName name="sss">#N/A</definedName>
    <definedName name="SSSS" localSheetId="0">#REF!</definedName>
    <definedName name="SSSS" localSheetId="2">#REF!</definedName>
    <definedName name="SSSS">#REF!</definedName>
    <definedName name="ST" localSheetId="0">#REF!</definedName>
    <definedName name="ST" localSheetId="2">#REF!</definedName>
    <definedName name="ST">#REF!</definedName>
    <definedName name="ST0" localSheetId="0">#REF!</definedName>
    <definedName name="ST0" localSheetId="2">#REF!</definedName>
    <definedName name="ST0">#REF!</definedName>
    <definedName name="Strand가닥수" localSheetId="0">#REF!</definedName>
    <definedName name="Strand가닥수" localSheetId="2">#REF!</definedName>
    <definedName name="Strand가닥수">#REF!</definedName>
    <definedName name="Strand단면적" localSheetId="0">#REF!</definedName>
    <definedName name="Strand단면적" localSheetId="2">#REF!</definedName>
    <definedName name="Strand단면적">#REF!</definedName>
    <definedName name="Strand직경" localSheetId="0">#REF!</definedName>
    <definedName name="Strand직경" localSheetId="2">#REF!</definedName>
    <definedName name="Strand직경">#REF!</definedName>
    <definedName name="STRUT" localSheetId="0">#REF!</definedName>
    <definedName name="STRUT" localSheetId="2">#REF!</definedName>
    <definedName name="STRUT">#REF!</definedName>
    <definedName name="STRUT_E" localSheetId="0">#REF!</definedName>
    <definedName name="STRUT_E" localSheetId="2">#REF!</definedName>
    <definedName name="STRUT_E">#REF!</definedName>
    <definedName name="STRUT_EA" localSheetId="0">#REF!</definedName>
    <definedName name="STRUT_EA" localSheetId="2">#REF!</definedName>
    <definedName name="STRUT_EA">#REF!</definedName>
    <definedName name="STRUT_EA1" localSheetId="0">#REF!</definedName>
    <definedName name="STRUT_EA1" localSheetId="2">#REF!</definedName>
    <definedName name="STRUT_EA1">#REF!</definedName>
    <definedName name="STSCAP32" localSheetId="0">#REF!</definedName>
    <definedName name="STSCAP32" localSheetId="2">#REF!</definedName>
    <definedName name="STSCAP32">#REF!</definedName>
    <definedName name="STSCAP80" localSheetId="0">#REF!</definedName>
    <definedName name="STSCAP80" localSheetId="2">#REF!</definedName>
    <definedName name="STSCAP80">#REF!</definedName>
    <definedName name="STSELBOW32" localSheetId="0">#REF!</definedName>
    <definedName name="STSELBOW32" localSheetId="2">#REF!</definedName>
    <definedName name="STSELBOW32">#REF!</definedName>
    <definedName name="STSELBOW50" localSheetId="0">#REF!</definedName>
    <definedName name="STSELBOW50" localSheetId="2">#REF!</definedName>
    <definedName name="STSELBOW50">#REF!</definedName>
    <definedName name="STSNIFFLE50" localSheetId="0">#REF!</definedName>
    <definedName name="STSNIFFLE50" localSheetId="2">#REF!</definedName>
    <definedName name="STSNIFFLE50">#REF!</definedName>
    <definedName name="STSSOCKET20" localSheetId="0">#REF!</definedName>
    <definedName name="STSSOCKET20" localSheetId="2">#REF!</definedName>
    <definedName name="STSSOCKET20">#REF!</definedName>
    <definedName name="STSTEE50" localSheetId="0">#REF!</definedName>
    <definedName name="STSTEE50" localSheetId="2">#REF!</definedName>
    <definedName name="STSTEE50">#REF!</definedName>
    <definedName name="STSUNION32" localSheetId="0">#REF!</definedName>
    <definedName name="STSUNION32" localSheetId="2">#REF!</definedName>
    <definedName name="STSUNION32">#REF!</definedName>
    <definedName name="STSUNION50" localSheetId="0">#REF!</definedName>
    <definedName name="STSUNION50" localSheetId="2">#REF!</definedName>
    <definedName name="STSUNION50">#REF!</definedName>
    <definedName name="STS앵글" localSheetId="0">#REF!</definedName>
    <definedName name="STS앵글" localSheetId="2">#REF!</definedName>
    <definedName name="STS앵글">#REF!</definedName>
    <definedName name="STS평철" localSheetId="0">#REF!</definedName>
    <definedName name="STS평철" localSheetId="2">#REF!</definedName>
    <definedName name="STS평철">#REF!</definedName>
    <definedName name="SUKP" localSheetId="0">#REF!</definedName>
    <definedName name="SUKP" localSheetId="2">#REF!</definedName>
    <definedName name="SUKP">#REF!</definedName>
    <definedName name="SUM" localSheetId="0">#REF!</definedName>
    <definedName name="SUM" localSheetId="2">#REF!</definedName>
    <definedName name="SUM">#REF!</definedName>
    <definedName name="SUO_REA" localSheetId="0">#REF!</definedName>
    <definedName name="SUO_REA" localSheetId="2">#REF!</definedName>
    <definedName name="SUO_REA">#REF!</definedName>
    <definedName name="SUO_TOE" localSheetId="0">#REF!</definedName>
    <definedName name="SUO_TOE" localSheetId="2">#REF!</definedName>
    <definedName name="SUO_TOE">#REF!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 localSheetId="0">#REF!</definedName>
    <definedName name="SWL" localSheetId="2">#REF!</definedName>
    <definedName name="SWL">#REF!</definedName>
    <definedName name="SWR" localSheetId="0">#REF!</definedName>
    <definedName name="SWR" localSheetId="2">#REF!</definedName>
    <definedName name="SWR">#REF!</definedName>
    <definedName name="T.B.M설치" localSheetId="0">#REF!</definedName>
    <definedName name="T.B.M설치" localSheetId="2">#REF!</definedName>
    <definedName name="T.B.M설치">#REF!</definedName>
    <definedName name="T_AMOUNT">#N/A</definedName>
    <definedName name="T_UPRICE">#N/A</definedName>
    <definedName name="T10B" localSheetId="0">#REF!</definedName>
    <definedName name="T10B" localSheetId="2">#REF!</definedName>
    <definedName name="T10B">#REF!</definedName>
    <definedName name="T10B1" localSheetId="0">#REF!</definedName>
    <definedName name="T10B1" localSheetId="2">#REF!</definedName>
    <definedName name="T10B1">#REF!</definedName>
    <definedName name="T10B2" localSheetId="0">#REF!</definedName>
    <definedName name="T10B2" localSheetId="2">#REF!</definedName>
    <definedName name="T10B2">#REF!</definedName>
    <definedName name="T10B3" localSheetId="0">#REF!</definedName>
    <definedName name="T10B3" localSheetId="2">#REF!</definedName>
    <definedName name="T10B3">#REF!</definedName>
    <definedName name="T10B4" localSheetId="0">#REF!</definedName>
    <definedName name="T10B4" localSheetId="2">#REF!</definedName>
    <definedName name="T10B4">#REF!</definedName>
    <definedName name="T10B5" localSheetId="0">#REF!</definedName>
    <definedName name="T10B5" localSheetId="2">#REF!</definedName>
    <definedName name="T10B5">#REF!</definedName>
    <definedName name="T10B6" localSheetId="0">#REF!</definedName>
    <definedName name="T10B6" localSheetId="2">#REF!</definedName>
    <definedName name="T10B6">#REF!</definedName>
    <definedName name="T10B7" localSheetId="0">#REF!</definedName>
    <definedName name="T10B7" localSheetId="2">#REF!</definedName>
    <definedName name="T10B7">#REF!</definedName>
    <definedName name="T10D13" localSheetId="0">#REF!</definedName>
    <definedName name="T10D13" localSheetId="2">#REF!</definedName>
    <definedName name="T10D13">#REF!</definedName>
    <definedName name="T10D16" localSheetId="0">#REF!</definedName>
    <definedName name="T10D16" localSheetId="2">#REF!</definedName>
    <definedName name="T10D16">#REF!</definedName>
    <definedName name="T10D19" localSheetId="0">#REF!</definedName>
    <definedName name="T10D19" localSheetId="2">#REF!</definedName>
    <definedName name="T10D19">#REF!</definedName>
    <definedName name="T10D22" localSheetId="0">#REF!</definedName>
    <definedName name="T10D22" localSheetId="2">#REF!</definedName>
    <definedName name="T10D22">#REF!</definedName>
    <definedName name="T10D25" localSheetId="0">#REF!</definedName>
    <definedName name="T10D25" localSheetId="2">#REF!</definedName>
    <definedName name="T10D25">#REF!</definedName>
    <definedName name="T10D29" localSheetId="0">#REF!</definedName>
    <definedName name="T10D29" localSheetId="2">#REF!</definedName>
    <definedName name="T10D29">#REF!</definedName>
    <definedName name="T10D32" localSheetId="0">#REF!</definedName>
    <definedName name="T10D32" localSheetId="2">#REF!</definedName>
    <definedName name="T10D32">#REF!</definedName>
    <definedName name="T10H" localSheetId="0">#REF!</definedName>
    <definedName name="T10H" localSheetId="2">#REF!</definedName>
    <definedName name="T10H">#REF!</definedName>
    <definedName name="T10H1" localSheetId="0">#REF!</definedName>
    <definedName name="T10H1" localSheetId="2">#REF!</definedName>
    <definedName name="T10H1">#REF!</definedName>
    <definedName name="T10H2" localSheetId="0">#REF!</definedName>
    <definedName name="T10H2" localSheetId="2">#REF!</definedName>
    <definedName name="T10H2">#REF!</definedName>
    <definedName name="T10H3" localSheetId="0">#REF!</definedName>
    <definedName name="T10H3" localSheetId="2">#REF!</definedName>
    <definedName name="T10H3">#REF!</definedName>
    <definedName name="T10H4" localSheetId="0">#REF!</definedName>
    <definedName name="T10H4" localSheetId="2">#REF!</definedName>
    <definedName name="T10H4">#REF!</definedName>
    <definedName name="T10HANCH" localSheetId="0">#REF!</definedName>
    <definedName name="T10HANCH" localSheetId="2">#REF!</definedName>
    <definedName name="T10HANCH">#REF!</definedName>
    <definedName name="T10P" localSheetId="0">#REF!</definedName>
    <definedName name="T10P" localSheetId="2">#REF!</definedName>
    <definedName name="T10P">#REF!</definedName>
    <definedName name="T10Q" localSheetId="0">#REF!</definedName>
    <definedName name="T10Q" localSheetId="2">#REF!</definedName>
    <definedName name="T10Q">#REF!</definedName>
    <definedName name="T10뒷채움" localSheetId="0">#REF!</definedName>
    <definedName name="T10뒷채움" localSheetId="2">#REF!</definedName>
    <definedName name="T10뒷채움">#REF!</definedName>
    <definedName name="t1a1p" localSheetId="0">#REF!</definedName>
    <definedName name="t1a1p" localSheetId="2">#REF!</definedName>
    <definedName name="t1a1p">#REF!</definedName>
    <definedName name="t1a1t" localSheetId="0">#REF!</definedName>
    <definedName name="t1a1t" localSheetId="2">#REF!</definedName>
    <definedName name="t1a1t">#REF!</definedName>
    <definedName name="t1a2p" localSheetId="0">#REF!</definedName>
    <definedName name="t1a2p" localSheetId="2">#REF!</definedName>
    <definedName name="t1a2p">#REF!</definedName>
    <definedName name="t1a2t" localSheetId="0">#REF!</definedName>
    <definedName name="t1a2t" localSheetId="2">#REF!</definedName>
    <definedName name="t1a2t">#REF!</definedName>
    <definedName name="T1B" localSheetId="0">#REF!</definedName>
    <definedName name="T1B" localSheetId="2">#REF!</definedName>
    <definedName name="T1B">#REF!</definedName>
    <definedName name="T1B1" localSheetId="0">#REF!</definedName>
    <definedName name="T1B1" localSheetId="2">#REF!</definedName>
    <definedName name="T1B1">#REF!</definedName>
    <definedName name="T1B2" localSheetId="0">#REF!</definedName>
    <definedName name="T1B2" localSheetId="2">#REF!</definedName>
    <definedName name="T1B2">#REF!</definedName>
    <definedName name="T1B3" localSheetId="0">#REF!</definedName>
    <definedName name="T1B3" localSheetId="2">#REF!</definedName>
    <definedName name="T1B3">#REF!</definedName>
    <definedName name="T1B4" localSheetId="0">#REF!</definedName>
    <definedName name="T1B4" localSheetId="2">#REF!</definedName>
    <definedName name="T1B4">#REF!</definedName>
    <definedName name="T1B5" localSheetId="0">#REF!</definedName>
    <definedName name="T1B5" localSheetId="2">#REF!</definedName>
    <definedName name="T1B5">#REF!</definedName>
    <definedName name="T1B6" localSheetId="0">#REF!</definedName>
    <definedName name="T1B6" localSheetId="2">#REF!</definedName>
    <definedName name="T1B6">#REF!</definedName>
    <definedName name="T1B7" localSheetId="0">#REF!</definedName>
    <definedName name="T1B7" localSheetId="2">#REF!</definedName>
    <definedName name="T1B7">#REF!</definedName>
    <definedName name="T1D13" localSheetId="0">#REF!</definedName>
    <definedName name="T1D13" localSheetId="2">#REF!</definedName>
    <definedName name="T1D13">#REF!</definedName>
    <definedName name="T1D16" localSheetId="0">#REF!</definedName>
    <definedName name="T1D16" localSheetId="2">#REF!</definedName>
    <definedName name="T1D16">#REF!</definedName>
    <definedName name="T1D19" localSheetId="0">#REF!</definedName>
    <definedName name="T1D19" localSheetId="2">#REF!</definedName>
    <definedName name="T1D19">#REF!</definedName>
    <definedName name="T1D22" localSheetId="0">#REF!</definedName>
    <definedName name="T1D22" localSheetId="2">#REF!</definedName>
    <definedName name="T1D22">#REF!</definedName>
    <definedName name="T1D25" localSheetId="0">#REF!</definedName>
    <definedName name="T1D25" localSheetId="2">#REF!</definedName>
    <definedName name="T1D25">#REF!</definedName>
    <definedName name="T1D26" localSheetId="0">#REF!</definedName>
    <definedName name="T1D26" localSheetId="2">#REF!</definedName>
    <definedName name="T1D26">#REF!</definedName>
    <definedName name="T1D29" localSheetId="0">#REF!</definedName>
    <definedName name="T1D29" localSheetId="2">#REF!</definedName>
    <definedName name="T1D29">#REF!</definedName>
    <definedName name="T1D32" localSheetId="0">#REF!</definedName>
    <definedName name="T1D32" localSheetId="2">#REF!</definedName>
    <definedName name="T1D32">#REF!</definedName>
    <definedName name="T1H" localSheetId="0">#REF!</definedName>
    <definedName name="T1H" localSheetId="2">#REF!</definedName>
    <definedName name="T1H">#REF!</definedName>
    <definedName name="T1H1" localSheetId="0">#REF!</definedName>
    <definedName name="T1H1" localSheetId="2">#REF!</definedName>
    <definedName name="T1H1">#REF!</definedName>
    <definedName name="T1H2" localSheetId="0">#REF!</definedName>
    <definedName name="T1H2" localSheetId="2">#REF!</definedName>
    <definedName name="T1H2">#REF!</definedName>
    <definedName name="T1H3" localSheetId="0">#REF!</definedName>
    <definedName name="T1H3" localSheetId="2">#REF!</definedName>
    <definedName name="T1H3">#REF!</definedName>
    <definedName name="T1H4" localSheetId="0">#REF!</definedName>
    <definedName name="T1H4" localSheetId="2">#REF!</definedName>
    <definedName name="T1H4">#REF!</definedName>
    <definedName name="T1HANCH" localSheetId="0">#REF!</definedName>
    <definedName name="T1HANCH" localSheetId="2">#REF!</definedName>
    <definedName name="T1HANCH">#REF!</definedName>
    <definedName name="T1HC" localSheetId="0">#REF!</definedName>
    <definedName name="T1HC" localSheetId="2">#REF!</definedName>
    <definedName name="T1HC">#REF!</definedName>
    <definedName name="T1HUNCH" localSheetId="0">#REF!</definedName>
    <definedName name="T1HUNCH" localSheetId="2">#REF!</definedName>
    <definedName name="T1HUNCH">#REF!</definedName>
    <definedName name="t1p" localSheetId="0">#REF!</definedName>
    <definedName name="t1p" localSheetId="2">#REF!</definedName>
    <definedName name="t1p">#REF!</definedName>
    <definedName name="t1q" localSheetId="0">#REF!</definedName>
    <definedName name="t1q" localSheetId="2">#REF!</definedName>
    <definedName name="t1q">#REF!</definedName>
    <definedName name="T1S" localSheetId="0">#REF!</definedName>
    <definedName name="T1S" localSheetId="2">#REF!</definedName>
    <definedName name="T1S">#REF!</definedName>
    <definedName name="T1뒷채움" localSheetId="0">#REF!</definedName>
    <definedName name="T1뒷채움" localSheetId="2">#REF!</definedName>
    <definedName name="T1뒷채움">#REF!</definedName>
    <definedName name="t2a1p" localSheetId="0">#REF!</definedName>
    <definedName name="t2a1p" localSheetId="2">#REF!</definedName>
    <definedName name="t2a1p">#REF!</definedName>
    <definedName name="t2a1t" localSheetId="0">#REF!</definedName>
    <definedName name="t2a1t" localSheetId="2">#REF!</definedName>
    <definedName name="t2a1t">#REF!</definedName>
    <definedName name="t2a2p" localSheetId="0">#REF!</definedName>
    <definedName name="t2a2p" localSheetId="2">#REF!</definedName>
    <definedName name="t2a2p">#REF!</definedName>
    <definedName name="t2a2t" localSheetId="0">#REF!</definedName>
    <definedName name="t2a2t" localSheetId="2">#REF!</definedName>
    <definedName name="t2a2t">#REF!</definedName>
    <definedName name="T2B" localSheetId="0">#REF!</definedName>
    <definedName name="T2B" localSheetId="2">#REF!</definedName>
    <definedName name="T2B">#REF!</definedName>
    <definedName name="T2B1" localSheetId="0">#REF!</definedName>
    <definedName name="T2B1" localSheetId="2">#REF!</definedName>
    <definedName name="T2B1">#REF!</definedName>
    <definedName name="T2B2" localSheetId="0">#REF!</definedName>
    <definedName name="T2B2" localSheetId="2">#REF!</definedName>
    <definedName name="T2B2">#REF!</definedName>
    <definedName name="T2B3" localSheetId="0">#REF!</definedName>
    <definedName name="T2B3" localSheetId="2">#REF!</definedName>
    <definedName name="T2B3">#REF!</definedName>
    <definedName name="T2B4" localSheetId="0">#REF!</definedName>
    <definedName name="T2B4" localSheetId="2">#REF!</definedName>
    <definedName name="T2B4">#REF!</definedName>
    <definedName name="T2B5" localSheetId="0">#REF!</definedName>
    <definedName name="T2B5" localSheetId="2">#REF!</definedName>
    <definedName name="T2B5">#REF!</definedName>
    <definedName name="T2B6" localSheetId="0">#REF!</definedName>
    <definedName name="T2B6" localSheetId="2">#REF!</definedName>
    <definedName name="T2B6">#REF!</definedName>
    <definedName name="T2B7" localSheetId="0">#REF!</definedName>
    <definedName name="T2B7" localSheetId="2">#REF!</definedName>
    <definedName name="T2B7">#REF!</definedName>
    <definedName name="T2D13" localSheetId="0">#REF!</definedName>
    <definedName name="T2D13" localSheetId="2">#REF!</definedName>
    <definedName name="T2D13">#REF!</definedName>
    <definedName name="T2D16" localSheetId="0">#REF!</definedName>
    <definedName name="T2D16" localSheetId="2">#REF!</definedName>
    <definedName name="T2D16">#REF!</definedName>
    <definedName name="T2D19" localSheetId="0">#REF!</definedName>
    <definedName name="T2D19" localSheetId="2">#REF!</definedName>
    <definedName name="T2D19">#REF!</definedName>
    <definedName name="T2D22" localSheetId="0">#REF!</definedName>
    <definedName name="T2D22" localSheetId="2">#REF!</definedName>
    <definedName name="T2D22">#REF!</definedName>
    <definedName name="T2D25" localSheetId="0">#REF!</definedName>
    <definedName name="T2D25" localSheetId="2">#REF!</definedName>
    <definedName name="T2D25">#REF!</definedName>
    <definedName name="T2D29" localSheetId="0">#REF!</definedName>
    <definedName name="T2D29" localSheetId="2">#REF!</definedName>
    <definedName name="T2D29">#REF!</definedName>
    <definedName name="T2D32" localSheetId="0">#REF!</definedName>
    <definedName name="T2D32" localSheetId="2">#REF!</definedName>
    <definedName name="T2D32">#REF!</definedName>
    <definedName name="T2H" localSheetId="0">#REF!</definedName>
    <definedName name="T2H" localSheetId="2">#REF!</definedName>
    <definedName name="T2H">#REF!</definedName>
    <definedName name="T2H1" localSheetId="0">#REF!</definedName>
    <definedName name="T2H1" localSheetId="2">#REF!</definedName>
    <definedName name="T2H1">#REF!</definedName>
    <definedName name="T2H2" localSheetId="0">#REF!</definedName>
    <definedName name="T2H2" localSheetId="2">#REF!</definedName>
    <definedName name="T2H2">#REF!</definedName>
    <definedName name="T2H3" localSheetId="0">#REF!</definedName>
    <definedName name="T2H3" localSheetId="2">#REF!</definedName>
    <definedName name="T2H3">#REF!</definedName>
    <definedName name="T2H4" localSheetId="0">#REF!</definedName>
    <definedName name="T2H4" localSheetId="2">#REF!</definedName>
    <definedName name="T2H4">#REF!</definedName>
    <definedName name="T2HANCH" localSheetId="0">#REF!</definedName>
    <definedName name="T2HANCH" localSheetId="2">#REF!</definedName>
    <definedName name="T2HANCH">#REF!</definedName>
    <definedName name="T2HC" localSheetId="0">#REF!</definedName>
    <definedName name="T2HC" localSheetId="2">#REF!</definedName>
    <definedName name="T2HC">#REF!</definedName>
    <definedName name="t2p" localSheetId="0">#REF!</definedName>
    <definedName name="t2p" localSheetId="2">#REF!</definedName>
    <definedName name="t2p">#REF!</definedName>
    <definedName name="T2Q" localSheetId="0">#REF!</definedName>
    <definedName name="T2Q" localSheetId="2">#REF!</definedName>
    <definedName name="T2Q">#REF!</definedName>
    <definedName name="T2S" localSheetId="0">#REF!</definedName>
    <definedName name="T2S" localSheetId="2">#REF!</definedName>
    <definedName name="T2S">#REF!</definedName>
    <definedName name="T2뒷채움" localSheetId="0">#REF!</definedName>
    <definedName name="T2뒷채움" localSheetId="2">#REF!</definedName>
    <definedName name="T2뒷채움">#REF!</definedName>
    <definedName name="T3A1P" localSheetId="0">#REF!</definedName>
    <definedName name="T3A1P" localSheetId="2">#REF!</definedName>
    <definedName name="T3A1P">#REF!</definedName>
    <definedName name="t3a1t" localSheetId="0">#REF!</definedName>
    <definedName name="t3a1t" localSheetId="2">#REF!</definedName>
    <definedName name="t3a1t">#REF!</definedName>
    <definedName name="t3a2p" localSheetId="0">#REF!</definedName>
    <definedName name="t3a2p" localSheetId="2">#REF!</definedName>
    <definedName name="t3a2p">#REF!</definedName>
    <definedName name="t3a2t" localSheetId="0">#REF!</definedName>
    <definedName name="t3a2t" localSheetId="2">#REF!</definedName>
    <definedName name="t3a2t">#REF!</definedName>
    <definedName name="T3B" localSheetId="0">#REF!</definedName>
    <definedName name="T3B" localSheetId="2">#REF!</definedName>
    <definedName name="T3B">#REF!</definedName>
    <definedName name="T3B1" localSheetId="0">#REF!</definedName>
    <definedName name="T3B1" localSheetId="2">#REF!</definedName>
    <definedName name="T3B1">#REF!</definedName>
    <definedName name="T3B2" localSheetId="0">#REF!</definedName>
    <definedName name="T3B2" localSheetId="2">#REF!</definedName>
    <definedName name="T3B2">#REF!</definedName>
    <definedName name="T3B3" localSheetId="0">#REF!</definedName>
    <definedName name="T3B3" localSheetId="2">#REF!</definedName>
    <definedName name="T3B3">#REF!</definedName>
    <definedName name="T3B4" localSheetId="0">#REF!</definedName>
    <definedName name="T3B4" localSheetId="2">#REF!</definedName>
    <definedName name="T3B4">#REF!</definedName>
    <definedName name="T3B5" localSheetId="0">#REF!</definedName>
    <definedName name="T3B5" localSheetId="2">#REF!</definedName>
    <definedName name="T3B5">#REF!</definedName>
    <definedName name="T3B6" localSheetId="0">#REF!</definedName>
    <definedName name="T3B6" localSheetId="2">#REF!</definedName>
    <definedName name="T3B6">#REF!</definedName>
    <definedName name="T3B7" localSheetId="0">#REF!</definedName>
    <definedName name="T3B7" localSheetId="2">#REF!</definedName>
    <definedName name="T3B7">#REF!</definedName>
    <definedName name="T3D13" localSheetId="0">#REF!</definedName>
    <definedName name="T3D13" localSheetId="2">#REF!</definedName>
    <definedName name="T3D13">#REF!</definedName>
    <definedName name="T3D16" localSheetId="0">#REF!</definedName>
    <definedName name="T3D16" localSheetId="2">#REF!</definedName>
    <definedName name="T3D16">#REF!</definedName>
    <definedName name="T3D19" localSheetId="0">#REF!</definedName>
    <definedName name="T3D19" localSheetId="2">#REF!</definedName>
    <definedName name="T3D19">#REF!</definedName>
    <definedName name="T3D22" localSheetId="0">#REF!</definedName>
    <definedName name="T3D22" localSheetId="2">#REF!</definedName>
    <definedName name="T3D22">#REF!</definedName>
    <definedName name="T3D25" localSheetId="0">#REF!</definedName>
    <definedName name="T3D25" localSheetId="2">#REF!</definedName>
    <definedName name="T3D25">#REF!</definedName>
    <definedName name="T3D29" localSheetId="0">#REF!</definedName>
    <definedName name="T3D29" localSheetId="2">#REF!</definedName>
    <definedName name="T3D29">#REF!</definedName>
    <definedName name="T3D32" localSheetId="0">#REF!</definedName>
    <definedName name="T3D32" localSheetId="2">#REF!</definedName>
    <definedName name="T3D32">#REF!</definedName>
    <definedName name="T3H" localSheetId="0">#REF!</definedName>
    <definedName name="T3H" localSheetId="2">#REF!</definedName>
    <definedName name="T3H">#REF!</definedName>
    <definedName name="T3H1" localSheetId="0">#REF!</definedName>
    <definedName name="T3H1" localSheetId="2">#REF!</definedName>
    <definedName name="T3H1">#REF!</definedName>
    <definedName name="T3H2" localSheetId="0">#REF!</definedName>
    <definedName name="T3H2" localSheetId="2">#REF!</definedName>
    <definedName name="T3H2">#REF!</definedName>
    <definedName name="T3H3" localSheetId="0">#REF!</definedName>
    <definedName name="T3H3" localSheetId="2">#REF!</definedName>
    <definedName name="T3H3">#REF!</definedName>
    <definedName name="T3H4" localSheetId="0">#REF!</definedName>
    <definedName name="T3H4" localSheetId="2">#REF!</definedName>
    <definedName name="T3H4">#REF!</definedName>
    <definedName name="T3HANCH" localSheetId="0">#REF!</definedName>
    <definedName name="T3HANCH" localSheetId="2">#REF!</definedName>
    <definedName name="T3HANCH">#REF!</definedName>
    <definedName name="t3p" localSheetId="0">#REF!</definedName>
    <definedName name="t3p" localSheetId="2">#REF!</definedName>
    <definedName name="t3p">#REF!</definedName>
    <definedName name="T3Q" localSheetId="0">#REF!</definedName>
    <definedName name="T3Q" localSheetId="2">#REF!</definedName>
    <definedName name="T3Q">#REF!</definedName>
    <definedName name="T3S" localSheetId="0">#REF!</definedName>
    <definedName name="T3S" localSheetId="2">#REF!</definedName>
    <definedName name="T3S">#REF!</definedName>
    <definedName name="T3뒷채움" localSheetId="0">#REF!</definedName>
    <definedName name="T3뒷채움" localSheetId="2">#REF!</definedName>
    <definedName name="T3뒷채움">#REF!</definedName>
    <definedName name="T4B" localSheetId="0">#REF!</definedName>
    <definedName name="T4B" localSheetId="2">#REF!</definedName>
    <definedName name="T4B">#REF!</definedName>
    <definedName name="T4B1" localSheetId="0">#REF!</definedName>
    <definedName name="T4B1" localSheetId="2">#REF!</definedName>
    <definedName name="T4B1">#REF!</definedName>
    <definedName name="T4B2" localSheetId="0">#REF!</definedName>
    <definedName name="T4B2" localSheetId="2">#REF!</definedName>
    <definedName name="T4B2">#REF!</definedName>
    <definedName name="T4B3" localSheetId="0">#REF!</definedName>
    <definedName name="T4B3" localSheetId="2">#REF!</definedName>
    <definedName name="T4B3">#REF!</definedName>
    <definedName name="T4B4" localSheetId="0">#REF!</definedName>
    <definedName name="T4B4" localSheetId="2">#REF!</definedName>
    <definedName name="T4B4">#REF!</definedName>
    <definedName name="T4B5" localSheetId="0">#REF!</definedName>
    <definedName name="T4B5" localSheetId="2">#REF!</definedName>
    <definedName name="T4B5">#REF!</definedName>
    <definedName name="T4B6" localSheetId="0">#REF!</definedName>
    <definedName name="T4B6" localSheetId="2">#REF!</definedName>
    <definedName name="T4B6">#REF!</definedName>
    <definedName name="T4B7" localSheetId="0">#REF!</definedName>
    <definedName name="T4B7" localSheetId="2">#REF!</definedName>
    <definedName name="T4B7">#REF!</definedName>
    <definedName name="T4D13" localSheetId="0">#REF!</definedName>
    <definedName name="T4D13" localSheetId="2">#REF!</definedName>
    <definedName name="T4D13">#REF!</definedName>
    <definedName name="T4D16" localSheetId="0">#REF!</definedName>
    <definedName name="T4D16" localSheetId="2">#REF!</definedName>
    <definedName name="T4D16">#REF!</definedName>
    <definedName name="T4D19" localSheetId="0">#REF!</definedName>
    <definedName name="T4D19" localSheetId="2">#REF!</definedName>
    <definedName name="T4D19">#REF!</definedName>
    <definedName name="T4D22" localSheetId="0">#REF!</definedName>
    <definedName name="T4D22" localSheetId="2">#REF!</definedName>
    <definedName name="T4D22">#REF!</definedName>
    <definedName name="T4D25" localSheetId="0">#REF!</definedName>
    <definedName name="T4D25" localSheetId="2">#REF!</definedName>
    <definedName name="T4D25">#REF!</definedName>
    <definedName name="T4D29" localSheetId="0">#REF!</definedName>
    <definedName name="T4D29" localSheetId="2">#REF!</definedName>
    <definedName name="T4D29">#REF!</definedName>
    <definedName name="T4D32" localSheetId="0">#REF!</definedName>
    <definedName name="T4D32" localSheetId="2">#REF!</definedName>
    <definedName name="T4D32">#REF!</definedName>
    <definedName name="T4H" localSheetId="0">#REF!</definedName>
    <definedName name="T4H" localSheetId="2">#REF!</definedName>
    <definedName name="T4H">#REF!</definedName>
    <definedName name="T4H1" localSheetId="0">#REF!</definedName>
    <definedName name="T4H1" localSheetId="2">#REF!</definedName>
    <definedName name="T4H1">#REF!</definedName>
    <definedName name="T4H2" localSheetId="0">#REF!</definedName>
    <definedName name="T4H2" localSheetId="2">#REF!</definedName>
    <definedName name="T4H2">#REF!</definedName>
    <definedName name="T4H3" localSheetId="0">#REF!</definedName>
    <definedName name="T4H3" localSheetId="2">#REF!</definedName>
    <definedName name="T4H3">#REF!</definedName>
    <definedName name="T4H4" localSheetId="0">#REF!</definedName>
    <definedName name="T4H4" localSheetId="2">#REF!</definedName>
    <definedName name="T4H4">#REF!</definedName>
    <definedName name="T4HANCH" localSheetId="0">#REF!</definedName>
    <definedName name="T4HANCH" localSheetId="2">#REF!</definedName>
    <definedName name="T4HANCH">#REF!</definedName>
    <definedName name="t4p" localSheetId="0">#REF!</definedName>
    <definedName name="t4p" localSheetId="2">#REF!</definedName>
    <definedName name="t4p">#REF!</definedName>
    <definedName name="T4Q" localSheetId="0">#REF!</definedName>
    <definedName name="T4Q" localSheetId="2">#REF!</definedName>
    <definedName name="T4Q">#REF!</definedName>
    <definedName name="T4뒷채움" localSheetId="0">#REF!</definedName>
    <definedName name="T4뒷채움" localSheetId="2">#REF!</definedName>
    <definedName name="T4뒷채움">#REF!</definedName>
    <definedName name="T5B" localSheetId="0">#REF!</definedName>
    <definedName name="T5B" localSheetId="2">#REF!</definedName>
    <definedName name="T5B">#REF!</definedName>
    <definedName name="T5B1" localSheetId="0">#REF!</definedName>
    <definedName name="T5B1" localSheetId="2">#REF!</definedName>
    <definedName name="T5B1">#REF!</definedName>
    <definedName name="T5B2" localSheetId="0">#REF!</definedName>
    <definedName name="T5B2" localSheetId="2">#REF!</definedName>
    <definedName name="T5B2">#REF!</definedName>
    <definedName name="T5B3" localSheetId="0">#REF!</definedName>
    <definedName name="T5B3" localSheetId="2">#REF!</definedName>
    <definedName name="T5B3">#REF!</definedName>
    <definedName name="T5B4" localSheetId="0">#REF!</definedName>
    <definedName name="T5B4" localSheetId="2">#REF!</definedName>
    <definedName name="T5B4">#REF!</definedName>
    <definedName name="T5B5" localSheetId="0">#REF!</definedName>
    <definedName name="T5B5" localSheetId="2">#REF!</definedName>
    <definedName name="T5B5">#REF!</definedName>
    <definedName name="T5B6" localSheetId="0">#REF!</definedName>
    <definedName name="T5B6" localSheetId="2">#REF!</definedName>
    <definedName name="T5B6">#REF!</definedName>
    <definedName name="T5B7" localSheetId="0">#REF!</definedName>
    <definedName name="T5B7" localSheetId="2">#REF!</definedName>
    <definedName name="T5B7">#REF!</definedName>
    <definedName name="T5D13" localSheetId="0">#REF!</definedName>
    <definedName name="T5D13" localSheetId="2">#REF!</definedName>
    <definedName name="T5D13">#REF!</definedName>
    <definedName name="T5D16" localSheetId="0">#REF!</definedName>
    <definedName name="T5D16" localSheetId="2">#REF!</definedName>
    <definedName name="T5D16">#REF!</definedName>
    <definedName name="T5D19" localSheetId="0">#REF!</definedName>
    <definedName name="T5D19" localSheetId="2">#REF!</definedName>
    <definedName name="T5D19">#REF!</definedName>
    <definedName name="T5D22" localSheetId="0">#REF!</definedName>
    <definedName name="T5D22" localSheetId="2">#REF!</definedName>
    <definedName name="T5D22">#REF!</definedName>
    <definedName name="T5D25" localSheetId="0">#REF!</definedName>
    <definedName name="T5D25" localSheetId="2">#REF!</definedName>
    <definedName name="T5D25">#REF!</definedName>
    <definedName name="T5D29" localSheetId="0">#REF!</definedName>
    <definedName name="T5D29" localSheetId="2">#REF!</definedName>
    <definedName name="T5D29">#REF!</definedName>
    <definedName name="T5D32" localSheetId="0">#REF!</definedName>
    <definedName name="T5D32" localSheetId="2">#REF!</definedName>
    <definedName name="T5D32">#REF!</definedName>
    <definedName name="T5H" localSheetId="0">#REF!</definedName>
    <definedName name="T5H" localSheetId="2">#REF!</definedName>
    <definedName name="T5H">#REF!</definedName>
    <definedName name="T5H1" localSheetId="0">#REF!</definedName>
    <definedName name="T5H1" localSheetId="2">#REF!</definedName>
    <definedName name="T5H1">#REF!</definedName>
    <definedName name="T5H2" localSheetId="0">#REF!</definedName>
    <definedName name="T5H2" localSheetId="2">#REF!</definedName>
    <definedName name="T5H2">#REF!</definedName>
    <definedName name="T5H3" localSheetId="0">#REF!</definedName>
    <definedName name="T5H3" localSheetId="2">#REF!</definedName>
    <definedName name="T5H3">#REF!</definedName>
    <definedName name="T5H4" localSheetId="0">#REF!</definedName>
    <definedName name="T5H4" localSheetId="2">#REF!</definedName>
    <definedName name="T5H4">#REF!</definedName>
    <definedName name="T5HANCH" localSheetId="0">#REF!</definedName>
    <definedName name="T5HANCH" localSheetId="2">#REF!</definedName>
    <definedName name="T5HANCH">#REF!</definedName>
    <definedName name="t5p" localSheetId="0">#REF!</definedName>
    <definedName name="t5p" localSheetId="2">#REF!</definedName>
    <definedName name="t5p">#REF!</definedName>
    <definedName name="T5Q" localSheetId="0">#REF!</definedName>
    <definedName name="T5Q" localSheetId="2">#REF!</definedName>
    <definedName name="T5Q">#REF!</definedName>
    <definedName name="T5뒷채움" localSheetId="0">#REF!</definedName>
    <definedName name="T5뒷채움" localSheetId="2">#REF!</definedName>
    <definedName name="T5뒷채움">#REF!</definedName>
    <definedName name="T6B" localSheetId="0">#REF!</definedName>
    <definedName name="T6B" localSheetId="2">#REF!</definedName>
    <definedName name="T6B">#REF!</definedName>
    <definedName name="T6B1" localSheetId="0">#REF!</definedName>
    <definedName name="T6B1" localSheetId="2">#REF!</definedName>
    <definedName name="T6B1">#REF!</definedName>
    <definedName name="T6B2" localSheetId="0">#REF!</definedName>
    <definedName name="T6B2" localSheetId="2">#REF!</definedName>
    <definedName name="T6B2">#REF!</definedName>
    <definedName name="T6B3" localSheetId="0">#REF!</definedName>
    <definedName name="T6B3" localSheetId="2">#REF!</definedName>
    <definedName name="T6B3">#REF!</definedName>
    <definedName name="T6B4" localSheetId="0">#REF!</definedName>
    <definedName name="T6B4" localSheetId="2">#REF!</definedName>
    <definedName name="T6B4">#REF!</definedName>
    <definedName name="T6B5" localSheetId="0">#REF!</definedName>
    <definedName name="T6B5" localSheetId="2">#REF!</definedName>
    <definedName name="T6B5">#REF!</definedName>
    <definedName name="T6B6" localSheetId="0">#REF!</definedName>
    <definedName name="T6B6" localSheetId="2">#REF!</definedName>
    <definedName name="T6B6">#REF!</definedName>
    <definedName name="T6B7" localSheetId="0">#REF!</definedName>
    <definedName name="T6B7" localSheetId="2">#REF!</definedName>
    <definedName name="T6B7">#REF!</definedName>
    <definedName name="T6D13" localSheetId="0">#REF!</definedName>
    <definedName name="T6D13" localSheetId="2">#REF!</definedName>
    <definedName name="T6D13">#REF!</definedName>
    <definedName name="T6D16" localSheetId="0">#REF!</definedName>
    <definedName name="T6D16" localSheetId="2">#REF!</definedName>
    <definedName name="T6D16">#REF!</definedName>
    <definedName name="T6D169" localSheetId="0">#REF!</definedName>
    <definedName name="T6D169" localSheetId="2">#REF!</definedName>
    <definedName name="T6D169">#REF!</definedName>
    <definedName name="T6D19" localSheetId="0">#REF!</definedName>
    <definedName name="T6D19" localSheetId="2">#REF!</definedName>
    <definedName name="T6D19">#REF!</definedName>
    <definedName name="T6D22" localSheetId="0">#REF!</definedName>
    <definedName name="T6D22" localSheetId="2">#REF!</definedName>
    <definedName name="T6D22">#REF!</definedName>
    <definedName name="T6D25" localSheetId="0">#REF!</definedName>
    <definedName name="T6D25" localSheetId="2">#REF!</definedName>
    <definedName name="T6D25">#REF!</definedName>
    <definedName name="T6D29" localSheetId="0">#REF!</definedName>
    <definedName name="T6D29" localSheetId="2">#REF!</definedName>
    <definedName name="T6D29">#REF!</definedName>
    <definedName name="T6D32" localSheetId="0">#REF!</definedName>
    <definedName name="T6D32" localSheetId="2">#REF!</definedName>
    <definedName name="T6D32">#REF!</definedName>
    <definedName name="T6H" localSheetId="0">#REF!</definedName>
    <definedName name="T6H" localSheetId="2">#REF!</definedName>
    <definedName name="T6H">#REF!</definedName>
    <definedName name="T6H1" localSheetId="0">#REF!</definedName>
    <definedName name="T6H1" localSheetId="2">#REF!</definedName>
    <definedName name="T6H1">#REF!</definedName>
    <definedName name="T6H2" localSheetId="0">#REF!</definedName>
    <definedName name="T6H2" localSheetId="2">#REF!</definedName>
    <definedName name="T6H2">#REF!</definedName>
    <definedName name="T6H3" localSheetId="0">#REF!</definedName>
    <definedName name="T6H3" localSheetId="2">#REF!</definedName>
    <definedName name="T6H3">#REF!</definedName>
    <definedName name="T6H4" localSheetId="0">#REF!</definedName>
    <definedName name="T6H4" localSheetId="2">#REF!</definedName>
    <definedName name="T6H4">#REF!</definedName>
    <definedName name="T6HANCH" localSheetId="0">#REF!</definedName>
    <definedName name="T6HANCH" localSheetId="2">#REF!</definedName>
    <definedName name="T6HANCH">#REF!</definedName>
    <definedName name="t6p" localSheetId="0">#REF!</definedName>
    <definedName name="t6p" localSheetId="2">#REF!</definedName>
    <definedName name="t6p">#REF!</definedName>
    <definedName name="T6Q" localSheetId="0">#REF!</definedName>
    <definedName name="T6Q" localSheetId="2">#REF!</definedName>
    <definedName name="T6Q">#REF!</definedName>
    <definedName name="T6뒷채움" localSheetId="0">#REF!</definedName>
    <definedName name="T6뒷채움" localSheetId="2">#REF!</definedName>
    <definedName name="T6뒷채움">#REF!</definedName>
    <definedName name="T7B" localSheetId="0">#REF!</definedName>
    <definedName name="T7B" localSheetId="2">#REF!</definedName>
    <definedName name="T7B">#REF!</definedName>
    <definedName name="T7B1" localSheetId="0">#REF!</definedName>
    <definedName name="T7B1" localSheetId="2">#REF!</definedName>
    <definedName name="T7B1">#REF!</definedName>
    <definedName name="T7B2" localSheetId="0">#REF!</definedName>
    <definedName name="T7B2" localSheetId="2">#REF!</definedName>
    <definedName name="T7B2">#REF!</definedName>
    <definedName name="T7B3" localSheetId="0">#REF!</definedName>
    <definedName name="T7B3" localSheetId="2">#REF!</definedName>
    <definedName name="T7B3">#REF!</definedName>
    <definedName name="T7B4" localSheetId="0">#REF!</definedName>
    <definedName name="T7B4" localSheetId="2">#REF!</definedName>
    <definedName name="T7B4">#REF!</definedName>
    <definedName name="T7B5" localSheetId="0">#REF!</definedName>
    <definedName name="T7B5" localSheetId="2">#REF!</definedName>
    <definedName name="T7B5">#REF!</definedName>
    <definedName name="T7B6" localSheetId="0">#REF!</definedName>
    <definedName name="T7B6" localSheetId="2">#REF!</definedName>
    <definedName name="T7B6">#REF!</definedName>
    <definedName name="T7B7" localSheetId="0">#REF!</definedName>
    <definedName name="T7B7" localSheetId="2">#REF!</definedName>
    <definedName name="T7B7">#REF!</definedName>
    <definedName name="T7D13" localSheetId="0">#REF!</definedName>
    <definedName name="T7D13" localSheetId="2">#REF!</definedName>
    <definedName name="T7D13">#REF!</definedName>
    <definedName name="T7D16" localSheetId="0">#REF!</definedName>
    <definedName name="T7D16" localSheetId="2">#REF!</definedName>
    <definedName name="T7D16">#REF!</definedName>
    <definedName name="T7D19" localSheetId="0">#REF!</definedName>
    <definedName name="T7D19" localSheetId="2">#REF!</definedName>
    <definedName name="T7D19">#REF!</definedName>
    <definedName name="T7D22" localSheetId="0">#REF!</definedName>
    <definedName name="T7D22" localSheetId="2">#REF!</definedName>
    <definedName name="T7D22">#REF!</definedName>
    <definedName name="T7D25" localSheetId="0">#REF!</definedName>
    <definedName name="T7D25" localSheetId="2">#REF!</definedName>
    <definedName name="T7D25">#REF!</definedName>
    <definedName name="T7D29" localSheetId="0">#REF!</definedName>
    <definedName name="T7D29" localSheetId="2">#REF!</definedName>
    <definedName name="T7D29">#REF!</definedName>
    <definedName name="T7D32" localSheetId="0">#REF!</definedName>
    <definedName name="T7D32" localSheetId="2">#REF!</definedName>
    <definedName name="T7D32">#REF!</definedName>
    <definedName name="T7H" localSheetId="0">#REF!</definedName>
    <definedName name="T7H" localSheetId="2">#REF!</definedName>
    <definedName name="T7H">#REF!</definedName>
    <definedName name="T7H1" localSheetId="0">#REF!</definedName>
    <definedName name="T7H1" localSheetId="2">#REF!</definedName>
    <definedName name="T7H1">#REF!</definedName>
    <definedName name="T7H2" localSheetId="0">#REF!</definedName>
    <definedName name="T7H2" localSheetId="2">#REF!</definedName>
    <definedName name="T7H2">#REF!</definedName>
    <definedName name="T7H3" localSheetId="0">#REF!</definedName>
    <definedName name="T7H3" localSheetId="2">#REF!</definedName>
    <definedName name="T7H3">#REF!</definedName>
    <definedName name="T7H4" localSheetId="0">#REF!</definedName>
    <definedName name="T7H4" localSheetId="2">#REF!</definedName>
    <definedName name="T7H4">#REF!</definedName>
    <definedName name="T7HANCH" localSheetId="0">#REF!</definedName>
    <definedName name="T7HANCH" localSheetId="2">#REF!</definedName>
    <definedName name="T7HANCH">#REF!</definedName>
    <definedName name="t7p" localSheetId="0">#REF!</definedName>
    <definedName name="t7p" localSheetId="2">#REF!</definedName>
    <definedName name="t7p">#REF!</definedName>
    <definedName name="T7Q" localSheetId="0">#REF!</definedName>
    <definedName name="T7Q" localSheetId="2">#REF!</definedName>
    <definedName name="T7Q">#REF!</definedName>
    <definedName name="T7뒷채움" localSheetId="0">#REF!</definedName>
    <definedName name="T7뒷채움" localSheetId="2">#REF!</definedName>
    <definedName name="T7뒷채움">#REF!</definedName>
    <definedName name="T8B" localSheetId="0">#REF!</definedName>
    <definedName name="T8B" localSheetId="2">#REF!</definedName>
    <definedName name="T8B">#REF!</definedName>
    <definedName name="T8B1" localSheetId="0">#REF!</definedName>
    <definedName name="T8B1" localSheetId="2">#REF!</definedName>
    <definedName name="T8B1">#REF!</definedName>
    <definedName name="T8B2" localSheetId="0">#REF!</definedName>
    <definedName name="T8B2" localSheetId="2">#REF!</definedName>
    <definedName name="T8B2">#REF!</definedName>
    <definedName name="T8B3" localSheetId="0">#REF!</definedName>
    <definedName name="T8B3" localSheetId="2">#REF!</definedName>
    <definedName name="T8B3">#REF!</definedName>
    <definedName name="T8B4" localSheetId="0">#REF!</definedName>
    <definedName name="T8B4" localSheetId="2">#REF!</definedName>
    <definedName name="T8B4">#REF!</definedName>
    <definedName name="T8B5" localSheetId="0">#REF!</definedName>
    <definedName name="T8B5" localSheetId="2">#REF!</definedName>
    <definedName name="T8B5">#REF!</definedName>
    <definedName name="T8B6" localSheetId="0">#REF!</definedName>
    <definedName name="T8B6" localSheetId="2">#REF!</definedName>
    <definedName name="T8B6">#REF!</definedName>
    <definedName name="T8B7" localSheetId="0">#REF!</definedName>
    <definedName name="T8B7" localSheetId="2">#REF!</definedName>
    <definedName name="T8B7">#REF!</definedName>
    <definedName name="T8D13" localSheetId="0">#REF!</definedName>
    <definedName name="T8D13" localSheetId="2">#REF!</definedName>
    <definedName name="T8D13">#REF!</definedName>
    <definedName name="T8D16" localSheetId="0">#REF!</definedName>
    <definedName name="T8D16" localSheetId="2">#REF!</definedName>
    <definedName name="T8D16">#REF!</definedName>
    <definedName name="T8D19" localSheetId="0">#REF!</definedName>
    <definedName name="T8D19" localSheetId="2">#REF!</definedName>
    <definedName name="T8D19">#REF!</definedName>
    <definedName name="T8D22" localSheetId="0">#REF!</definedName>
    <definedName name="T8D22" localSheetId="2">#REF!</definedName>
    <definedName name="T8D22">#REF!</definedName>
    <definedName name="T8D25" localSheetId="0">#REF!</definedName>
    <definedName name="T8D25" localSheetId="2">#REF!</definedName>
    <definedName name="T8D25">#REF!</definedName>
    <definedName name="T8D29" localSheetId="0">#REF!</definedName>
    <definedName name="T8D29" localSheetId="2">#REF!</definedName>
    <definedName name="T8D29">#REF!</definedName>
    <definedName name="T8D32" localSheetId="0">#REF!</definedName>
    <definedName name="T8D32" localSheetId="2">#REF!</definedName>
    <definedName name="T8D32">#REF!</definedName>
    <definedName name="T8H" localSheetId="0">#REF!</definedName>
    <definedName name="T8H" localSheetId="2">#REF!</definedName>
    <definedName name="T8H">#REF!</definedName>
    <definedName name="T8H1" localSheetId="0">#REF!</definedName>
    <definedName name="T8H1" localSheetId="2">#REF!</definedName>
    <definedName name="T8H1">#REF!</definedName>
    <definedName name="T8H2" localSheetId="0">#REF!</definedName>
    <definedName name="T8H2" localSheetId="2">#REF!</definedName>
    <definedName name="T8H2">#REF!</definedName>
    <definedName name="T8H3" localSheetId="0">#REF!</definedName>
    <definedName name="T8H3" localSheetId="2">#REF!</definedName>
    <definedName name="T8H3">#REF!</definedName>
    <definedName name="T8H4" localSheetId="0">#REF!</definedName>
    <definedName name="T8H4" localSheetId="2">#REF!</definedName>
    <definedName name="T8H4">#REF!</definedName>
    <definedName name="T8HANCH" localSheetId="0">#REF!</definedName>
    <definedName name="T8HANCH" localSheetId="2">#REF!</definedName>
    <definedName name="T8HANCH">#REF!</definedName>
    <definedName name="t8p" localSheetId="0">#REF!</definedName>
    <definedName name="t8p" localSheetId="2">#REF!</definedName>
    <definedName name="t8p">#REF!</definedName>
    <definedName name="T8Q" localSheetId="0">#REF!</definedName>
    <definedName name="T8Q" localSheetId="2">#REF!</definedName>
    <definedName name="T8Q">#REF!</definedName>
    <definedName name="T8뒷채움" localSheetId="0">#REF!</definedName>
    <definedName name="T8뒷채움" localSheetId="2">#REF!</definedName>
    <definedName name="T8뒷채움">#REF!</definedName>
    <definedName name="T9B" localSheetId="0">#REF!</definedName>
    <definedName name="T9B" localSheetId="2">#REF!</definedName>
    <definedName name="T9B">#REF!</definedName>
    <definedName name="T9B1" localSheetId="0">#REF!</definedName>
    <definedName name="T9B1" localSheetId="2">#REF!</definedName>
    <definedName name="T9B1">#REF!</definedName>
    <definedName name="T9B2" localSheetId="0">#REF!</definedName>
    <definedName name="T9B2" localSheetId="2">#REF!</definedName>
    <definedName name="T9B2">#REF!</definedName>
    <definedName name="T9B3" localSheetId="0">#REF!</definedName>
    <definedName name="T9B3" localSheetId="2">#REF!</definedName>
    <definedName name="T9B3">#REF!</definedName>
    <definedName name="T9B4" localSheetId="0">#REF!</definedName>
    <definedName name="T9B4" localSheetId="2">#REF!</definedName>
    <definedName name="T9B4">#REF!</definedName>
    <definedName name="T9B5" localSheetId="0">#REF!</definedName>
    <definedName name="T9B5" localSheetId="2">#REF!</definedName>
    <definedName name="T9B5">#REF!</definedName>
    <definedName name="T9B6" localSheetId="0">#REF!</definedName>
    <definedName name="T9B6" localSheetId="2">#REF!</definedName>
    <definedName name="T9B6">#REF!</definedName>
    <definedName name="T9B7" localSheetId="0">#REF!</definedName>
    <definedName name="T9B7" localSheetId="2">#REF!</definedName>
    <definedName name="T9B7">#REF!</definedName>
    <definedName name="T9D13" localSheetId="0">#REF!</definedName>
    <definedName name="T9D13" localSheetId="2">#REF!</definedName>
    <definedName name="T9D13">#REF!</definedName>
    <definedName name="T9D16" localSheetId="0">#REF!</definedName>
    <definedName name="T9D16" localSheetId="2">#REF!</definedName>
    <definedName name="T9D16">#REF!</definedName>
    <definedName name="T9D19" localSheetId="0">#REF!</definedName>
    <definedName name="T9D19" localSheetId="2">#REF!</definedName>
    <definedName name="T9D19">#REF!</definedName>
    <definedName name="T9D202" localSheetId="0">#REF!</definedName>
    <definedName name="T9D202" localSheetId="2">#REF!</definedName>
    <definedName name="T9D202">#REF!</definedName>
    <definedName name="T9D211" localSheetId="0">#REF!</definedName>
    <definedName name="T9D211" localSheetId="2">#REF!</definedName>
    <definedName name="T9D211">#REF!</definedName>
    <definedName name="T9D22" localSheetId="0">#REF!</definedName>
    <definedName name="T9D22" localSheetId="2">#REF!</definedName>
    <definedName name="T9D22">#REF!</definedName>
    <definedName name="T9D25" localSheetId="0">#REF!</definedName>
    <definedName name="T9D25" localSheetId="2">#REF!</definedName>
    <definedName name="T9D25">#REF!</definedName>
    <definedName name="T9D250" localSheetId="0">#REF!</definedName>
    <definedName name="T9D250" localSheetId="2">#REF!</definedName>
    <definedName name="T9D250">#REF!</definedName>
    <definedName name="T9D29" localSheetId="0">#REF!</definedName>
    <definedName name="T9D29" localSheetId="2">#REF!</definedName>
    <definedName name="T9D29">#REF!</definedName>
    <definedName name="T9D32" localSheetId="0">#REF!</definedName>
    <definedName name="T9D32" localSheetId="2">#REF!</definedName>
    <definedName name="T9D32">#REF!</definedName>
    <definedName name="T9H" localSheetId="0">#REF!</definedName>
    <definedName name="T9H" localSheetId="2">#REF!</definedName>
    <definedName name="T9H">#REF!</definedName>
    <definedName name="T9H1" localSheetId="0">#REF!</definedName>
    <definedName name="T9H1" localSheetId="2">#REF!</definedName>
    <definedName name="T9H1">#REF!</definedName>
    <definedName name="T9H2" localSheetId="0">#REF!</definedName>
    <definedName name="T9H2" localSheetId="2">#REF!</definedName>
    <definedName name="T9H2">#REF!</definedName>
    <definedName name="T9H3" localSheetId="0">#REF!</definedName>
    <definedName name="T9H3" localSheetId="2">#REF!</definedName>
    <definedName name="T9H3">#REF!</definedName>
    <definedName name="T9H4" localSheetId="0">#REF!</definedName>
    <definedName name="T9H4" localSheetId="2">#REF!</definedName>
    <definedName name="T9H4">#REF!</definedName>
    <definedName name="T9HANCH" localSheetId="0">#REF!</definedName>
    <definedName name="T9HANCH" localSheetId="2">#REF!</definedName>
    <definedName name="T9HANCH">#REF!</definedName>
    <definedName name="T9P" localSheetId="0">#REF!</definedName>
    <definedName name="T9P" localSheetId="2">#REF!</definedName>
    <definedName name="T9P">#REF!</definedName>
    <definedName name="T9Q" localSheetId="0">#REF!</definedName>
    <definedName name="T9Q" localSheetId="2">#REF!</definedName>
    <definedName name="T9Q">#REF!</definedName>
    <definedName name="T9뒷채움" localSheetId="0">#REF!</definedName>
    <definedName name="T9뒷채움" localSheetId="2">#REF!</definedName>
    <definedName name="T9뒷채움">#REF!</definedName>
    <definedName name="TA" localSheetId="0">#REF!</definedName>
    <definedName name="TA" localSheetId="2">#REF!</definedName>
    <definedName name="TA">#REF!</definedName>
    <definedName name="TA1P" localSheetId="0">#REF!</definedName>
    <definedName name="TA1P" localSheetId="2">#REF!</definedName>
    <definedName name="TA1P">#REF!</definedName>
    <definedName name="ta1t" localSheetId="0">#REF!</definedName>
    <definedName name="ta1t" localSheetId="2">#REF!</definedName>
    <definedName name="ta1t">#REF!</definedName>
    <definedName name="ta2p" localSheetId="0">#REF!</definedName>
    <definedName name="ta2p" localSheetId="2">#REF!</definedName>
    <definedName name="ta2p">#REF!</definedName>
    <definedName name="ta2t" localSheetId="0">#REF!</definedName>
    <definedName name="ta2t" localSheetId="2">#REF!</definedName>
    <definedName name="ta2t">#REF!</definedName>
    <definedName name="TAK" localSheetId="0">#REF!</definedName>
    <definedName name="TAK" localSheetId="2">#REF!</definedName>
    <definedName name="TAK">#REF!</definedName>
    <definedName name="TBM" localSheetId="0">#REF!</definedName>
    <definedName name="TBM" localSheetId="2">#REF!</definedName>
    <definedName name="TBM">#REF!</definedName>
    <definedName name="TC" localSheetId="0">#REF!</definedName>
    <definedName name="TC" localSheetId="2">#REF!</definedName>
    <definedName name="TC">#REF!</definedName>
    <definedName name="TCA" localSheetId="0">#REF!</definedName>
    <definedName name="TCA" localSheetId="2">#REF!</definedName>
    <definedName name="TCA">#REF!</definedName>
    <definedName name="TCB" localSheetId="0">#REF!</definedName>
    <definedName name="TCB" localSheetId="2">#REF!</definedName>
    <definedName name="TCB">#REF!</definedName>
    <definedName name="Tendon단면적" localSheetId="0">#REF!</definedName>
    <definedName name="Tendon단면적" localSheetId="2">#REF!</definedName>
    <definedName name="Tendon단면적">#REF!</definedName>
    <definedName name="TH" localSheetId="0">#REF!</definedName>
    <definedName name="TH" localSheetId="2">#REF!</definedName>
    <definedName name="TH">#REF!</definedName>
    <definedName name="TIT" localSheetId="0">#REF!</definedName>
    <definedName name="TIT" localSheetId="2">#REF!</definedName>
    <definedName name="TIT">#REF!</definedName>
    <definedName name="TITLE" localSheetId="0">#REF!</definedName>
    <definedName name="TITLE" localSheetId="2">#REF!</definedName>
    <definedName name="TITLE">#REF!</definedName>
    <definedName name="TMO" localSheetId="0">#REF!</definedName>
    <definedName name="TMO" localSheetId="2">#REF!</definedName>
    <definedName name="TMO">#REF!</definedName>
    <definedName name="TOB" localSheetId="0">#REF!</definedName>
    <definedName name="TOB" localSheetId="2">#REF!</definedName>
    <definedName name="TOB">#REF!</definedName>
    <definedName name="TOH" localSheetId="0">#REF!</definedName>
    <definedName name="TOH" localSheetId="2">#REF!</definedName>
    <definedName name="TOH">#REF!</definedName>
    <definedName name="TOKONG" localSheetId="0">#REF!</definedName>
    <definedName name="TOKONG" localSheetId="2">#REF!</definedName>
    <definedName name="TOKONG">#REF!</definedName>
    <definedName name="TOLB" localSheetId="0">#REF!</definedName>
    <definedName name="TOLB" localSheetId="2">#REF!</definedName>
    <definedName name="TOLB">#REF!</definedName>
    <definedName name="TON">" Sheet1!$G$54"</definedName>
    <definedName name="TotalH" localSheetId="0">#REF!</definedName>
    <definedName name="TotalH" localSheetId="2">#REF!</definedName>
    <definedName name="TotalH">#REF!</definedName>
    <definedName name="TotalLen" localSheetId="0">#REF!</definedName>
    <definedName name="TotalLen" localSheetId="2">#REF!</definedName>
    <definedName name="TotalLen">#REF!</definedName>
    <definedName name="TOWB" localSheetId="0">#REF!</definedName>
    <definedName name="TOWB" localSheetId="2">#REF!</definedName>
    <definedName name="TOWB">#REF!</definedName>
    <definedName name="TOWH" localSheetId="0">#REF!</definedName>
    <definedName name="TOWH" localSheetId="2">#REF!</definedName>
    <definedName name="TOWH">#REF!</definedName>
    <definedName name="tr" localSheetId="0" hidden="1">#REF!</definedName>
    <definedName name="tr" localSheetId="2" hidden="1">#REF!</definedName>
    <definedName name="tr" hidden="1">#REF!</definedName>
    <definedName name="TR_R" localSheetId="0">#REF!</definedName>
    <definedName name="TR_R" localSheetId="2">#REF!</definedName>
    <definedName name="TR_R">#REF!</definedName>
    <definedName name="TR_R1" localSheetId="0">#REF!</definedName>
    <definedName name="TR_R1" localSheetId="2">#REF!</definedName>
    <definedName name="TR_R1">#REF!</definedName>
    <definedName name="TR_X" localSheetId="0">#REF!</definedName>
    <definedName name="TR_X" localSheetId="2">#REF!</definedName>
    <definedName name="TR_X">#REF!</definedName>
    <definedName name="TR_X1" localSheetId="0">#REF!</definedName>
    <definedName name="TR_X1" localSheetId="2">#REF!</definedName>
    <definedName name="TR_X1">#REF!</definedName>
    <definedName name="Tra" localSheetId="0">#REF!</definedName>
    <definedName name="Tra" localSheetId="2">#REF!</definedName>
    <definedName name="Tra">#REF!</definedName>
    <definedName name="TRAY" localSheetId="0">#REF!</definedName>
    <definedName name="TRAY" localSheetId="2">#REF!</definedName>
    <definedName name="TRAY">#REF!</definedName>
    <definedName name="TRAY허용전류" localSheetId="0">#REF!</definedName>
    <definedName name="TRAY허용전류" localSheetId="2">#REF!</definedName>
    <definedName name="TRAY허용전류">#REF!</definedName>
    <definedName name="TRETETT" localSheetId="0">#REF!</definedName>
    <definedName name="TRETETT" localSheetId="2">#REF!</definedName>
    <definedName name="TRETETT">#REF!</definedName>
    <definedName name="TREZSEF" localSheetId="0">#REF!</definedName>
    <definedName name="TREZSEF" localSheetId="2">#REF!</definedName>
    <definedName name="TREZSEF">#REF!</definedName>
    <definedName name="TRY5RSF" localSheetId="0">#REF!</definedName>
    <definedName name="TRY5RSF" localSheetId="2">#REF!</definedName>
    <definedName name="TRY5RSF">#REF!</definedName>
    <definedName name="TT" localSheetId="0">#REF!</definedName>
    <definedName name="TT" localSheetId="2">#REF!</definedName>
    <definedName name="TT">#REF!</definedName>
    <definedName name="TTT" localSheetId="0">#REF!</definedName>
    <definedName name="TTT" localSheetId="2">#REF!</definedName>
    <definedName name="TTT">#REF!</definedName>
    <definedName name="tttt" localSheetId="0">#REF!</definedName>
    <definedName name="tttt" localSheetId="2">#REF!</definedName>
    <definedName name="tttt">#REF!</definedName>
    <definedName name="TV" localSheetId="0">#REF!</definedName>
    <definedName name="TV" localSheetId="2">#REF!</definedName>
    <definedName name="TV">#REF!</definedName>
    <definedName name="TWA" localSheetId="0">#REF!</definedName>
    <definedName name="TWA" localSheetId="2">#REF!</definedName>
    <definedName name="TWA">#REF!</definedName>
    <definedName name="TwallH1" localSheetId="0">#REF!</definedName>
    <definedName name="TwallH1" localSheetId="2">#REF!</definedName>
    <definedName name="TwallH1">#REF!</definedName>
    <definedName name="TwallH2" localSheetId="0">#REF!</definedName>
    <definedName name="TwallH2" localSheetId="2">#REF!</definedName>
    <definedName name="TwallH2">#REF!</definedName>
    <definedName name="TwallH3" localSheetId="0">#REF!</definedName>
    <definedName name="TwallH3" localSheetId="2">#REF!</definedName>
    <definedName name="TwallH3">#REF!</definedName>
    <definedName name="TwallLen1" localSheetId="0">#REF!</definedName>
    <definedName name="TwallLen1" localSheetId="2">#REF!</definedName>
    <definedName name="TwallLen1">#REF!</definedName>
    <definedName name="TwallLen2" localSheetId="0">#REF!</definedName>
    <definedName name="TwallLen2" localSheetId="2">#REF!</definedName>
    <definedName name="TwallLen2">#REF!</definedName>
    <definedName name="TwallLen3" localSheetId="0">#REF!</definedName>
    <definedName name="TwallLen3" localSheetId="2">#REF!</definedName>
    <definedName name="TwallLen3">#REF!</definedName>
    <definedName name="TwallLen4" localSheetId="0">#REF!</definedName>
    <definedName name="TwallLen4" localSheetId="2">#REF!</definedName>
    <definedName name="TwallLen4">#REF!</definedName>
    <definedName name="TWL" localSheetId="0">#REF!</definedName>
    <definedName name="TWL" localSheetId="2">#REF!</definedName>
    <definedName name="TWL">#REF!</definedName>
    <definedName name="TWR" localSheetId="0">#REF!</definedName>
    <definedName name="TWR" localSheetId="2">#REF!</definedName>
    <definedName name="TWR">#REF!</definedName>
    <definedName name="ty1hun33" localSheetId="0">#REF!</definedName>
    <definedName name="ty1hun33" localSheetId="2">#REF!</definedName>
    <definedName name="ty1hun33">#REF!</definedName>
    <definedName name="ty1l10" localSheetId="0">#REF!</definedName>
    <definedName name="ty1l10" localSheetId="2">#REF!</definedName>
    <definedName name="ty1l10">#REF!</definedName>
    <definedName name="ty2k11" localSheetId="0">#REF!</definedName>
    <definedName name="ty2k11" localSheetId="2">#REF!</definedName>
    <definedName name="ty2k11">#REF!</definedName>
    <definedName name="ty2k22" localSheetId="0">#REF!</definedName>
    <definedName name="ty2k22" localSheetId="2">#REF!</definedName>
    <definedName name="ty2k22">#REF!</definedName>
    <definedName name="TYPE" localSheetId="0">#REF!</definedName>
    <definedName name="TYPE" localSheetId="2">#REF!</definedName>
    <definedName name="TYPE">#REF!</definedName>
    <definedName name="TYTY" localSheetId="0">#REF!</definedName>
    <definedName name="TYTY" localSheetId="2">#REF!</definedName>
    <definedName name="TYTY">#REF!</definedName>
    <definedName name="t세들분수전" localSheetId="0">#REF!</definedName>
    <definedName name="t세들분수전" localSheetId="2">#REF!</definedName>
    <definedName name="t세들분수전">#REF!</definedName>
    <definedName name="U" localSheetId="0">#REF!</definedName>
    <definedName name="U" localSheetId="2">#REF!</definedName>
    <definedName name="U">#REF!</definedName>
    <definedName name="UNIT">#N/A</definedName>
    <definedName name="UPPER" localSheetId="0">#REF!</definedName>
    <definedName name="UPPER" localSheetId="2">#REF!</definedName>
    <definedName name="UPPER">#REF!</definedName>
    <definedName name="UT" localSheetId="0">#REF!</definedName>
    <definedName name="UT" localSheetId="2">#REF!</definedName>
    <definedName name="UT">#REF!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B" localSheetId="0">#REF!</definedName>
    <definedName name="VB" localSheetId="2">#REF!</definedName>
    <definedName name="VB">#REF!</definedName>
    <definedName name="VB_1" localSheetId="0">#REF!</definedName>
    <definedName name="VB_1" localSheetId="2">#REF!</definedName>
    <definedName name="VB_1">#REF!</definedName>
    <definedName name="vd" localSheetId="0">#REF!</definedName>
    <definedName name="vd" localSheetId="2">#REF!</definedName>
    <definedName name="vd">#REF!</definedName>
    <definedName name="vel" localSheetId="0">#REF!</definedName>
    <definedName name="vel" localSheetId="2">#REF!</definedName>
    <definedName name="vel">#REF!</definedName>
    <definedName name="VGREFE" localSheetId="0">#REF!</definedName>
    <definedName name="VGREFE" localSheetId="2">#REF!</definedName>
    <definedName name="VGREFE">#REF!</definedName>
    <definedName name="vl" localSheetId="0">#REF!</definedName>
    <definedName name="vl" localSheetId="2">#REF!</definedName>
    <definedName name="vl">#REF!</definedName>
    <definedName name="VMAX">#N/A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 localSheetId="0">#REF!</definedName>
    <definedName name="VVV" localSheetId="2">#REF!</definedName>
    <definedName name="VVV">#REF!</definedName>
    <definedName name="W">#N/A</definedName>
    <definedName name="w_m" localSheetId="0">#REF!</definedName>
    <definedName name="w_m" localSheetId="2">#REF!</definedName>
    <definedName name="w_m">#REF!</definedName>
    <definedName name="w_m1" localSheetId="0">#REF!</definedName>
    <definedName name="w_m1" localSheetId="2">#REF!</definedName>
    <definedName name="w_m1">#REF!</definedName>
    <definedName name="w_m2" localSheetId="0">#REF!</definedName>
    <definedName name="w_m2" localSheetId="2">#REF!</definedName>
    <definedName name="w_m2">#REF!</definedName>
    <definedName name="W3C" localSheetId="0">#REF!</definedName>
    <definedName name="W3C" localSheetId="2">#REF!</definedName>
    <definedName name="W3C">#REF!</definedName>
    <definedName name="WA" localSheetId="0">#REF!</definedName>
    <definedName name="WA" localSheetId="2">#REF!</definedName>
    <definedName name="WA">#REF!</definedName>
    <definedName name="WALE" localSheetId="0">#REF!</definedName>
    <definedName name="WALE" localSheetId="2">#REF!</definedName>
    <definedName name="WALE">#REF!</definedName>
    <definedName name="wale_e" localSheetId="0">#REF!</definedName>
    <definedName name="wale_e" localSheetId="2">#REF!</definedName>
    <definedName name="wale_e">#REF!</definedName>
    <definedName name="wale_ea" localSheetId="0">#REF!</definedName>
    <definedName name="wale_ea" localSheetId="2">#REF!</definedName>
    <definedName name="wale_ea">#REF!</definedName>
    <definedName name="WallH1" localSheetId="0">#REF!</definedName>
    <definedName name="WallH1" localSheetId="2">#REF!</definedName>
    <definedName name="WallH1">#REF!</definedName>
    <definedName name="WallH2" localSheetId="0">#REF!</definedName>
    <definedName name="WallH2" localSheetId="2">#REF!</definedName>
    <definedName name="WallH2">#REF!</definedName>
    <definedName name="WallLen" localSheetId="0">#REF!</definedName>
    <definedName name="WallLen" localSheetId="2">#REF!</definedName>
    <definedName name="WallLen">#REF!</definedName>
    <definedName name="WB" localSheetId="0">#REF!</definedName>
    <definedName name="WB" localSheetId="2">#REF!</definedName>
    <definedName name="WB">#REF!</definedName>
    <definedName name="WB.1" localSheetId="0">#REF!</definedName>
    <definedName name="WB.1" localSheetId="2">#REF!</definedName>
    <definedName name="WB.1">#REF!</definedName>
    <definedName name="WB.2" localSheetId="0">#REF!</definedName>
    <definedName name="WB.2" localSheetId="2">#REF!</definedName>
    <definedName name="WB.2">#REF!</definedName>
    <definedName name="WB.3" localSheetId="0">#REF!</definedName>
    <definedName name="WB.3" localSheetId="2">#REF!</definedName>
    <definedName name="WB.3">#REF!</definedName>
    <definedName name="WC" localSheetId="0">#REF!</definedName>
    <definedName name="WC" localSheetId="2">#REF!</definedName>
    <definedName name="WC">#REF!</definedName>
    <definedName name="WD" localSheetId="0">#REF!</definedName>
    <definedName name="WD" localSheetId="2">#REF!</definedName>
    <definedName name="WD">#REF!</definedName>
    <definedName name="WD_P" localSheetId="0">#REF!</definedName>
    <definedName name="WD_P" localSheetId="2">#REF!</definedName>
    <definedName name="WD_P">#REF!</definedName>
    <definedName name="WD_W" localSheetId="0">#REF!</definedName>
    <definedName name="WD_W" localSheetId="2">#REF!</definedName>
    <definedName name="WD_W">#REF!</definedName>
    <definedName name="we" localSheetId="0">#REF!</definedName>
    <definedName name="we" localSheetId="2">#REF!</definedName>
    <definedName name="we">#REF!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g" localSheetId="0">#REF!</definedName>
    <definedName name="werg" localSheetId="2">#REF!</definedName>
    <definedName name="werg">#REF!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UH" localSheetId="0">#REF!</definedName>
    <definedName name="WEUH" localSheetId="2">#REF!</definedName>
    <definedName name="WEUH">#REF!</definedName>
    <definedName name="WFSD" localSheetId="0">#REF!</definedName>
    <definedName name="WFSD" localSheetId="2">#REF!</definedName>
    <definedName name="WFSD">#REF!</definedName>
    <definedName name="WH" localSheetId="0">#REF!</definedName>
    <definedName name="WH" localSheetId="2">#REF!</definedName>
    <definedName name="WH">#REF!</definedName>
    <definedName name="WH.1" localSheetId="0">#REF!</definedName>
    <definedName name="WH.1" localSheetId="2">#REF!</definedName>
    <definedName name="WH.1">#REF!</definedName>
    <definedName name="WH.2" localSheetId="0">#REF!</definedName>
    <definedName name="WH.2" localSheetId="2">#REF!</definedName>
    <definedName name="WH.2">#REF!</definedName>
    <definedName name="WH.3" localSheetId="0">#REF!</definedName>
    <definedName name="WH.3" localSheetId="2">#REF!</definedName>
    <definedName name="WH.3">#REF!</definedName>
    <definedName name="wing_l" localSheetId="0">#REF!</definedName>
    <definedName name="wing_l" localSheetId="2">#REF!</definedName>
    <definedName name="wing_l">#REF!</definedName>
    <definedName name="WING_T" localSheetId="0">#REF!</definedName>
    <definedName name="WING_T" localSheetId="2">#REF!</definedName>
    <definedName name="WING_T">#REF!</definedName>
    <definedName name="WIRE" localSheetId="0">#REF!</definedName>
    <definedName name="WIRE" localSheetId="2">#REF!</definedName>
    <definedName name="WIRE">#REF!</definedName>
    <definedName name="wkl" localSheetId="0">#REF!</definedName>
    <definedName name="wkl" localSheetId="2">#REF!</definedName>
    <definedName name="wkl">#REF!</definedName>
    <definedName name="wm.조골재1" localSheetId="0" hidden="1">{#N/A,#N/A,FALSE,"조골재"}</definedName>
    <definedName name="wm.조골재1" localSheetId="9" hidden="1">{#N/A,#N/A,FALSE,"조골재"}</definedName>
    <definedName name="wm.조골재1" localSheetId="8" hidden="1">{#N/A,#N/A,FALSE,"조골재"}</definedName>
    <definedName name="wm.조골재1" localSheetId="2" hidden="1">{#N/A,#N/A,FALSE,"조골재"}</definedName>
    <definedName name="wm.조골재1" hidden="1">{#N/A,#N/A,FALSE,"조골재"}</definedName>
    <definedName name="WP_1" localSheetId="0">#REF!</definedName>
    <definedName name="WP_1" localSheetId="2">#REF!</definedName>
    <definedName name="WP_1">#REF!</definedName>
    <definedName name="WP_2" localSheetId="0">#REF!</definedName>
    <definedName name="WP_2" localSheetId="2">#REF!</definedName>
    <definedName name="WP_2">#REF!</definedName>
    <definedName name="WP_3" localSheetId="0">#REF!</definedName>
    <definedName name="WP_3" localSheetId="2">#REF!</definedName>
    <definedName name="WP_3">#REF!</definedName>
    <definedName name="WP_4" localSheetId="0">#REF!</definedName>
    <definedName name="WP_4" localSheetId="2">#REF!</definedName>
    <definedName name="WP_4">#REF!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0" hidden="1">{#N/A,#N/A,FALSE,"2~8번"}</definedName>
    <definedName name="wrn.2번." localSheetId="9" hidden="1">{#N/A,#N/A,FALSE,"2~8번"}</definedName>
    <definedName name="wrn.2번." localSheetId="8" hidden="1">{#N/A,#N/A,FALSE,"2~8번"}</definedName>
    <definedName name="wrn.2번." localSheetId="2" hidden="1">{#N/A,#N/A,FALSE,"2~8번"}</definedName>
    <definedName name="wrn.2번." hidden="1">{#N/A,#N/A,FALSE,"2~8번"}</definedName>
    <definedName name="wrn.골재소요량." localSheetId="0" hidden="1">{#N/A,#N/A,FALSE,"골재소요량";#N/A,#N/A,FALSE,"골재소요량"}</definedName>
    <definedName name="wrn.골재소요량." localSheetId="9" hidden="1">{#N/A,#N/A,FALSE,"골재소요량";#N/A,#N/A,FALSE,"골재소요량"}</definedName>
    <definedName name="wrn.골재소요량." localSheetId="8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localSheetId="9" hidden="1">{#N/A,#N/A,FALSE,"전력간선"}</definedName>
    <definedName name="wrn.교육청." localSheetId="8" hidden="1">{#N/A,#N/A,FALSE,"전력간선"}</definedName>
    <definedName name="wrn.교육청." localSheetId="2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localSheetId="9" hidden="1">{#N/A,#N/A,FALSE,"구조2"}</definedName>
    <definedName name="wrn.구조2." localSheetId="8" hidden="1">{#N/A,#N/A,FALSE,"구조2"}</definedName>
    <definedName name="wrn.구조2." localSheetId="2" hidden="1">{#N/A,#N/A,FALSE,"구조2"}</definedName>
    <definedName name="wrn.구조2." hidden="1">{#N/A,#N/A,FALSE,"구조2"}</definedName>
    <definedName name="wrn.단가산출서.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0" hidden="1">{#N/A,#N/A,FALSE,"단가표지"}</definedName>
    <definedName name="wrn.단가표지." localSheetId="9" hidden="1">{#N/A,#N/A,FALSE,"단가표지"}</definedName>
    <definedName name="wrn.단가표지." localSheetId="8" hidden="1">{#N/A,#N/A,FALSE,"단가표지"}</definedName>
    <definedName name="wrn.단가표지." localSheetId="2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localSheetId="9" hidden="1">{#N/A,#N/A,FALSE,"배수1"}</definedName>
    <definedName name="wrn.배수1." localSheetId="8" hidden="1">{#N/A,#N/A,FALSE,"배수1"}</definedName>
    <definedName name="wrn.배수1." localSheetId="2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localSheetId="9" hidden="1">{#N/A,#N/A,FALSE,"배수2"}</definedName>
    <definedName name="wrn.배수2." localSheetId="8" hidden="1">{#N/A,#N/A,FALSE,"배수2"}</definedName>
    <definedName name="wrn.배수2." localSheetId="2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localSheetId="9" hidden="1">{#N/A,#N/A,FALSE,"부대1"}</definedName>
    <definedName name="wrn.부대1." localSheetId="8" hidden="1">{#N/A,#N/A,FALSE,"부대1"}</definedName>
    <definedName name="wrn.부대1." localSheetId="2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localSheetId="9" hidden="1">{#N/A,#N/A,FALSE,"부대2"}</definedName>
    <definedName name="wrn.부대2." localSheetId="8" hidden="1">{#N/A,#N/A,FALSE,"부대2"}</definedName>
    <definedName name="wrn.부대2." localSheetId="2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localSheetId="9" hidden="1">{#N/A,#N/A,FALSE,"속도"}</definedName>
    <definedName name="wrn.속도." localSheetId="8" hidden="1">{#N/A,#N/A,FALSE,"속도"}</definedName>
    <definedName name="wrn.속도." localSheetId="2" hidden="1">{#N/A,#N/A,FALSE,"속도"}</definedName>
    <definedName name="wrn.속도." hidden="1">{#N/A,#N/A,FALSE,"속도"}</definedName>
    <definedName name="WRN.속도.2" localSheetId="0" hidden="1">{#N/A,#N/A,FALSE,"속도"}</definedName>
    <definedName name="WRN.속도.2" localSheetId="9" hidden="1">{#N/A,#N/A,FALSE,"속도"}</definedName>
    <definedName name="WRN.속도.2" localSheetId="8" hidden="1">{#N/A,#N/A,FALSE,"속도"}</definedName>
    <definedName name="WRN.속도.2" localSheetId="2" hidden="1">{#N/A,#N/A,FALSE,"속도"}</definedName>
    <definedName name="WRN.속도.2" hidden="1">{#N/A,#N/A,FALSE,"속도"}</definedName>
    <definedName name="wrn.신용찬." localSheetId="0" hidden="1">{#N/A,#N/A,TRUE,"토적및재료집계";#N/A,#N/A,TRUE,"토적및재료집계";#N/A,#N/A,TRUE,"단위량"}</definedName>
    <definedName name="wrn.신용찬." localSheetId="9" hidden="1">{#N/A,#N/A,TRUE,"토적및재료집계";#N/A,#N/A,TRUE,"토적및재료집계";#N/A,#N/A,TRUE,"단위량"}</definedName>
    <definedName name="wrn.신용찬." localSheetId="8" hidden="1">{#N/A,#N/A,TRUE,"토적및재료집계";#N/A,#N/A,TRUE,"토적및재료집계";#N/A,#N/A,TRUE,"단위량"}</definedName>
    <definedName name="wrn.신용찬." localSheetId="2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0" hidden="1">{#N/A,#N/A,FALSE,"운반시간"}</definedName>
    <definedName name="wrn.운반시간." localSheetId="9" hidden="1">{#N/A,#N/A,FALSE,"운반시간"}</definedName>
    <definedName name="wrn.운반시간." localSheetId="8" hidden="1">{#N/A,#N/A,FALSE,"운반시간"}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localSheetId="9" hidden="1">{#N/A,#N/A,FALSE,"이정표"}</definedName>
    <definedName name="wrn.이정표." localSheetId="8" hidden="1">{#N/A,#N/A,FALSE,"이정표"}</definedName>
    <definedName name="wrn.이정표." localSheetId="2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localSheetId="9" hidden="1">{#N/A,#N/A,FALSE,"조골재"}</definedName>
    <definedName name="wrn.조골재." localSheetId="8" hidden="1">{#N/A,#N/A,FALSE,"조골재"}</definedName>
    <definedName name="wrn.조골재." localSheetId="2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localSheetId="9" hidden="1">{#N/A,#N/A,FALSE,"구조1"}</definedName>
    <definedName name="wrn.토공1." localSheetId="8" hidden="1">{#N/A,#N/A,FALSE,"구조1"}</definedName>
    <definedName name="wrn.토공1." localSheetId="2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localSheetId="9" hidden="1">{#N/A,#N/A,FALSE,"토공2"}</definedName>
    <definedName name="wrn.토공2." localSheetId="8" hidden="1">{#N/A,#N/A,FALSE,"토공2"}</definedName>
    <definedName name="wrn.토공2." localSheetId="2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localSheetId="9" hidden="1">{#N/A,#N/A,FALSE,"포장1";#N/A,#N/A,FALSE,"포장1"}</definedName>
    <definedName name="wrn.포장1." localSheetId="8" hidden="1">{#N/A,#N/A,FALSE,"포장1";#N/A,#N/A,FALSE,"포장1"}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localSheetId="9" hidden="1">{#N/A,#N/A,FALSE,"포장2"}</definedName>
    <definedName name="wrn.포장2." localSheetId="8" hidden="1">{#N/A,#N/A,FALSE,"포장2"}</definedName>
    <definedName name="wrn.포장2." localSheetId="2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localSheetId="9" hidden="1">{#N/A,#N/A,FALSE,"표지목차"}</definedName>
    <definedName name="wrn.표지목차." localSheetId="8" hidden="1">{#N/A,#N/A,FALSE,"표지목차"}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localSheetId="9" hidden="1">{#N/A,#N/A,FALSE,"혼합골재"}</definedName>
    <definedName name="wrn.혼합골재." localSheetId="8" hidden="1">{#N/A,#N/A,FALSE,"혼합골재"}</definedName>
    <definedName name="wrn.혼합골재." localSheetId="2" hidden="1">{#N/A,#N/A,FALSE,"혼합골재"}</definedName>
    <definedName name="wrn.혼합골재." hidden="1">{#N/A,#N/A,FALSE,"혼합골재"}</definedName>
    <definedName name="WSO" localSheetId="0">#REF!</definedName>
    <definedName name="WSO" localSheetId="2">#REF!</definedName>
    <definedName name="WSO">#REF!</definedName>
    <definedName name="WT" localSheetId="0">#REF!</definedName>
    <definedName name="WT" localSheetId="2">#REF!</definedName>
    <definedName name="WT">#REF!</definedName>
    <definedName name="WW" localSheetId="0">#REF!</definedName>
    <definedName name="WW" localSheetId="2">#REF!</definedName>
    <definedName name="WW">#REF!</definedName>
    <definedName name="WWW" localSheetId="0">BlankMacro1</definedName>
    <definedName name="WWW" localSheetId="2">BlankMacro1</definedName>
    <definedName name="WWW">BlankMacro1</definedName>
    <definedName name="WWWW">#N/A</definedName>
    <definedName name="x" localSheetId="0" hidden="1">{#N/A,#N/A,FALSE,"운반시간"}</definedName>
    <definedName name="x" localSheetId="9" hidden="1">{#N/A,#N/A,FALSE,"운반시간"}</definedName>
    <definedName name="x" localSheetId="8" hidden="1">{#N/A,#N/A,FALSE,"운반시간"}</definedName>
    <definedName name="x" localSheetId="2" hidden="1">{#N/A,#N/A,FALSE,"운반시간"}</definedName>
    <definedName name="x" hidden="1">{#N/A,#N/A,FALSE,"운반시간"}</definedName>
    <definedName name="X48호선_1_구조물철거집계표_국도48__List" localSheetId="0">#REF!</definedName>
    <definedName name="X48호선_1_구조물철거집계표_국도48__List" localSheetId="2">#REF!</definedName>
    <definedName name="X48호선_1_구조물철거집계표_국도48__List">#REF!</definedName>
    <definedName name="X9701D_일위대가_List" localSheetId="0">#REF!</definedName>
    <definedName name="X9701D_일위대가_List" localSheetId="2">#REF!</definedName>
    <definedName name="X9701D_일위대가_List">#REF!</definedName>
    <definedName name="xfe" localSheetId="0">#REF!</definedName>
    <definedName name="xfe" localSheetId="2">#REF!</definedName>
    <definedName name="xfe">#REF!</definedName>
    <definedName name="XSE" localSheetId="0">#REF!</definedName>
    <definedName name="XSE" localSheetId="2">#REF!</definedName>
    <definedName name="XSE">#REF!</definedName>
    <definedName name="xx" localSheetId="0" hidden="1">#REF!</definedName>
    <definedName name="xx" localSheetId="2" hidden="1">#REF!</definedName>
    <definedName name="xx" hidden="1">#REF!</definedName>
    <definedName name="xxx" localSheetId="0">#REF!</definedName>
    <definedName name="xxx" localSheetId="2">#REF!</definedName>
    <definedName name="xxx">#REF!</definedName>
    <definedName name="YA" localSheetId="0">#REF!</definedName>
    <definedName name="YA" localSheetId="2">#REF!</definedName>
    <definedName name="YA">#REF!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su" localSheetId="0">#REF!</definedName>
    <definedName name="ysu" localSheetId="2">#REF!</definedName>
    <definedName name="ysu">#REF!</definedName>
    <definedName name="yy" localSheetId="0">#REF!</definedName>
    <definedName name="yy" localSheetId="2">#REF!</definedName>
    <definedName name="yy">#REF!</definedName>
    <definedName name="yyy">#N/A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#N/A</definedName>
    <definedName name="ZB" localSheetId="0">#REF!</definedName>
    <definedName name="ZB" localSheetId="2">#REF!</definedName>
    <definedName name="ZB">#REF!</definedName>
    <definedName name="ZB_1" localSheetId="0">#REF!</definedName>
    <definedName name="ZB_1" localSheetId="2">#REF!</definedName>
    <definedName name="ZB_1">#REF!</definedName>
    <definedName name="zigan" localSheetId="0">#REF!</definedName>
    <definedName name="zigan" localSheetId="2">#REF!</definedName>
    <definedName name="zigan">#REF!</definedName>
    <definedName name="ZZ">#N/A</definedName>
    <definedName name="α" localSheetId="0">#REF!</definedName>
    <definedName name="α" localSheetId="2">#REF!</definedName>
    <definedName name="α">#REF!</definedName>
    <definedName name="α3" localSheetId="0">#REF!</definedName>
    <definedName name="α3" localSheetId="2">#REF!</definedName>
    <definedName name="α3">#REF!</definedName>
    <definedName name="α4" localSheetId="0">#REF!</definedName>
    <definedName name="α4" localSheetId="2">#REF!</definedName>
    <definedName name="α4">#REF!</definedName>
    <definedName name="β" localSheetId="0">#REF!</definedName>
    <definedName name="β" localSheetId="2">#REF!</definedName>
    <definedName name="β">#REF!</definedName>
    <definedName name="β5" localSheetId="0">#REF!</definedName>
    <definedName name="β5" localSheetId="2">#REF!</definedName>
    <definedName name="β5">#REF!</definedName>
    <definedName name="β6" localSheetId="0">#REF!</definedName>
    <definedName name="β6" localSheetId="2">#REF!</definedName>
    <definedName name="β6">#REF!</definedName>
    <definedName name="δ" localSheetId="0">#REF!</definedName>
    <definedName name="δ" localSheetId="2">#REF!</definedName>
    <definedName name="δ">#REF!</definedName>
    <definedName name="δ1" localSheetId="0">#REF!</definedName>
    <definedName name="δ1" localSheetId="2">#REF!</definedName>
    <definedName name="δ1">#REF!</definedName>
    <definedName name="δ3" localSheetId="0">#REF!</definedName>
    <definedName name="δ3" localSheetId="2">#REF!</definedName>
    <definedName name="δ3">#REF!</definedName>
    <definedName name="δ4" localSheetId="0">#REF!</definedName>
    <definedName name="δ4" localSheetId="2">#REF!</definedName>
    <definedName name="δ4">#REF!</definedName>
    <definedName name="δ5" localSheetId="0">#REF!</definedName>
    <definedName name="δ5" localSheetId="2">#REF!</definedName>
    <definedName name="δ5">#REF!</definedName>
    <definedName name="δ6" localSheetId="0">#REF!</definedName>
    <definedName name="δ6" localSheetId="2">#REF!</definedName>
    <definedName name="δ6">#REF!</definedName>
    <definedName name="θ" localSheetId="0">#REF!</definedName>
    <definedName name="θ" localSheetId="2">#REF!</definedName>
    <definedName name="θ">#REF!</definedName>
    <definedName name="θ1" localSheetId="0">#REF!</definedName>
    <definedName name="θ1" localSheetId="2">#REF!</definedName>
    <definedName name="θ1">#REF!</definedName>
    <definedName name="θ3" localSheetId="0">#REF!</definedName>
    <definedName name="θ3" localSheetId="2">#REF!</definedName>
    <definedName name="θ3">#REF!</definedName>
    <definedName name="θ4" localSheetId="0">#REF!</definedName>
    <definedName name="θ4" localSheetId="2">#REF!</definedName>
    <definedName name="θ4">#REF!</definedName>
    <definedName name="θ5" localSheetId="0">#REF!</definedName>
    <definedName name="θ5" localSheetId="2">#REF!</definedName>
    <definedName name="θ5">#REF!</definedName>
    <definedName name="φ" localSheetId="0">#REF!</definedName>
    <definedName name="φ" localSheetId="2">#REF!</definedName>
    <definedName name="φ">#REF!</definedName>
    <definedName name="φ1" localSheetId="0">#REF!</definedName>
    <definedName name="φ1" localSheetId="2">#REF!</definedName>
    <definedName name="φ1">#REF!</definedName>
    <definedName name="φ3" localSheetId="0">#REF!</definedName>
    <definedName name="φ3" localSheetId="2">#REF!</definedName>
    <definedName name="φ3">#REF!</definedName>
    <definedName name="φ4" localSheetId="0">#REF!</definedName>
    <definedName name="φ4" localSheetId="2">#REF!</definedName>
    <definedName name="φ4">#REF!</definedName>
    <definedName name="φ5" localSheetId="0">#REF!</definedName>
    <definedName name="φ5" localSheetId="2">#REF!</definedName>
    <definedName name="φ5">#REF!</definedName>
    <definedName name="ㄱ">#N/A</definedName>
    <definedName name="ㄱ10">#N/A</definedName>
    <definedName name="ㄱ11">#N/A</definedName>
    <definedName name="ㄱ12">#N/A</definedName>
    <definedName name="ㄱ13">#N/A</definedName>
    <definedName name="ㄱ14">#N/A</definedName>
    <definedName name="ㄱ15">#N/A</definedName>
    <definedName name="ㄱ16">#N/A</definedName>
    <definedName name="ㄱ17">#N/A</definedName>
    <definedName name="ㄱ3">#N/A</definedName>
    <definedName name="ㄱ5">#N/A</definedName>
    <definedName name="ㄱ6">#N/A</definedName>
    <definedName name="ㄱ7">#N/A</definedName>
    <definedName name="ㄱ8">#N/A</definedName>
    <definedName name="ㄱ9">#N/A</definedName>
    <definedName name="ㄱㄱ" localSheetId="0">#REF!</definedName>
    <definedName name="ㄱㄱ" localSheetId="2">#REF!</definedName>
    <definedName name="ㄱㄱ">#REF!</definedName>
    <definedName name="ㄱㄱㄱ" localSheetId="0">#REF!</definedName>
    <definedName name="ㄱㄱㄱ" localSheetId="2">#REF!</definedName>
    <definedName name="ㄱㄱㄱ">#REF!</definedName>
    <definedName name="ㄱㄱㄱㄱㄱ" localSheetId="0">#REF!</definedName>
    <definedName name="ㄱㄱㄱㄱㄱ" localSheetId="2">#REF!</definedName>
    <definedName name="ㄱㄱㄱㄱㄱ">#REF!</definedName>
    <definedName name="ㄱㅈㅎ" localSheetId="0" hidden="1">#REF!</definedName>
    <definedName name="ㄱㅈㅎ" localSheetId="2" hidden="1">#REF!</definedName>
    <definedName name="ㄱㅈㅎ" hidden="1">#REF!</definedName>
    <definedName name="ㄱ호ㅗㅓㄱ">#N/A</definedName>
    <definedName name="가" localSheetId="0" hidden="1">{"'건축내역'!$A$1:$L$413"}</definedName>
    <definedName name="가" localSheetId="9" hidden="1">{"'건축내역'!$A$1:$L$413"}</definedName>
    <definedName name="가" localSheetId="8" hidden="1">{"'건축내역'!$A$1:$L$413"}</definedName>
    <definedName name="가" localSheetId="2" hidden="1">{"'건축내역'!$A$1:$L$413"}</definedName>
    <definedName name="가" hidden="1">{"'건축내역'!$A$1:$L$413"}</definedName>
    <definedName name="가가가가각">#N/A</definedName>
    <definedName name="가건물" localSheetId="0">#REF!</definedName>
    <definedName name="가건물" localSheetId="2">#REF!</definedName>
    <definedName name="가건물">#REF!</definedName>
    <definedName name="가공기초" localSheetId="0">#REF!</definedName>
    <definedName name="가공기초" localSheetId="2">#REF!</definedName>
    <definedName name="가공기초">#REF!</definedName>
    <definedName name="가나다람ㅁㅁㅁ" localSheetId="0">#REF!</definedName>
    <definedName name="가나다람ㅁㅁㅁ" localSheetId="2">#REF!</definedName>
    <definedName name="가나다람ㅁㅁㅁ">#REF!</definedName>
    <definedName name="가로등기계시공" localSheetId="0">#REF!</definedName>
    <definedName name="가로등기계시공" localSheetId="2">#REF!</definedName>
    <definedName name="가로등기계시공">#REF!</definedName>
    <definedName name="가링" localSheetId="0">#REF!</definedName>
    <definedName name="가링" localSheetId="2">#REF!</definedName>
    <definedName name="가링">#REF!</definedName>
    <definedName name="가설공사비" localSheetId="0">#REF!</definedName>
    <definedName name="가설공사비" localSheetId="2">#REF!</definedName>
    <definedName name="가설공사비">#REF!</definedName>
    <definedName name="가시설" localSheetId="0">#REF!</definedName>
    <definedName name="가시설" localSheetId="2">#REF!</definedName>
    <definedName name="가시설">#REF!</definedName>
    <definedName name="가식장" localSheetId="0">#REF!</definedName>
    <definedName name="가식장" localSheetId="2">#REF!</definedName>
    <definedName name="가식장">#REF!</definedName>
    <definedName name="가압장" localSheetId="0" hidden="1">{#N/A,#N/A,FALSE,"구조2"}</definedName>
    <definedName name="가압장" localSheetId="9" hidden="1">{#N/A,#N/A,FALSE,"구조2"}</definedName>
    <definedName name="가압장" localSheetId="8" hidden="1">{#N/A,#N/A,FALSE,"구조2"}</definedName>
    <definedName name="가압장" localSheetId="2" hidden="1">{#N/A,#N/A,FALSE,"구조2"}</definedName>
    <definedName name="가압장" hidden="1">{#N/A,#N/A,FALSE,"구조2"}</definedName>
    <definedName name="가압장2" localSheetId="0" hidden="1">{#N/A,#N/A,FALSE,"부대2"}</definedName>
    <definedName name="가압장2" localSheetId="9" hidden="1">{#N/A,#N/A,FALSE,"부대2"}</definedName>
    <definedName name="가압장2" localSheetId="8" hidden="1">{#N/A,#N/A,FALSE,"부대2"}</definedName>
    <definedName name="가압장2" localSheetId="2" hidden="1">{#N/A,#N/A,FALSE,"부대2"}</definedName>
    <definedName name="가압장2" hidden="1">{#N/A,#N/A,FALSE,"부대2"}</definedName>
    <definedName name="간극그림1" localSheetId="0">#REF!</definedName>
    <definedName name="간극그림1" localSheetId="2">#REF!</definedName>
    <definedName name="간극그림1">#REF!</definedName>
    <definedName name="간극그림2" localSheetId="0">#REF!</definedName>
    <definedName name="간극그림2" localSheetId="2">#REF!</definedName>
    <definedName name="간극그림2">#REF!</definedName>
    <definedName name="간극그림3" localSheetId="0">#REF!</definedName>
    <definedName name="간극그림3" localSheetId="2">#REF!</definedName>
    <definedName name="간극그림3">#REF!</definedName>
    <definedName name="간극날짜" localSheetId="0">#REF!</definedName>
    <definedName name="간극날짜" localSheetId="2">#REF!</definedName>
    <definedName name="간극날짜">#REF!</definedName>
    <definedName name="간다">#N/A</definedName>
    <definedName name="간입ㄴ다..">#N/A</definedName>
    <definedName name="간접노무비" localSheetId="0">#REF!</definedName>
    <definedName name="간접노무비" localSheetId="2">#REF!</definedName>
    <definedName name="간접노무비">#REF!</definedName>
    <definedName name="간접재료비" localSheetId="0">#REF!</definedName>
    <definedName name="간접재료비" localSheetId="2">#REF!</definedName>
    <definedName name="간접재료비">#REF!</definedName>
    <definedName name="간지" localSheetId="0">#REF!</definedName>
    <definedName name="간지" localSheetId="2">#REF!</definedName>
    <definedName name="간지">#REF!</definedName>
    <definedName name="감나ㅏ">#N/A</definedName>
    <definedName name="감속턱수량" localSheetId="0">#REF!</definedName>
    <definedName name="감속턱수량" localSheetId="2">#REF!</definedName>
    <definedName name="감속턱수량">#REF!</definedName>
    <definedName name="갑" localSheetId="0">#REF!</definedName>
    <definedName name="갑" localSheetId="2">#REF!</definedName>
    <definedName name="갑">#REF!</definedName>
    <definedName name="갑니둉ㅇ">#N/A</definedName>
    <definedName name="강20경" localSheetId="0">#REF!</definedName>
    <definedName name="강20경" localSheetId="2">#REF!</definedName>
    <definedName name="강20경">#REF!</definedName>
    <definedName name="강20노" localSheetId="0">#REF!</definedName>
    <definedName name="강20노" localSheetId="2">#REF!</definedName>
    <definedName name="강20노">#REF!</definedName>
    <definedName name="강20재" localSheetId="0">#REF!</definedName>
    <definedName name="강20재" localSheetId="2">#REF!</definedName>
    <definedName name="강20재">#REF!</definedName>
    <definedName name="강25경" localSheetId="0">#REF!</definedName>
    <definedName name="강25경" localSheetId="2">#REF!</definedName>
    <definedName name="강25경">#REF!</definedName>
    <definedName name="강25노" localSheetId="0">#REF!</definedName>
    <definedName name="강25노" localSheetId="2">#REF!</definedName>
    <definedName name="강25노">#REF!</definedName>
    <definedName name="강25재" localSheetId="0">#REF!</definedName>
    <definedName name="강25재" localSheetId="2">#REF!</definedName>
    <definedName name="강25재">#REF!</definedName>
    <definedName name="강32경" localSheetId="0">#REF!</definedName>
    <definedName name="강32경" localSheetId="2">#REF!</definedName>
    <definedName name="강32경">#REF!</definedName>
    <definedName name="강32노" localSheetId="0">#REF!</definedName>
    <definedName name="강32노" localSheetId="2">#REF!</definedName>
    <definedName name="강32노">#REF!</definedName>
    <definedName name="강32재" localSheetId="0">#REF!</definedName>
    <definedName name="강32재" localSheetId="2">#REF!</definedName>
    <definedName name="강32재">#REF!</definedName>
    <definedName name="강40경" localSheetId="0">#REF!</definedName>
    <definedName name="강40경" localSheetId="2">#REF!</definedName>
    <definedName name="강40경">#REF!</definedName>
    <definedName name="강40노" localSheetId="0">#REF!</definedName>
    <definedName name="강40노" localSheetId="2">#REF!</definedName>
    <definedName name="강40노">#REF!</definedName>
    <definedName name="강40재" localSheetId="0">#REF!</definedName>
    <definedName name="강40재" localSheetId="2">#REF!</definedName>
    <definedName name="강40재">#REF!</definedName>
    <definedName name="강50경" localSheetId="0">#REF!</definedName>
    <definedName name="강50경" localSheetId="2">#REF!</definedName>
    <definedName name="강50경">#REF!</definedName>
    <definedName name="강50노" localSheetId="0">#REF!</definedName>
    <definedName name="강50노" localSheetId="2">#REF!</definedName>
    <definedName name="강50노">#REF!</definedName>
    <definedName name="강50재" localSheetId="0">#REF!</definedName>
    <definedName name="강50재" localSheetId="2">#REF!</definedName>
    <definedName name="강50재">#REF!</definedName>
    <definedName name="강관말뚝공" localSheetId="0">#REF!</definedName>
    <definedName name="강관말뚝공" localSheetId="2">#REF!</definedName>
    <definedName name="강관말뚝공">#REF!</definedName>
    <definedName name="강관파일공" localSheetId="0">#REF!</definedName>
    <definedName name="강관파일공" localSheetId="2">#REF!</definedName>
    <definedName name="강관파일공">#REF!</definedName>
    <definedName name="강교스치로폴_채움" localSheetId="0">#REF!</definedName>
    <definedName name="강교스치로폴_채움" localSheetId="2">#REF!</definedName>
    <definedName name="강교스치로폴_채움">#REF!</definedName>
    <definedName name="강단면적" localSheetId="0">#REF!</definedName>
    <definedName name="강단면적" localSheetId="2">#REF!</definedName>
    <definedName name="강단면적">#REF!</definedName>
    <definedName name="강도" localSheetId="0">#REF!</definedName>
    <definedName name="강도" localSheetId="2">#REF!</definedName>
    <definedName name="강도">#REF!</definedName>
    <definedName name="강성3Span" localSheetId="0">#REF!</definedName>
    <definedName name="강성3Span" localSheetId="2">#REF!</definedName>
    <definedName name="강성3Span">#REF!</definedName>
    <definedName name="강의" localSheetId="0">#REF!</definedName>
    <definedName name="강의" localSheetId="2">#REF!</definedName>
    <definedName name="강의">#REF!</definedName>
    <definedName name="강재거푸집" localSheetId="0">#REF!</definedName>
    <definedName name="강재거푸집" localSheetId="2">#REF!</definedName>
    <definedName name="강재거푸집">#REF!</definedName>
    <definedName name="강탄성계수" localSheetId="0">#REF!</definedName>
    <definedName name="강탄성계수" localSheetId="2">#REF!</definedName>
    <definedName name="강탄성계수">#REF!</definedName>
    <definedName name="개소" localSheetId="0">#REF!</definedName>
    <definedName name="개소" localSheetId="2">#REF!</definedName>
    <definedName name="개소">#REF!</definedName>
    <definedName name="갱부" localSheetId="0">#REF!</definedName>
    <definedName name="갱부" localSheetId="2">#REF!</definedName>
    <definedName name="갱부">#REF!</definedName>
    <definedName name="거더폭" localSheetId="0">#REF!</definedName>
    <definedName name="거더폭" localSheetId="2">#REF!</definedName>
    <definedName name="거더폭">#REF!</definedName>
    <definedName name="거친마감" localSheetId="0">#REF!</definedName>
    <definedName name="거친마감" localSheetId="2">#REF!</definedName>
    <definedName name="거친마감">#REF!</definedName>
    <definedName name="거푸집" localSheetId="0">#REF!</definedName>
    <definedName name="거푸집" localSheetId="2">#REF!</definedName>
    <definedName name="거푸집">#REF!</definedName>
    <definedName name="거푸집_경" localSheetId="0">#REF!</definedName>
    <definedName name="거푸집_경" localSheetId="2">#REF!</definedName>
    <definedName name="거푸집_경">#REF!</definedName>
    <definedName name="거푸집_노" localSheetId="0">#REF!</definedName>
    <definedName name="거푸집_노" localSheetId="2">#REF!</definedName>
    <definedName name="거푸집_노">#REF!</definedName>
    <definedName name="거푸집_재" localSheetId="0">#REF!</definedName>
    <definedName name="거푸집_재" localSheetId="2">#REF!</definedName>
    <definedName name="거푸집_재">#REF!</definedName>
    <definedName name="거푸집공" localSheetId="0">#REF!</definedName>
    <definedName name="거푸집공" localSheetId="2">#REF!</definedName>
    <definedName name="거푸집공">#REF!</definedName>
    <definedName name="건" localSheetId="0">#REF!</definedName>
    <definedName name="건" localSheetId="2">#REF!</definedName>
    <definedName name="건">#REF!</definedName>
    <definedName name="건조수축율" localSheetId="0">#REF!</definedName>
    <definedName name="건조수축율" localSheetId="2">#REF!</definedName>
    <definedName name="건조수축율">#REF!</definedName>
    <definedName name="건축" localSheetId="0" hidden="1">{#N/A,#N/A,TRUE,"토적및재료집계";#N/A,#N/A,TRUE,"토적및재료집계";#N/A,#N/A,TRUE,"단위량"}</definedName>
    <definedName name="건축" localSheetId="9" hidden="1">{#N/A,#N/A,TRUE,"토적및재료집계";#N/A,#N/A,TRUE,"토적및재료집계";#N/A,#N/A,TRUE,"단위량"}</definedName>
    <definedName name="건축" localSheetId="8" hidden="1">{#N/A,#N/A,TRUE,"토적및재료집계";#N/A,#N/A,TRUE,"토적및재료집계";#N/A,#N/A,TRUE,"단위량"}</definedName>
    <definedName name="건축" localSheetId="2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기계설비" localSheetId="0">BlankMacro1</definedName>
    <definedName name="건축기계설비" localSheetId="9">BlankMacro1</definedName>
    <definedName name="건축기계설비" localSheetId="8">BlankMacro1</definedName>
    <definedName name="건축기계설비" localSheetId="2">BlankMacro1</definedName>
    <definedName name="건축기계설비">BlankMacro1</definedName>
    <definedName name="건축기계설비노임적용" localSheetId="0">BlankMacro1</definedName>
    <definedName name="건축기계설비노임적용" localSheetId="9">BlankMacro1</definedName>
    <definedName name="건축기계설비노임적용" localSheetId="8">BlankMacro1</definedName>
    <definedName name="건축기계설비노임적용" localSheetId="2">BlankMacro1</definedName>
    <definedName name="건축기계설비노임적용">BlankMacro1</definedName>
    <definedName name="건축목공" localSheetId="0">#REF!</definedName>
    <definedName name="건축목공" localSheetId="2">#REF!</definedName>
    <definedName name="건축목공">#REF!</definedName>
    <definedName name="검조부" localSheetId="0">#REF!</definedName>
    <definedName name="검조부" localSheetId="2">#REF!</definedName>
    <definedName name="검조부">#REF!</definedName>
    <definedName name="검증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검증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격점" localSheetId="0">#REF!</definedName>
    <definedName name="격점" localSheetId="2">#REF!</definedName>
    <definedName name="격점">#REF!</definedName>
    <definedName name="격점수량" localSheetId="0">#REF!</definedName>
    <definedName name="격점수량" localSheetId="2">#REF!</definedName>
    <definedName name="격점수량">#REF!</definedName>
    <definedName name="견" localSheetId="0">#REF!,#REF!</definedName>
    <definedName name="견" localSheetId="2">#REF!,#REF!</definedName>
    <definedName name="견">#REF!,#REF!</definedName>
    <definedName name="견적단가" localSheetId="0">#REF!</definedName>
    <definedName name="견적단가" localSheetId="2">#REF!</definedName>
    <definedName name="견적단가">#REF!</definedName>
    <definedName name="견적대비표" localSheetId="0">#REF!</definedName>
    <definedName name="견적대비표" localSheetId="2">#REF!</definedName>
    <definedName name="견적대비표">#REF!</definedName>
    <definedName name="견적서" localSheetId="0">#REF!</definedName>
    <definedName name="견적서" localSheetId="2">#REF!</definedName>
    <definedName name="견적서">#REF!</definedName>
    <definedName name="결속" localSheetId="0">#REF!</definedName>
    <definedName name="결속" localSheetId="2">#REF!</definedName>
    <definedName name="결속">#REF!</definedName>
    <definedName name="결속선" localSheetId="0">#REF!</definedName>
    <definedName name="결속선" localSheetId="2">#REF!</definedName>
    <definedName name="결속선">#REF!</definedName>
    <definedName name="결정치" localSheetId="0">#REF!</definedName>
    <definedName name="결정치" localSheetId="2">#REF!</definedName>
    <definedName name="결정치">#REF!</definedName>
    <definedName name="경계블럭연장" hidden="1">#N/A</definedName>
    <definedName name="경비" localSheetId="0">#REF!</definedName>
    <definedName name="경비" localSheetId="2">#REF!</definedName>
    <definedName name="경비">#REF!</definedName>
    <definedName name="경비1" localSheetId="0" hidden="1">#REF!</definedName>
    <definedName name="경비1" localSheetId="2" hidden="1">#REF!</definedName>
    <definedName name="경비1" hidden="1">#REF!</definedName>
    <definedName name="경비율" localSheetId="0">#REF!</definedName>
    <definedName name="경비율" localSheetId="2">#REF!</definedName>
    <definedName name="경비율">#REF!</definedName>
    <definedName name="경암" localSheetId="0">#REF!</definedName>
    <definedName name="경암" localSheetId="2">#REF!</definedName>
    <definedName name="경암">#REF!</definedName>
    <definedName name="경유" localSheetId="0">#REF!</definedName>
    <definedName name="경유" localSheetId="2">#REF!</definedName>
    <definedName name="경유">#REF!</definedName>
    <definedName name="경유_저" localSheetId="0">#REF!</definedName>
    <definedName name="경유_저" localSheetId="2">#REF!</definedName>
    <definedName name="경유_저">#REF!</definedName>
    <definedName name="계" localSheetId="0">#REF!</definedName>
    <definedName name="계" localSheetId="2">#REF!</definedName>
    <definedName name="계">#REF!</definedName>
    <definedName name="계령공" localSheetId="0">#REF!</definedName>
    <definedName name="계령공" localSheetId="2">#REF!</definedName>
    <definedName name="계령공">#REF!</definedName>
    <definedName name="계장공" localSheetId="0">#REF!</definedName>
    <definedName name="계장공" localSheetId="2">#REF!</definedName>
    <definedName name="계장공">#REF!</definedName>
    <definedName name="계전2" localSheetId="0" hidden="1">#REF!</definedName>
    <definedName name="계전2" localSheetId="2" hidden="1">#REF!</definedName>
    <definedName name="계전2" hidden="1">#REF!</definedName>
    <definedName name="계측내역" localSheetId="0">#REF!</definedName>
    <definedName name="계측내역" localSheetId="2">#REF!</definedName>
    <definedName name="계측내역">#REF!</definedName>
    <definedName name="고강직경D13" localSheetId="0">#REF!</definedName>
    <definedName name="고강직경D13" localSheetId="2">#REF!</definedName>
    <definedName name="고강직경D13">#REF!</definedName>
    <definedName name="고강직경D16_25" localSheetId="0">#REF!</definedName>
    <definedName name="고강직경D16_25" localSheetId="2">#REF!</definedName>
    <definedName name="고강직경D16_25">#REF!</definedName>
    <definedName name="고강직경D29_35" localSheetId="0">#REF!</definedName>
    <definedName name="고강직경D29_35" localSheetId="2">#REF!</definedName>
    <definedName name="고강직경D29_35">#REF!</definedName>
    <definedName name="고급" localSheetId="0">#REF!</definedName>
    <definedName name="고급" localSheetId="2">#REF!</definedName>
    <definedName name="고급">#REF!</definedName>
    <definedName name="고급기술자" localSheetId="0">#REF!</definedName>
    <definedName name="고급기술자" localSheetId="2">#REF!</definedName>
    <definedName name="고급기술자">#REF!</definedName>
    <definedName name="고급선원" localSheetId="0">#REF!</definedName>
    <definedName name="고급선원" localSheetId="2">#REF!</definedName>
    <definedName name="고급선원">#REF!</definedName>
    <definedName name="고급전체" localSheetId="0">#REF!</definedName>
    <definedName name="고급전체" localSheetId="2">#REF!</definedName>
    <definedName name="고급전체">#REF!</definedName>
    <definedName name="고압블럭수량" localSheetId="0">#REF!</definedName>
    <definedName name="고압블럭수량" localSheetId="2">#REF!</definedName>
    <definedName name="고압블럭수량">#REF!</definedName>
    <definedName name="고압케이블전공" localSheetId="0">#REF!</definedName>
    <definedName name="고압케이블전공" localSheetId="2">#REF!</definedName>
    <definedName name="고압케이블전공">#REF!</definedName>
    <definedName name="고적" localSheetId="0">#REF!</definedName>
    <definedName name="고적" localSheetId="2">#REF!</definedName>
    <definedName name="고적">#REF!</definedName>
    <definedName name="고철" localSheetId="0">#REF!</definedName>
    <definedName name="고철" localSheetId="2">#REF!</definedName>
    <definedName name="고철">#REF!</definedName>
    <definedName name="고철_알루미늄" localSheetId="0">#REF!</definedName>
    <definedName name="고철_알루미늄" localSheetId="2">#REF!</definedName>
    <definedName name="고철_알루미늄">#REF!</definedName>
    <definedName name="고휘도" localSheetId="0">#REF!</definedName>
    <definedName name="고휘도" localSheetId="2">#REF!</definedName>
    <definedName name="고휘도">#REF!</definedName>
    <definedName name="곡관각데이터" localSheetId="0">#REF!</definedName>
    <definedName name="곡관각데이터" localSheetId="2">#REF!</definedName>
    <definedName name="곡관각데이터">#REF!</definedName>
    <definedName name="공급가액" localSheetId="0">#REF!</definedName>
    <definedName name="공급가액" localSheetId="2">#REF!</definedName>
    <definedName name="공급가액">#REF!</definedName>
    <definedName name="공동구공" localSheetId="0">#REF!</definedName>
    <definedName name="공동구공" localSheetId="2">#REF!</definedName>
    <definedName name="공동구공">#REF!</definedName>
    <definedName name="공동구공집계표" localSheetId="0">#REF!</definedName>
    <definedName name="공동구공집계표" localSheetId="2">#REF!</definedName>
    <definedName name="공동구공집계표">#REF!</definedName>
    <definedName name="공사" localSheetId="0">#REF!</definedName>
    <definedName name="공사" localSheetId="2">#REF!</definedName>
    <definedName name="공사">#REF!</definedName>
    <definedName name="공사명" localSheetId="0">#REF!</definedName>
    <definedName name="공사명" localSheetId="2">#REF!</definedName>
    <definedName name="공사명">#REF!</definedName>
    <definedName name="공사비" localSheetId="0">#REF!</definedName>
    <definedName name="공사비" localSheetId="2">#REF!</definedName>
    <definedName name="공사비">#REF!</definedName>
    <definedName name="공사원가계산서" localSheetId="0" hidden="1">{#N/A,#N/A,TRUE,"토적및재료집계";#N/A,#N/A,TRUE,"토적및재료집계";#N/A,#N/A,TRUE,"단위량"}</definedName>
    <definedName name="공사원가계산서" localSheetId="9" hidden="1">{#N/A,#N/A,TRUE,"토적및재료집계";#N/A,#N/A,TRUE,"토적및재료집계";#N/A,#N/A,TRUE,"단위량"}</definedName>
    <definedName name="공사원가계산서" localSheetId="8" hidden="1">{#N/A,#N/A,TRUE,"토적및재료집계";#N/A,#N/A,TRUE,"토적및재료집계";#N/A,#N/A,TRUE,"단위량"}</definedName>
    <definedName name="공사원가계산서" localSheetId="2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아" localSheetId="0">#REF!</definedName>
    <definedName name="공아" localSheetId="2">#REF!</definedName>
    <definedName name="공아">#REF!</definedName>
    <definedName name="공일" localSheetId="0">#REF!</definedName>
    <definedName name="공일" localSheetId="2">#REF!</definedName>
    <definedName name="공일">#REF!</definedName>
    <definedName name="공종별부분합계" localSheetId="0">#REF!</definedName>
    <definedName name="공종별부분합계" localSheetId="2">#REF!</definedName>
    <definedName name="공종별부분합계">#REF!</definedName>
    <definedName name="과잉상부" localSheetId="0">#REF!</definedName>
    <definedName name="과잉상부" localSheetId="2">#REF!</definedName>
    <definedName name="과잉상부">#REF!</definedName>
    <definedName name="과잉중간" localSheetId="0">#REF!</definedName>
    <definedName name="과잉중간" localSheetId="2">#REF!</definedName>
    <definedName name="과잉중간">#REF!</definedName>
    <definedName name="과잉하부" localSheetId="0">#REF!</definedName>
    <definedName name="과잉하부" localSheetId="2">#REF!</definedName>
    <definedName name="과잉하부">#REF!</definedName>
    <definedName name="관_상접" localSheetId="0">#REF!</definedName>
    <definedName name="관_상접" localSheetId="2">#REF!</definedName>
    <definedName name="관_상접">#REF!</definedName>
    <definedName name="관_상직" localSheetId="0">#REF!</definedName>
    <definedName name="관_상직" localSheetId="2">#REF!</definedName>
    <definedName name="관_상직">#REF!</definedName>
    <definedName name="관_주접" localSheetId="0">#REF!</definedName>
    <definedName name="관_주접" localSheetId="2">#REF!</definedName>
    <definedName name="관_주접">#REF!</definedName>
    <definedName name="관갉" localSheetId="0">#REF!,#REF!,#REF!</definedName>
    <definedName name="관갉" localSheetId="2">#REF!,#REF!,#REF!</definedName>
    <definedName name="관갉">#REF!,#REF!,#REF!</definedName>
    <definedName name="관경1" localSheetId="0">#REF!</definedName>
    <definedName name="관경1" localSheetId="2">#REF!</definedName>
    <definedName name="관경1">#REF!</definedName>
    <definedName name="관경11" localSheetId="0">#REF!</definedName>
    <definedName name="관경11" localSheetId="2">#REF!</definedName>
    <definedName name="관경11">#REF!</definedName>
    <definedName name="관경13" localSheetId="0">#REF!</definedName>
    <definedName name="관경13" localSheetId="2">#REF!</definedName>
    <definedName name="관경13">#REF!</definedName>
    <definedName name="관경별치수표" localSheetId="0">#REF!</definedName>
    <definedName name="관경별치수표" localSheetId="2">#REF!</definedName>
    <definedName name="관경별치수표">#REF!</definedName>
    <definedName name="관공제" localSheetId="0">#REF!</definedName>
    <definedName name="관공제" localSheetId="2">#REF!</definedName>
    <definedName name="관공제">#REF!</definedName>
    <definedName name="관급" localSheetId="0">#REF!,#REF!,#REF!</definedName>
    <definedName name="관급" localSheetId="2">#REF!,#REF!,#REF!</definedName>
    <definedName name="관급">#REF!,#REF!,#REF!</definedName>
    <definedName name="관급1" localSheetId="0">#REF!,#REF!,#REF!</definedName>
    <definedName name="관급1" localSheetId="2">#REF!,#REF!,#REF!</definedName>
    <definedName name="관급1">#REF!,#REF!,#REF!</definedName>
    <definedName name="관급단가" localSheetId="0">#REF!</definedName>
    <definedName name="관급단가" localSheetId="2">#REF!</definedName>
    <definedName name="관급단가">#REF!</definedName>
    <definedName name="관급자재" localSheetId="0">#REF!,#REF!,#REF!</definedName>
    <definedName name="관급자재" localSheetId="2">#REF!,#REF!,#REF!</definedName>
    <definedName name="관급자재">#REF!,#REF!,#REF!</definedName>
    <definedName name="관급자재대" localSheetId="0">#REF!</definedName>
    <definedName name="관급자재대" localSheetId="2">#REF!</definedName>
    <definedName name="관급자재대">#REF!</definedName>
    <definedName name="관급자재비" localSheetId="0">#REF!</definedName>
    <definedName name="관급자재비" localSheetId="2">#REF!</definedName>
    <definedName name="관급자재비">#REF!</definedName>
    <definedName name="관급자재집계표">#N/A</definedName>
    <definedName name="관로공내부" localSheetId="0">#REF!</definedName>
    <definedName name="관로공내부" localSheetId="2">#REF!</definedName>
    <definedName name="관로공내부">#REF!</definedName>
    <definedName name="관로조서" localSheetId="0">#REF!</definedName>
    <definedName name="관로조서" localSheetId="2">#REF!</definedName>
    <definedName name="관로조서">#REF!</definedName>
    <definedName name="관로터파기">[4]!돌아가기</definedName>
    <definedName name="관보호">0.2</definedName>
    <definedName name="관외경" localSheetId="0">#REF!</definedName>
    <definedName name="관외경" localSheetId="2">#REF!</definedName>
    <definedName name="관외경">#REF!</definedName>
    <definedName name="관절단114.3_경" localSheetId="0">#REF!</definedName>
    <definedName name="관절단114.3_경" localSheetId="2">#REF!</definedName>
    <definedName name="관절단114.3_경">#REF!</definedName>
    <definedName name="관절단114.3_노" localSheetId="0">#REF!</definedName>
    <definedName name="관절단114.3_노" localSheetId="2">#REF!</definedName>
    <definedName name="관절단114.3_노">#REF!</definedName>
    <definedName name="관절단114.3_재" localSheetId="0">#REF!</definedName>
    <definedName name="관절단114.3_재" localSheetId="2">#REF!</definedName>
    <definedName name="관절단114.3_재">#REF!</definedName>
    <definedName name="관절단139.8_경" localSheetId="0">#REF!</definedName>
    <definedName name="관절단139.8_경" localSheetId="2">#REF!</definedName>
    <definedName name="관절단139.8_경">#REF!</definedName>
    <definedName name="관절단139.8_노" localSheetId="0">#REF!</definedName>
    <definedName name="관절단139.8_노" localSheetId="2">#REF!</definedName>
    <definedName name="관절단139.8_노">#REF!</definedName>
    <definedName name="관절단139.8_재" localSheetId="0">#REF!</definedName>
    <definedName name="관절단139.8_재" localSheetId="2">#REF!</definedName>
    <definedName name="관절단139.8_재">#REF!</definedName>
    <definedName name="관절단165.2_경" localSheetId="0">#REF!</definedName>
    <definedName name="관절단165.2_경" localSheetId="2">#REF!</definedName>
    <definedName name="관절단165.2_경">#REF!</definedName>
    <definedName name="관절단165.2_노" localSheetId="0">#REF!</definedName>
    <definedName name="관절단165.2_노" localSheetId="2">#REF!</definedName>
    <definedName name="관절단165.2_노">#REF!</definedName>
    <definedName name="관절단165.2_재" localSheetId="0">#REF!</definedName>
    <definedName name="관절단165.2_재" localSheetId="2">#REF!</definedName>
    <definedName name="관절단165.2_재">#REF!</definedName>
    <definedName name="관절단216.5_경" localSheetId="0">#REF!</definedName>
    <definedName name="관절단216.5_경" localSheetId="2">#REF!</definedName>
    <definedName name="관절단216.5_경">#REF!</definedName>
    <definedName name="관절단216.5_노" localSheetId="0">#REF!</definedName>
    <definedName name="관절단216.5_노" localSheetId="2">#REF!</definedName>
    <definedName name="관절단216.5_노">#REF!</definedName>
    <definedName name="관절단216.5_재" localSheetId="0">#REF!</definedName>
    <definedName name="관절단216.5_재" localSheetId="2">#REF!</definedName>
    <definedName name="관절단216.5_재">#REF!</definedName>
    <definedName name="관절단267.4_경" localSheetId="0">#REF!</definedName>
    <definedName name="관절단267.4_경" localSheetId="2">#REF!</definedName>
    <definedName name="관절단267.4_경">#REF!</definedName>
    <definedName name="관절단267.4_노" localSheetId="0">#REF!</definedName>
    <definedName name="관절단267.4_노" localSheetId="2">#REF!</definedName>
    <definedName name="관절단267.4_노">#REF!</definedName>
    <definedName name="관절단267.4_재" localSheetId="0">#REF!</definedName>
    <definedName name="관절단267.4_재" localSheetId="2">#REF!</definedName>
    <definedName name="관절단267.4_재">#REF!</definedName>
    <definedName name="관절단318.5_경" localSheetId="0">#REF!</definedName>
    <definedName name="관절단318.5_경" localSheetId="2">#REF!</definedName>
    <definedName name="관절단318.5_경">#REF!</definedName>
    <definedName name="관절단318.5_노" localSheetId="0">#REF!</definedName>
    <definedName name="관절단318.5_노" localSheetId="2">#REF!</definedName>
    <definedName name="관절단318.5_노">#REF!</definedName>
    <definedName name="관절단318.5_재" localSheetId="0">#REF!</definedName>
    <definedName name="관절단318.5_재" localSheetId="2">#REF!</definedName>
    <definedName name="관절단318.5_재">#REF!</definedName>
    <definedName name="관절단48.6_경" localSheetId="0">#REF!</definedName>
    <definedName name="관절단48.6_경" localSheetId="2">#REF!</definedName>
    <definedName name="관절단48.6_경">#REF!</definedName>
    <definedName name="관절단48.6_노" localSheetId="0">#REF!</definedName>
    <definedName name="관절단48.6_노" localSheetId="2">#REF!</definedName>
    <definedName name="관절단48.6_노">#REF!</definedName>
    <definedName name="관절단48.6_재" localSheetId="0">#REF!</definedName>
    <definedName name="관절단48.6_재" localSheetId="2">#REF!</definedName>
    <definedName name="관절단48.6_재">#REF!</definedName>
    <definedName name="관절단76.3_경" localSheetId="0">#REF!</definedName>
    <definedName name="관절단76.3_경" localSheetId="2">#REF!</definedName>
    <definedName name="관절단76.3_경">#REF!</definedName>
    <definedName name="관절단76.3_노" localSheetId="0">#REF!</definedName>
    <definedName name="관절단76.3_노" localSheetId="2">#REF!</definedName>
    <definedName name="관절단76.3_노">#REF!</definedName>
    <definedName name="관절단76.3_재" localSheetId="0">#REF!</definedName>
    <definedName name="관절단76.3_재" localSheetId="2">#REF!</definedName>
    <definedName name="관절단76.3_재">#REF!</definedName>
    <definedName name="관절단89.1_경" localSheetId="0">#REF!</definedName>
    <definedName name="관절단89.1_경" localSheetId="2">#REF!</definedName>
    <definedName name="관절단89.1_경">#REF!</definedName>
    <definedName name="관절단89.1_노" localSheetId="0">#REF!</definedName>
    <definedName name="관절단89.1_노" localSheetId="2">#REF!</definedName>
    <definedName name="관절단89.1_노">#REF!</definedName>
    <definedName name="관절단89.1_재" localSheetId="0">#REF!</definedName>
    <definedName name="관절단89.1_재" localSheetId="2">#REF!</definedName>
    <definedName name="관절단89.1_재">#REF!</definedName>
    <definedName name="광속" localSheetId="0">#REF!</definedName>
    <definedName name="광속" localSheetId="2">#REF!</definedName>
    <definedName name="광속">#REF!</definedName>
    <definedName name="교각자중" localSheetId="0">#REF!</definedName>
    <definedName name="교각자중" localSheetId="2">#REF!</definedName>
    <definedName name="교각자중">#REF!</definedName>
    <definedName name="교대높이" localSheetId="0">#REF!</definedName>
    <definedName name="교대높이" localSheetId="2">#REF!</definedName>
    <definedName name="교대높이">#REF!</definedName>
    <definedName name="교대보호블럭_설치" localSheetId="0">#REF!</definedName>
    <definedName name="교대보호블럭_설치" localSheetId="2">#REF!</definedName>
    <definedName name="교대보호블럭_설치">#REF!</definedName>
    <definedName name="교대접합공" localSheetId="0">#REF!</definedName>
    <definedName name="교대접합공" localSheetId="2">#REF!</definedName>
    <definedName name="교대접합공">#REF!</definedName>
    <definedName name="교량배수시설공" localSheetId="0">#REF!</definedName>
    <definedName name="교량배수시설공" localSheetId="2">#REF!</definedName>
    <definedName name="교량배수시설공">#REF!</definedName>
    <definedName name="교면방수" localSheetId="0">#REF!</definedName>
    <definedName name="교면방수" localSheetId="2">#REF!</definedName>
    <definedName name="교면방수">#REF!</definedName>
    <definedName name="교명판및설명판" localSheetId="0">#REF!</definedName>
    <definedName name="교명판및설명판" localSheetId="2">#REF!</definedName>
    <definedName name="교명판및설명판">#REF!</definedName>
    <definedName name="교좌받침공" localSheetId="0">#REF!</definedName>
    <definedName name="교좌받침공" localSheetId="2">#REF!</definedName>
    <definedName name="교좌받침공">#REF!</definedName>
    <definedName name="구" localSheetId="0">#REF!</definedName>
    <definedName name="구" localSheetId="2">#REF!</definedName>
    <definedName name="구">#REF!</definedName>
    <definedName name="구멍뚤기_경" localSheetId="0">#REF!</definedName>
    <definedName name="구멍뚤기_경" localSheetId="2">#REF!</definedName>
    <definedName name="구멍뚤기_경">#REF!</definedName>
    <definedName name="구멍뚤기_노" localSheetId="0">#REF!</definedName>
    <definedName name="구멍뚤기_노" localSheetId="2">#REF!</definedName>
    <definedName name="구멍뚤기_노">#REF!</definedName>
    <definedName name="구멍뚤기_재" localSheetId="0">#REF!</definedName>
    <definedName name="구멍뚤기_재" localSheetId="2">#REF!</definedName>
    <definedName name="구멍뚤기_재">#REF!</definedName>
    <definedName name="구분" localSheetId="0">BlankMacro1</definedName>
    <definedName name="구분" localSheetId="9">BlankMacro1</definedName>
    <definedName name="구분" localSheetId="8">BlankMacro1</definedName>
    <definedName name="구분" localSheetId="2">BlankMacro1</definedName>
    <definedName name="구분">BlankMacro1</definedName>
    <definedName name="구분1" localSheetId="0">BlankMacro1</definedName>
    <definedName name="구분1" localSheetId="9">BlankMacro1</definedName>
    <definedName name="구분1" localSheetId="8">BlankMacro1</definedName>
    <definedName name="구분1" localSheetId="2">BlankMacro1</definedName>
    <definedName name="구분1">BlankMacro1</definedName>
    <definedName name="구조당초계" localSheetId="0">#REF!</definedName>
    <definedName name="구조당초계" localSheetId="2">#REF!</definedName>
    <definedName name="구조당초계">#REF!</definedName>
    <definedName name="구조당초금차" localSheetId="0">#REF!</definedName>
    <definedName name="구조당초금차" localSheetId="2">#REF!</definedName>
    <definedName name="구조당초금차">#REF!</definedName>
    <definedName name="구조당초이후" localSheetId="0">#REF!</definedName>
    <definedName name="구조당초이후" localSheetId="2">#REF!</definedName>
    <definedName name="구조당초이후">#REF!</definedName>
    <definedName name="구조물R" localSheetId="0">#REF!</definedName>
    <definedName name="구조물R" localSheetId="2">#REF!</definedName>
    <definedName name="구조물R">#REF!</definedName>
    <definedName name="구조변경계" localSheetId="0">#REF!</definedName>
    <definedName name="구조변경계" localSheetId="2">#REF!</definedName>
    <definedName name="구조변경계">#REF!</definedName>
    <definedName name="구조변경금차" localSheetId="0">#REF!</definedName>
    <definedName name="구조변경금차" localSheetId="2">#REF!</definedName>
    <definedName name="구조변경금차">#REF!</definedName>
    <definedName name="구조변경이후" localSheetId="0">#REF!</definedName>
    <definedName name="구조변경이후" localSheetId="2">#REF!</definedName>
    <definedName name="구조변경이후">#REF!</definedName>
    <definedName name="구콘210" localSheetId="0">#REF!</definedName>
    <definedName name="구콘210" localSheetId="2">#REF!</definedName>
    <definedName name="구콘210">#REF!</definedName>
    <definedName name="구콘240" localSheetId="0">#REF!</definedName>
    <definedName name="구콘240" localSheetId="2">#REF!</definedName>
    <definedName name="구콘240">#REF!</definedName>
    <definedName name="구콘타210무외" localSheetId="0">#REF!</definedName>
    <definedName name="구콘타210무외" localSheetId="2">#REF!</definedName>
    <definedName name="구콘타210무외">#REF!</definedName>
    <definedName name="구콘타240펌진" localSheetId="0">#REF!</definedName>
    <definedName name="구콘타240펌진" localSheetId="2">#REF!</definedName>
    <definedName name="구콘타240펌진">#REF!</definedName>
    <definedName name="굵기" localSheetId="0">#REF!</definedName>
    <definedName name="굵기" localSheetId="2">#REF!</definedName>
    <definedName name="굵기">#REF!</definedName>
    <definedName name="궤도공" localSheetId="0">#REF!</definedName>
    <definedName name="궤도공" localSheetId="2">#REF!</definedName>
    <definedName name="궤도공">#REF!</definedName>
    <definedName name="규격" localSheetId="0">#REF!</definedName>
    <definedName name="규격" localSheetId="2">#REF!</definedName>
    <definedName name="규격">#REF!</definedName>
    <definedName name="규격1" localSheetId="0">#REF!</definedName>
    <definedName name="규격1" localSheetId="2">#REF!</definedName>
    <definedName name="규격1">#REF!</definedName>
    <definedName name="규격2" localSheetId="0">#REF!</definedName>
    <definedName name="규격2" localSheetId="2">#REF!</definedName>
    <definedName name="규격2">#REF!</definedName>
    <definedName name="규격3" localSheetId="0">#REF!</definedName>
    <definedName name="규격3" localSheetId="2">#REF!</definedName>
    <definedName name="규격3">#REF!</definedName>
    <definedName name="규약전류" localSheetId="0">#REF!</definedName>
    <definedName name="규약전류" localSheetId="2">#REF!</definedName>
    <definedName name="규약전류">#REF!</definedName>
    <definedName name="균열검토" localSheetId="0">#REF!</definedName>
    <definedName name="균열검토" localSheetId="2">#REF!</definedName>
    <definedName name="균열검토">#REF!</definedName>
    <definedName name="그림">#N/A</definedName>
    <definedName name="그만" localSheetId="0" hidden="1">{#N/A,#N/A,FALSE,"Sheet1"}</definedName>
    <definedName name="그만" localSheetId="9" hidden="1">{#N/A,#N/A,FALSE,"Sheet1"}</definedName>
    <definedName name="그만" localSheetId="8" hidden="1">{#N/A,#N/A,FALSE,"Sheet1"}</definedName>
    <definedName name="그만" localSheetId="2" hidden="1">{#N/A,#N/A,FALSE,"Sheet1"}</definedName>
    <definedName name="그만" hidden="1">{#N/A,#N/A,FALSE,"Sheet1"}</definedName>
    <definedName name="급수전엘보" localSheetId="0">#REF!</definedName>
    <definedName name="급수전엘보" localSheetId="2">#REF!</definedName>
    <definedName name="급수전엘보">#REF!</definedName>
    <definedName name="기Q">"기성세부내역서!$B$89"</definedName>
    <definedName name="기계3" localSheetId="0">BlankMacro1</definedName>
    <definedName name="기계3" localSheetId="9">BlankMacro1</definedName>
    <definedName name="기계3" localSheetId="8">BlankMacro1</definedName>
    <definedName name="기계3" localSheetId="2">BlankMacro1</definedName>
    <definedName name="기계3">BlankMacro1</definedName>
    <definedName name="기계경비" localSheetId="0">#REF!</definedName>
    <definedName name="기계경비" localSheetId="2">#REF!</definedName>
    <definedName name="기계경비">#REF!</definedName>
    <definedName name="기계공" localSheetId="0">#REF!</definedName>
    <definedName name="기계공" localSheetId="2">#REF!</definedName>
    <definedName name="기계공">#REF!</definedName>
    <definedName name="기계설치공" localSheetId="0">#REF!</definedName>
    <definedName name="기계설치공" localSheetId="2">#REF!</definedName>
    <definedName name="기계설치공">#REF!</definedName>
    <definedName name="기계운전사" localSheetId="0">#REF!</definedName>
    <definedName name="기계운전사" localSheetId="2">#REF!</definedName>
    <definedName name="기계운전사">#REF!</definedName>
    <definedName name="기계집계" localSheetId="0" hidden="1">{#N/A,#N/A,FALSE,"2~8번"}</definedName>
    <definedName name="기계집계" localSheetId="9" hidden="1">{#N/A,#N/A,FALSE,"2~8번"}</definedName>
    <definedName name="기계집계" localSheetId="8" hidden="1">{#N/A,#N/A,FALSE,"2~8번"}</definedName>
    <definedName name="기계집계" localSheetId="2" hidden="1">{#N/A,#N/A,FALSE,"2~8번"}</definedName>
    <definedName name="기계집계" hidden="1">{#N/A,#N/A,FALSE,"2~8번"}</definedName>
    <definedName name="기관사" localSheetId="0">#REF!</definedName>
    <definedName name="기관사" localSheetId="2">#REF!</definedName>
    <definedName name="기관사">#REF!</definedName>
    <definedName name="기관장" localSheetId="0">#REF!</definedName>
    <definedName name="기관장" localSheetId="2">#REF!</definedName>
    <definedName name="기관장">#REF!</definedName>
    <definedName name="기기목록" localSheetId="0">#REF!</definedName>
    <definedName name="기기목록" localSheetId="2">#REF!</definedName>
    <definedName name="기기목록">#REF!</definedName>
    <definedName name="기둥H" localSheetId="0">#REF!</definedName>
    <definedName name="기둥H" localSheetId="2">#REF!</definedName>
    <definedName name="기둥H">#REF!</definedName>
    <definedName name="기본서류">#N/A</definedName>
    <definedName name="기본서류1">#N/A</definedName>
    <definedName name="기술료" localSheetId="0">#REF!</definedName>
    <definedName name="기술료" localSheetId="2">#REF!</definedName>
    <definedName name="기술료">#REF!</definedName>
    <definedName name="기와공" localSheetId="0">#REF!</definedName>
    <definedName name="기와공" localSheetId="2">#REF!</definedName>
    <definedName name="기와공">#REF!</definedName>
    <definedName name="기초" localSheetId="0">#REF!</definedName>
    <definedName name="기초" localSheetId="2">#REF!</definedName>
    <definedName name="기초">#REF!</definedName>
    <definedName name="기초교직">9</definedName>
    <definedName name="기초교축">9</definedName>
    <definedName name="기초길이" localSheetId="0">#REF!</definedName>
    <definedName name="기초길이" localSheetId="2">#REF!</definedName>
    <definedName name="기초길이">#REF!</definedName>
    <definedName name="기초높이" localSheetId="0">#REF!</definedName>
    <definedName name="기초높이" localSheetId="2">#REF!</definedName>
    <definedName name="기초높이">#REF!</definedName>
    <definedName name="기초단가" localSheetId="0">#REF!</definedName>
    <definedName name="기초단가" localSheetId="2">#REF!</definedName>
    <definedName name="기초단가">#REF!</definedName>
    <definedName name="기초두께" localSheetId="0">#REF!</definedName>
    <definedName name="기초두께" localSheetId="2">#REF!</definedName>
    <definedName name="기초두께">#REF!</definedName>
    <definedName name="기초키길이" localSheetId="0">#REF!</definedName>
    <definedName name="기초키길이" localSheetId="2">#REF!</definedName>
    <definedName name="기초키길이">#REF!</definedName>
    <definedName name="기초폭" localSheetId="0">#REF!</definedName>
    <definedName name="기초폭" localSheetId="2">#REF!</definedName>
    <definedName name="기초폭">#REF!</definedName>
    <definedName name="기초폭교직">9</definedName>
    <definedName name="기초폭교축">9</definedName>
    <definedName name="기초피복">0.1</definedName>
    <definedName name="기층두께" localSheetId="0">#REF!</definedName>
    <definedName name="기층두께" localSheetId="2">#REF!</definedName>
    <definedName name="기층두께">#REF!</definedName>
    <definedName name="기타경비" localSheetId="0">#REF!</definedName>
    <definedName name="기타경비" localSheetId="2">#REF!</definedName>
    <definedName name="기타경비">#REF!</definedName>
    <definedName name="기타경비1" localSheetId="0" hidden="1">{#N/A,#N/A,TRUE,"토적및재료집계";#N/A,#N/A,TRUE,"토적및재료집계";#N/A,#N/A,TRUE,"단위량"}</definedName>
    <definedName name="기타경비1" localSheetId="9" hidden="1">{#N/A,#N/A,TRUE,"토적및재료집계";#N/A,#N/A,TRUE,"토적및재료집계";#N/A,#N/A,TRUE,"단위량"}</definedName>
    <definedName name="기타경비1" localSheetId="8" hidden="1">{#N/A,#N/A,TRUE,"토적및재료집계";#N/A,#N/A,TRUE,"토적및재료집계";#N/A,#N/A,TRUE,"단위량"}</definedName>
    <definedName name="기타경비1" localSheetId="2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기타자재">#N/A</definedName>
    <definedName name="김" localSheetId="0">#REF!</definedName>
    <definedName name="김" localSheetId="2">#REF!</definedName>
    <definedName name="김">#REF!</definedName>
    <definedName name="김1" localSheetId="0" hidden="1">{"'Firr(선)'!$AS$1:$AY$62","'Firr(사)'!$AS$1:$AY$62","'Firr(회)'!$AS$1:$AY$62","'Firr(선)'!$L$1:$V$62","'Firr(사)'!$L$1:$V$62","'Firr(회)'!$L$1:$V$62"}</definedName>
    <definedName name="김1" localSheetId="9" hidden="1">{"'Firr(선)'!$AS$1:$AY$62","'Firr(사)'!$AS$1:$AY$62","'Firr(회)'!$AS$1:$AY$62","'Firr(선)'!$L$1:$V$62","'Firr(사)'!$L$1:$V$62","'Firr(회)'!$L$1:$V$62"}</definedName>
    <definedName name="김1" localSheetId="8" hidden="1">{"'Firr(선)'!$AS$1:$AY$62","'Firr(사)'!$AS$1:$AY$62","'Firr(회)'!$AS$1:$AY$62","'Firr(선)'!$L$1:$V$62","'Firr(사)'!$L$1:$V$62","'Firr(회)'!$L$1:$V$62"}</definedName>
    <definedName name="김1" localSheetId="2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김" localSheetId="0">#REF!</definedName>
    <definedName name="김김" localSheetId="2">#REF!</definedName>
    <definedName name="김김">#REF!</definedName>
    <definedName name="꺽쇠" localSheetId="0">#REF!</definedName>
    <definedName name="꺽쇠" localSheetId="2">#REF!</definedName>
    <definedName name="꺽쇠">#REF!</definedName>
    <definedName name="ㄴ3">#N/A</definedName>
    <definedName name="ㄴ4">#N/A</definedName>
    <definedName name="ㄴ5">#N/A</definedName>
    <definedName name="ㄴ6">#N/A</definedName>
    <definedName name="ㄴㄴ" localSheetId="0">#REF!</definedName>
    <definedName name="ㄴㄴ" localSheetId="2">#REF!</definedName>
    <definedName name="ㄴㄴ">#REF!</definedName>
    <definedName name="ㄴㄴㄴ" localSheetId="0" hidden="1">#REF!</definedName>
    <definedName name="ㄴㄴㄴ" localSheetId="2" hidden="1">#REF!</definedName>
    <definedName name="ㄴㄴㄴ" hidden="1">#REF!</definedName>
    <definedName name="ㄴㄴㄴㄴ" localSheetId="0" hidden="1">#REF!</definedName>
    <definedName name="ㄴㄴㄴㄴ" localSheetId="2" hidden="1">#REF!</definedName>
    <definedName name="ㄴㄴㄴㄴ" hidden="1">#REF!</definedName>
    <definedName name="ㄴㄴㄴㄴㄴ" localSheetId="0" hidden="1">#REF!</definedName>
    <definedName name="ㄴㄴㄴㄴㄴ" localSheetId="2" hidden="1">#REF!</definedName>
    <definedName name="ㄴㄴㄴㄴㄴ" hidden="1">#REF!</definedName>
    <definedName name="ㄴㄴㄴㄴㄴㄴㄴ" localSheetId="0">#REF!</definedName>
    <definedName name="ㄴㄴㄴㄴㄴㄴㄴ" localSheetId="2">#REF!</definedName>
    <definedName name="ㄴㄴㄴㄴㄴㄴㄴ">#REF!</definedName>
    <definedName name="ㄴㄴㄴㄴㄴㄴㄴㄴㄴㄴ" localSheetId="0">BlankMacro1</definedName>
    <definedName name="ㄴㄴㄴㄴㄴㄴㄴㄴㄴㄴ" localSheetId="9">BlankMacro1</definedName>
    <definedName name="ㄴㄴㄴㄴㄴㄴㄴㄴㄴㄴ" localSheetId="8">BlankMacro1</definedName>
    <definedName name="ㄴㄴㄴㄴㄴㄴㄴㄴㄴㄴ" localSheetId="2">BlankMacro1</definedName>
    <definedName name="ㄴㄴㄴㄴㄴㄴㄴㄴㄴㄴ">BlankMacro1</definedName>
    <definedName name="ㄴㄴㅇ" localSheetId="0">#REF!</definedName>
    <definedName name="ㄴㄴㅇ" localSheetId="2">#REF!</definedName>
    <definedName name="ㄴㄴㅇ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localSheetId="0" hidden="1">{#N/A,#N/A,TRUE,"토적및재료집계";#N/A,#N/A,TRUE,"토적및재료집계";#N/A,#N/A,TRUE,"단위량"}</definedName>
    <definedName name="ㄴㅁ" localSheetId="9" hidden="1">{#N/A,#N/A,TRUE,"토적및재료집계";#N/A,#N/A,TRUE,"토적및재료집계";#N/A,#N/A,TRUE,"단위량"}</definedName>
    <definedName name="ㄴㅁ" localSheetId="8" hidden="1">{#N/A,#N/A,TRUE,"토적및재료집계";#N/A,#N/A,TRUE,"토적및재료집계";#N/A,#N/A,TRUE,"단위량"}</definedName>
    <definedName name="ㄴㅁ" localSheetId="2" hidden="1">{#N/A,#N/A,TRUE,"토적및재료집계";#N/A,#N/A,TRUE,"토적및재료집계";#N/A,#N/A,TRUE,"단위량"}</definedName>
    <definedName name="ㄴㅁ" hidden="1">{#N/A,#N/A,TRUE,"토적및재료집계";#N/A,#N/A,TRUE,"토적및재료집계";#N/A,#N/A,TRUE,"단위량"}</definedName>
    <definedName name="ㄴㅇ" localSheetId="0">#N/A</definedName>
    <definedName name="ㄴㅇ" localSheetId="2">#REF!</definedName>
    <definedName name="ㄴㅇ">#REF!</definedName>
    <definedName name="ㄴㅇㅁㄴㅇ" localSheetId="0" hidden="1">{#N/A,#N/A,TRUE,"토적및재료집계";#N/A,#N/A,TRUE,"토적및재료집계";#N/A,#N/A,TRUE,"단위량"}</definedName>
    <definedName name="ㄴㅇㅁㄴㅇ" localSheetId="9" hidden="1">{#N/A,#N/A,TRUE,"토적및재료집계";#N/A,#N/A,TRUE,"토적및재료집계";#N/A,#N/A,TRUE,"단위량"}</definedName>
    <definedName name="ㄴㅇㅁㄴㅇ" localSheetId="8" hidden="1">{#N/A,#N/A,TRUE,"토적및재료집계";#N/A,#N/A,TRUE,"토적및재료집계";#N/A,#N/A,TRUE,"단위량"}</definedName>
    <definedName name="ㄴㅇㅁㄴㅇ" localSheetId="2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ㄴ이라ㅓ" localSheetId="0">#REF!</definedName>
    <definedName name="ㄴ이라ㅓ" localSheetId="2">#REF!</definedName>
    <definedName name="ㄴ이라ㅓ">#REF!</definedName>
    <definedName name="나." localSheetId="0">#REF!</definedName>
    <definedName name="나." localSheetId="2">#REF!</definedName>
    <definedName name="나.">#REF!</definedName>
    <definedName name="나라" localSheetId="0">#REF!</definedName>
    <definedName name="나라" localSheetId="2">#REF!</definedName>
    <definedName name="나라">#REF!</definedName>
    <definedName name="나사식_이음" localSheetId="0">#REF!</definedName>
    <definedName name="나사식_이음" localSheetId="2">#REF!</definedName>
    <definedName name="나사식_이음">#REF!</definedName>
    <definedName name="낙교개수" localSheetId="0">#REF!</definedName>
    <definedName name="낙교개수" localSheetId="2">#REF!</definedName>
    <definedName name="낙교개수">#REF!</definedName>
    <definedName name="낙하물방지공" localSheetId="0">#REF!</definedName>
    <definedName name="낙하물방지공" localSheetId="2">#REF!</definedName>
    <definedName name="낙하물방지공">#REF!</definedName>
    <definedName name="난간" localSheetId="0">#REF!</definedName>
    <definedName name="난간" localSheetId="2">#REF!</definedName>
    <definedName name="난간">#REF!</definedName>
    <definedName name="날개벽길이1" localSheetId="0">#REF!</definedName>
    <definedName name="날개벽길이1" localSheetId="2">#REF!</definedName>
    <definedName name="날개벽길이1">#REF!</definedName>
    <definedName name="날개벽길이2" localSheetId="0">#REF!</definedName>
    <definedName name="날개벽길이2" localSheetId="2">#REF!</definedName>
    <definedName name="날개벽길이2">#REF!</definedName>
    <definedName name="날개벽두께" localSheetId="0">#REF!</definedName>
    <definedName name="날개벽두께" localSheetId="2">#REF!</definedName>
    <definedName name="날개벽두께">#REF!</definedName>
    <definedName name="날개벽두께1" localSheetId="0">#REF!</definedName>
    <definedName name="날개벽두께1" localSheetId="2">#REF!</definedName>
    <definedName name="날개벽두께1">#REF!</definedName>
    <definedName name="날개벽두께2" localSheetId="0">#REF!</definedName>
    <definedName name="날개벽두께2" localSheetId="2">#REF!</definedName>
    <definedName name="날개벽두께2">#REF!</definedName>
    <definedName name="날개벽스치로폴길이" localSheetId="0">#REF!</definedName>
    <definedName name="날개벽스치로폴길이" localSheetId="2">#REF!</definedName>
    <definedName name="날개벽스치로폴길이">#REF!</definedName>
    <definedName name="날철" localSheetId="0">#REF!</definedName>
    <definedName name="날철" localSheetId="2">#REF!</definedName>
    <definedName name="날철">#REF!</definedName>
    <definedName name="남윤철" localSheetId="0" hidden="1">{#N/A,#N/A,FALSE,"구조2"}</definedName>
    <definedName name="남윤철" localSheetId="9" hidden="1">{#N/A,#N/A,FALSE,"구조2"}</definedName>
    <definedName name="남윤철" localSheetId="8" hidden="1">{#N/A,#N/A,FALSE,"구조2"}</definedName>
    <definedName name="남윤철" localSheetId="2" hidden="1">{#N/A,#N/A,FALSE,"구조2"}</definedName>
    <definedName name="남윤철" hidden="1">{#N/A,#N/A,FALSE,"구조2"}</definedName>
    <definedName name="낭ㄹ">#N/A</definedName>
    <definedName name="내공H" localSheetId="0">#REF!</definedName>
    <definedName name="내공H" localSheetId="2">#REF!</definedName>
    <definedName name="내공H">#REF!</definedName>
    <definedName name="내공V" localSheetId="0">#REF!</definedName>
    <definedName name="내공V" localSheetId="2">#REF!</definedName>
    <definedName name="내공V">#REF!</definedName>
    <definedName name="내공넓이" localSheetId="0">#REF!</definedName>
    <definedName name="내공넓이" localSheetId="2">#REF!</definedName>
    <definedName name="내공넓이">#REF!</definedName>
    <definedName name="내공높이" localSheetId="0">#REF!</definedName>
    <definedName name="내공높이" localSheetId="2">#REF!</definedName>
    <definedName name="내공높이">#REF!</definedName>
    <definedName name="내단면적32" localSheetId="0">#REF!</definedName>
    <definedName name="내단면적32" localSheetId="2">#REF!</definedName>
    <definedName name="내단면적32">#REF!</definedName>
    <definedName name="내단면적48" localSheetId="0">#REF!</definedName>
    <definedName name="내단면적48" localSheetId="2">#REF!</definedName>
    <definedName name="내단면적48">#REF!</definedName>
    <definedName name="내선전공" localSheetId="0">#REF!</definedName>
    <definedName name="내선전공" localSheetId="2">#REF!</definedName>
    <definedName name="내선전공">#REF!</definedName>
    <definedName name="내역서래요" localSheetId="0">#REF!</definedName>
    <definedName name="내역서래요" localSheetId="2">#REF!</definedName>
    <definedName name="내역서래요">#REF!</definedName>
    <definedName name="내장공" localSheetId="0">#REF!</definedName>
    <definedName name="내장공" localSheetId="2">#REF!</definedName>
    <definedName name="내장공">#REF!</definedName>
    <definedName name="내전">[5]노무비!$B$2</definedName>
    <definedName name="년간금액" localSheetId="0">#REF!</definedName>
    <definedName name="년간금액" localSheetId="2">#REF!</definedName>
    <definedName name="년간금액">#REF!</definedName>
    <definedName name="노무비" localSheetId="0">#REF!</definedName>
    <definedName name="노무비" localSheetId="2">#REF!</definedName>
    <definedName name="노무비">#REF!</definedName>
    <definedName name="노부비" localSheetId="0">#REF!</definedName>
    <definedName name="노부비" localSheetId="2">#REF!</definedName>
    <definedName name="노부비">#REF!</definedName>
    <definedName name="노임" localSheetId="0">#REF!</definedName>
    <definedName name="노임" localSheetId="2">#REF!</definedName>
    <definedName name="노임">#REF!</definedName>
    <definedName name="노임1" localSheetId="0">BlankMacro1</definedName>
    <definedName name="노임1" localSheetId="9">BlankMacro1</definedName>
    <definedName name="노임1" localSheetId="8">BlankMacro1</definedName>
    <definedName name="노임1" localSheetId="2">BlankMacro1</definedName>
    <definedName name="노임1">BlankMacro1</definedName>
    <definedName name="노임10" localSheetId="0">BlankMacro1</definedName>
    <definedName name="노임10" localSheetId="9">BlankMacro1</definedName>
    <definedName name="노임10" localSheetId="8">BlankMacro1</definedName>
    <definedName name="노임10" localSheetId="2">BlankMacro1</definedName>
    <definedName name="노임10">BlankMacro1</definedName>
    <definedName name="노임11" localSheetId="0">BlankMacro1</definedName>
    <definedName name="노임11" localSheetId="9">BlankMacro1</definedName>
    <definedName name="노임11" localSheetId="8">BlankMacro1</definedName>
    <definedName name="노임11" localSheetId="2">BlankMacro1</definedName>
    <definedName name="노임11">BlankMacro1</definedName>
    <definedName name="노임12" localSheetId="0">BlankMacro1</definedName>
    <definedName name="노임12" localSheetId="9">BlankMacro1</definedName>
    <definedName name="노임12" localSheetId="8">BlankMacro1</definedName>
    <definedName name="노임12" localSheetId="2">BlankMacro1</definedName>
    <definedName name="노임12">BlankMacro1</definedName>
    <definedName name="노임13" localSheetId="0" hidden="1">{#N/A,#N/A,FALSE,"Sheet1"}</definedName>
    <definedName name="노임13" localSheetId="9" hidden="1">{#N/A,#N/A,FALSE,"Sheet1"}</definedName>
    <definedName name="노임13" localSheetId="8" hidden="1">{#N/A,#N/A,FALSE,"Sheet1"}</definedName>
    <definedName name="노임13" localSheetId="2" hidden="1">{#N/A,#N/A,FALSE,"Sheet1"}</definedName>
    <definedName name="노임13" hidden="1">{#N/A,#N/A,FALSE,"Sheet1"}</definedName>
    <definedName name="노임14" localSheetId="0" hidden="1">{#N/A,#N/A,FALSE,"Sheet1"}</definedName>
    <definedName name="노임14" localSheetId="9" hidden="1">{#N/A,#N/A,FALSE,"Sheet1"}</definedName>
    <definedName name="노임14" localSheetId="8" hidden="1">{#N/A,#N/A,FALSE,"Sheet1"}</definedName>
    <definedName name="노임14" localSheetId="2" hidden="1">{#N/A,#N/A,FALSE,"Sheet1"}</definedName>
    <definedName name="노임14" hidden="1">{#N/A,#N/A,FALSE,"Sheet1"}</definedName>
    <definedName name="노임2" localSheetId="0">BlankMacro1</definedName>
    <definedName name="노임2" localSheetId="9">BlankMacro1</definedName>
    <definedName name="노임2" localSheetId="8">BlankMacro1</definedName>
    <definedName name="노임2" localSheetId="2">BlankMacro1</definedName>
    <definedName name="노임2">BlankMacro1</definedName>
    <definedName name="노임3" localSheetId="0">BlankMacro1</definedName>
    <definedName name="노임3" localSheetId="9">BlankMacro1</definedName>
    <definedName name="노임3" localSheetId="8">BlankMacro1</definedName>
    <definedName name="노임3" localSheetId="2">BlankMacro1</definedName>
    <definedName name="노임3">BlankMacro1</definedName>
    <definedName name="노임4" localSheetId="0">BlankMacro1</definedName>
    <definedName name="노임4" localSheetId="9">BlankMacro1</definedName>
    <definedName name="노임4" localSheetId="8">BlankMacro1</definedName>
    <definedName name="노임4" localSheetId="2">BlankMacro1</definedName>
    <definedName name="노임4">BlankMacro1</definedName>
    <definedName name="노임5" localSheetId="0">BlankMacro1</definedName>
    <definedName name="노임5" localSheetId="9">BlankMacro1</definedName>
    <definedName name="노임5" localSheetId="8">BlankMacro1</definedName>
    <definedName name="노임5" localSheetId="2">BlankMacro1</definedName>
    <definedName name="노임5">BlankMacro1</definedName>
    <definedName name="노임6" localSheetId="0">BlankMacro1</definedName>
    <definedName name="노임6" localSheetId="9">BlankMacro1</definedName>
    <definedName name="노임6" localSheetId="8">BlankMacro1</definedName>
    <definedName name="노임6" localSheetId="2">BlankMacro1</definedName>
    <definedName name="노임6">BlankMacro1</definedName>
    <definedName name="노임7" localSheetId="0">BlankMacro1</definedName>
    <definedName name="노임7" localSheetId="9">BlankMacro1</definedName>
    <definedName name="노임7" localSheetId="8">BlankMacro1</definedName>
    <definedName name="노임7" localSheetId="2">BlankMacro1</definedName>
    <definedName name="노임7">BlankMacro1</definedName>
    <definedName name="노임8" localSheetId="0">BlankMacro1</definedName>
    <definedName name="노임8" localSheetId="9">BlankMacro1</definedName>
    <definedName name="노임8" localSheetId="8">BlankMacro1</definedName>
    <definedName name="노임8" localSheetId="2">BlankMacro1</definedName>
    <definedName name="노임8">BlankMacro1</definedName>
    <definedName name="노임9" localSheetId="0">BlankMacro1</definedName>
    <definedName name="노임9" localSheetId="9">BlankMacro1</definedName>
    <definedName name="노임9" localSheetId="8">BlankMacro1</definedName>
    <definedName name="노임9" localSheetId="2">BlankMacro1</definedName>
    <definedName name="노임9">BlankMacro1</definedName>
    <definedName name="노임단가" localSheetId="0">#REF!</definedName>
    <definedName name="노임단가" localSheetId="2">#REF!</definedName>
    <definedName name="노임단가">#REF!</definedName>
    <definedName name="농소중계단가" localSheetId="0">[6]단가비교표!#REF!</definedName>
    <definedName name="농소중계단가" localSheetId="2">[6]단가비교표!#REF!</definedName>
    <definedName name="농소중계단가">[6]단가비교표!#REF!</definedName>
    <definedName name="높" localSheetId="0">#REF!</definedName>
    <definedName name="높" localSheetId="2">#REF!</definedName>
    <definedName name="높">#REF!</definedName>
    <definedName name="높이" localSheetId="0">#REF!</definedName>
    <definedName name="높이" localSheetId="2">#REF!</definedName>
    <definedName name="높이">#REF!</definedName>
    <definedName name="뇨ㅕ" localSheetId="0">#REF!</definedName>
    <definedName name="뇨ㅕ" localSheetId="2">#REF!</definedName>
    <definedName name="뇨ㅕ">#REF!</definedName>
    <definedName name="ㄵㄹ" localSheetId="0">#REF!</definedName>
    <definedName name="ㄵㄹ" localSheetId="2">#REF!</definedName>
    <definedName name="ㄵㄹ">#REF!</definedName>
    <definedName name="ㄷ" localSheetId="0" hidden="1">{#N/A,#N/A,TRUE,"토적및재료집계";#N/A,#N/A,TRUE,"토적및재료집계";#N/A,#N/A,TRUE,"단위량"}</definedName>
    <definedName name="ㄷ" localSheetId="9" hidden="1">{#N/A,#N/A,TRUE,"토적및재료집계";#N/A,#N/A,TRUE,"토적및재료집계";#N/A,#N/A,TRUE,"단위량"}</definedName>
    <definedName name="ㄷ" localSheetId="8" hidden="1">{#N/A,#N/A,TRUE,"토적및재료집계";#N/A,#N/A,TRUE,"토적및재료집계";#N/A,#N/A,TRUE,"단위량"}</definedName>
    <definedName name="ㄷ" localSheetId="2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3">#N/A</definedName>
    <definedName name="ㄷ378" localSheetId="0">#REF!</definedName>
    <definedName name="ㄷ378" localSheetId="2">#REF!</definedName>
    <definedName name="ㄷ378">#REF!</definedName>
    <definedName name="ㄷ4">#N/A</definedName>
    <definedName name="ㄷㄱㄷ" localSheetId="0" hidden="1">{#N/A,#N/A,FALSE,"전력간선"}</definedName>
    <definedName name="ㄷㄱㄷ" localSheetId="2" hidden="1">{#N/A,#N/A,FALSE,"전력간선"}</definedName>
    <definedName name="ㄷㄱㄷ" hidden="1">{#N/A,#N/A,FALSE,"전력간선"}</definedName>
    <definedName name="ㄷㄷ" localSheetId="0" hidden="1">#REF!</definedName>
    <definedName name="ㄷㄷ" localSheetId="2" hidden="1">#REF!</definedName>
    <definedName name="ㄷㄷ" hidden="1">#REF!</definedName>
    <definedName name="ㄷㄷㄷㄷ" localSheetId="0">#REF!</definedName>
    <definedName name="ㄷㄷㄷㄷ" localSheetId="2">#REF!</definedName>
    <definedName name="ㄷㄷㄷㄷ">#REF!</definedName>
    <definedName name="ㄷㅁㅁ" localSheetId="0">#REF!</definedName>
    <definedName name="ㄷㅁㅁ" localSheetId="2">#REF!</definedName>
    <definedName name="ㄷㅁㅁ">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 localSheetId="0">#REF!</definedName>
    <definedName name="다" localSheetId="2">#REF!</definedName>
    <definedName name="다">#REF!</definedName>
    <definedName name="다." localSheetId="0">#REF!</definedName>
    <definedName name="다." localSheetId="2">#REF!</definedName>
    <definedName name="다.">#REF!</definedName>
    <definedName name="다목" localSheetId="0">#REF!</definedName>
    <definedName name="다목" localSheetId="2">#REF!</definedName>
    <definedName name="다목">#REF!</definedName>
    <definedName name="다우웰바설치공" localSheetId="0">#REF!</definedName>
    <definedName name="다우웰바설치공" localSheetId="2">#REF!</definedName>
    <definedName name="다우웰바설치공">#REF!</definedName>
    <definedName name="다웰바갯수" localSheetId="0">#REF!</definedName>
    <definedName name="다웰바갯수" localSheetId="2">#REF!</definedName>
    <definedName name="다웰바갯수">#REF!</definedName>
    <definedName name="다이아몬드" localSheetId="0">#REF!</definedName>
    <definedName name="다이아몬드" localSheetId="2">#REF!</definedName>
    <definedName name="다이아몬드">#REF!</definedName>
    <definedName name="다짐경" localSheetId="0">#REF!</definedName>
    <definedName name="다짐경" localSheetId="2">#REF!</definedName>
    <definedName name="다짐경">#REF!</definedName>
    <definedName name="다짐계수">0.875</definedName>
    <definedName name="다짐노" localSheetId="0">#REF!</definedName>
    <definedName name="다짐노" localSheetId="2">#REF!</definedName>
    <definedName name="다짐노">#REF!</definedName>
    <definedName name="다짐되메우기" localSheetId="0">#REF!</definedName>
    <definedName name="다짐되메우기" localSheetId="2">#REF!</definedName>
    <definedName name="다짐되메우기">#REF!</definedName>
    <definedName name="다짐재" localSheetId="0">#REF!</definedName>
    <definedName name="다짐재" localSheetId="2">#REF!</definedName>
    <definedName name="다짐재">#REF!</definedName>
    <definedName name="닥트공" localSheetId="0">#REF!</definedName>
    <definedName name="닥트공" localSheetId="2">#REF!</definedName>
    <definedName name="닥트공">#REF!</definedName>
    <definedName name="단가" localSheetId="0">#REF!</definedName>
    <definedName name="단가" localSheetId="2">#REF!</definedName>
    <definedName name="단가">#REF!</definedName>
    <definedName name="단가2" localSheetId="0">#REF!,#REF!</definedName>
    <definedName name="단가2" localSheetId="2">#REF!,#REF!</definedName>
    <definedName name="단가2">#REF!,#REF!</definedName>
    <definedName name="단가대비" localSheetId="0">#REF!</definedName>
    <definedName name="단가대비" localSheetId="2">#REF!</definedName>
    <definedName name="단가대비">#REF!</definedName>
    <definedName name="단가대비표" localSheetId="0">#REF!</definedName>
    <definedName name="단가대비표" localSheetId="2">#REF!</definedName>
    <definedName name="단가대비표">#REF!</definedName>
    <definedName name="단가비교표" localSheetId="0">#REF!</definedName>
    <definedName name="단가비교표" localSheetId="2">#REF!</definedName>
    <definedName name="단가비교표">#REF!</definedName>
    <definedName name="단가산출" localSheetId="0">#REF!</definedName>
    <definedName name="단가산출" localSheetId="2">#REF!</definedName>
    <definedName name="단가산출">#REF!</definedName>
    <definedName name="단가산출참고" localSheetId="0">#REF!</definedName>
    <definedName name="단가산출참고" localSheetId="2">#REF!</definedName>
    <definedName name="단가산출참고">#REF!</definedName>
    <definedName name="단가조사" localSheetId="0">#REF!</definedName>
    <definedName name="단가조사" localSheetId="2">#REF!</definedName>
    <definedName name="단가조사">#REF!</definedName>
    <definedName name="단가조사노무비" localSheetId="0">BlankMacro1</definedName>
    <definedName name="단가조사노무비" localSheetId="9">BlankMacro1</definedName>
    <definedName name="단가조사노무비" localSheetId="8">BlankMacro1</definedName>
    <definedName name="단가조사노무비" localSheetId="2">BlankMacro1</definedName>
    <definedName name="단가조사노무비">BlankMacro1</definedName>
    <definedName name="단가조사서" localSheetId="0">#REF!</definedName>
    <definedName name="단가조사서" localSheetId="2">#REF!</definedName>
    <definedName name="단가조사서">#REF!</definedName>
    <definedName name="단가표지" localSheetId="0">#REF!</definedName>
    <definedName name="단가표지" localSheetId="2">#REF!</definedName>
    <definedName name="단가표지">#REF!</definedName>
    <definedName name="단관" localSheetId="0">#REF!</definedName>
    <definedName name="단관" localSheetId="2">#REF!</definedName>
    <definedName name="단관">#REF!</definedName>
    <definedName name="단면2모멘트" localSheetId="0">#REF!</definedName>
    <definedName name="단면2모멘트" localSheetId="2">#REF!</definedName>
    <definedName name="단면2모멘트">#REF!</definedName>
    <definedName name="단면계수" localSheetId="0">#REF!</definedName>
    <definedName name="단면계수" localSheetId="2">#REF!</definedName>
    <definedName name="단면계수">#REF!</definedName>
    <definedName name="단면적3Span" localSheetId="0">#REF!</definedName>
    <definedName name="단면적3Span" localSheetId="2">#REF!</definedName>
    <definedName name="단면적3Span">#REF!</definedName>
    <definedName name="단위수량" localSheetId="0">#REF!</definedName>
    <definedName name="단위수량" localSheetId="2">#REF!</definedName>
    <definedName name="단위수량">#REF!</definedName>
    <definedName name="단위수량123" localSheetId="0">#REF!</definedName>
    <definedName name="단위수량123" localSheetId="2">#REF!</definedName>
    <definedName name="단위수량123">#REF!</definedName>
    <definedName name="단위중량">2.5</definedName>
    <definedName name="단중입력">[7]!단중입력</definedName>
    <definedName name="단차" localSheetId="0">#REF!</definedName>
    <definedName name="단차" localSheetId="2">#REF!</definedName>
    <definedName name="단차">#REF!</definedName>
    <definedName name="대가" localSheetId="0">#REF!</definedName>
    <definedName name="대가" localSheetId="2">#REF!</definedName>
    <definedName name="대가">#REF!</definedName>
    <definedName name="대개소" localSheetId="0">#REF!</definedName>
    <definedName name="대개소" localSheetId="2">#REF!</definedName>
    <definedName name="대개소">#REF!</definedName>
    <definedName name="대관경" localSheetId="0">#REF!</definedName>
    <definedName name="대관경" localSheetId="2">#REF!</definedName>
    <definedName name="대관경">#REF!</definedName>
    <definedName name="대관공사비" localSheetId="0" hidden="1">{"'건축내역'!$A$1:$L$413"}</definedName>
    <definedName name="대관공사비" localSheetId="9" hidden="1">{"'건축내역'!$A$1:$L$413"}</definedName>
    <definedName name="대관공사비" localSheetId="8" hidden="1">{"'건축내역'!$A$1:$L$413"}</definedName>
    <definedName name="대관공사비" localSheetId="2" hidden="1">{"'건축내역'!$A$1:$L$413"}</definedName>
    <definedName name="대관공사비" hidden="1">{"'건축내역'!$A$1:$L$413"}</definedName>
    <definedName name="대구경천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기영역" localSheetId="0">#REF!</definedName>
    <definedName name="대기영역" localSheetId="2">#REF!</definedName>
    <definedName name="대기영역">#REF!</definedName>
    <definedName name="대장공" localSheetId="0">#REF!</definedName>
    <definedName name="대장공" localSheetId="2">#REF!</definedName>
    <definedName name="대장공">#REF!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율교" localSheetId="0">#REF!</definedName>
    <definedName name="덕율교" localSheetId="2">#REF!</definedName>
    <definedName name="덕율교">#REF!</definedName>
    <definedName name="덕진" localSheetId="0">#REF!</definedName>
    <definedName name="덕진" localSheetId="2">#REF!</definedName>
    <definedName name="덕진">#REF!</definedName>
    <definedName name="데이타" localSheetId="0">#REF!</definedName>
    <definedName name="데이타" localSheetId="2">#REF!</definedName>
    <definedName name="데이타">#REF!</definedName>
    <definedName name="데크휘니샤면고르기" localSheetId="0">#REF!</definedName>
    <definedName name="데크휘니샤면고르기" localSheetId="2">#REF!</definedName>
    <definedName name="데크휘니샤면고르기">#REF!</definedName>
    <definedName name="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공사" localSheetId="0">#REF!</definedName>
    <definedName name="도급공사" localSheetId="2">#REF!</definedName>
    <definedName name="도급공사">#REF!</definedName>
    <definedName name="도급공사비" localSheetId="0">#REF!</definedName>
    <definedName name="도급공사비" localSheetId="2">#REF!</definedName>
    <definedName name="도급공사비">#REF!</definedName>
    <definedName name="도급단가" localSheetId="0">#REF!</definedName>
    <definedName name="도급단가" localSheetId="2">#REF!</definedName>
    <definedName name="도급단가">#REF!</definedName>
    <definedName name="도급예산액" localSheetId="0">#REF!</definedName>
    <definedName name="도급예산액" localSheetId="2">#REF!</definedName>
    <definedName name="도급예산액">#REF!</definedName>
    <definedName name="도급예상액" localSheetId="0">#REF!</definedName>
    <definedName name="도급예상액" localSheetId="2">#REF!</definedName>
    <definedName name="도급예상액">#REF!</definedName>
    <definedName name="도로" localSheetId="0">#REF!</definedName>
    <definedName name="도로" localSheetId="2">#REF!</definedName>
    <definedName name="도로">#REF!</definedName>
    <definedName name="도로2" localSheetId="0">#REF!</definedName>
    <definedName name="도로2" localSheetId="2">#REF!</definedName>
    <definedName name="도로2">#REF!</definedName>
    <definedName name="도목수" localSheetId="0">#REF!</definedName>
    <definedName name="도목수" localSheetId="2">#REF!</definedName>
    <definedName name="도목수">#REF!</definedName>
    <definedName name="도배공" localSheetId="0">#REF!</definedName>
    <definedName name="도배공" localSheetId="2">#REF!</definedName>
    <definedName name="도배공">#REF!</definedName>
    <definedName name="도수로" hidden="1">#N/A</definedName>
    <definedName name="도수로2" hidden="1">255</definedName>
    <definedName name="도장공" localSheetId="0">#REF!</definedName>
    <definedName name="도장공" localSheetId="2">#REF!</definedName>
    <definedName name="도장공">#REF!</definedName>
    <definedName name="도표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화고급" localSheetId="0">#REF!</definedName>
    <definedName name="도화고급" localSheetId="2">#REF!</definedName>
    <definedName name="도화고급">#REF!</definedName>
    <definedName name="도화중급" localSheetId="0">#REF!</definedName>
    <definedName name="도화중급" localSheetId="2">#REF!</definedName>
    <definedName name="도화중급">#REF!</definedName>
    <definedName name="도화초급" localSheetId="0">#REF!</definedName>
    <definedName name="도화초급" localSheetId="2">#REF!</definedName>
    <definedName name="도화초급">#REF!</definedName>
    <definedName name="돈" localSheetId="0" hidden="1">{#N/A,#N/A,FALSE,"조골재"}</definedName>
    <definedName name="돈" localSheetId="2" hidden="1">{#N/A,#N/A,FALSE,"조골재"}</definedName>
    <definedName name="돈" hidden="1">{#N/A,#N/A,FALSE,"조골재"}</definedName>
    <definedName name="돌망태" localSheetId="0">#REF!</definedName>
    <definedName name="돌망태" localSheetId="2">#REF!</definedName>
    <definedName name="돌망태">#REF!</definedName>
    <definedName name="돌아가기">[4]!돌아가기</definedName>
    <definedName name="동력" localSheetId="0">#REF!</definedName>
    <definedName name="동력" localSheetId="2">#REF!</definedName>
    <definedName name="동력">#REF!</definedName>
    <definedName name="동력부하산출" localSheetId="0">#REF!</definedName>
    <definedName name="동력부하산출" localSheetId="2">#REF!</definedName>
    <definedName name="동력부하산출">#REF!</definedName>
    <definedName name="동력부하산출서" localSheetId="0">#REF!</definedName>
    <definedName name="동력부하산출서" localSheetId="2">#REF!</definedName>
    <definedName name="동력부하산출서">#REF!</definedName>
    <definedName name="동바리" localSheetId="0">#REF!</definedName>
    <definedName name="동바리" localSheetId="2">#REF!</definedName>
    <definedName name="동바리">#REF!</definedName>
    <definedName name="동바리공" localSheetId="0">#REF!</definedName>
    <definedName name="동바리공" localSheetId="2">#REF!</definedName>
    <definedName name="동바리공">#REF!</definedName>
    <definedName name="동발공_터널" localSheetId="0">#REF!</definedName>
    <definedName name="동발공_터널" localSheetId="2">#REF!</definedName>
    <definedName name="동발공_터널">#REF!</definedName>
    <definedName name="동상1" localSheetId="0">#REF!</definedName>
    <definedName name="동상1" localSheetId="2">#REF!</definedName>
    <definedName name="동상1">#REF!</definedName>
    <definedName name="동상2" localSheetId="0">#REF!</definedName>
    <definedName name="동상2" localSheetId="2">#REF!</definedName>
    <definedName name="동상2">#REF!</definedName>
    <definedName name="동적" localSheetId="0">#REF!</definedName>
    <definedName name="동적" localSheetId="2">#REF!</definedName>
    <definedName name="동적">#REF!</definedName>
    <definedName name="되메경" localSheetId="0">#REF!</definedName>
    <definedName name="되메경" localSheetId="2">#REF!</definedName>
    <definedName name="되메경">#REF!</definedName>
    <definedName name="되메노" localSheetId="0">#REF!</definedName>
    <definedName name="되메노" localSheetId="2">#REF!</definedName>
    <definedName name="되메노">#REF!</definedName>
    <definedName name="되메우기_경" localSheetId="0">#REF!</definedName>
    <definedName name="되메우기_경" localSheetId="2">#REF!</definedName>
    <definedName name="되메우기_경">#REF!</definedName>
    <definedName name="되메우기_노" localSheetId="0">#REF!</definedName>
    <definedName name="되메우기_노" localSheetId="2">#REF!</definedName>
    <definedName name="되메우기_노">#REF!</definedName>
    <definedName name="되메우기_재" localSheetId="0">#REF!</definedName>
    <definedName name="되메우기_재" localSheetId="2">#REF!</definedName>
    <definedName name="되메우기_재">#REF!</definedName>
    <definedName name="되메재" localSheetId="0">#REF!</definedName>
    <definedName name="되메재" localSheetId="2">#REF!</definedName>
    <definedName name="되메재">#REF!</definedName>
    <definedName name="뒷굽" localSheetId="0">#REF!</definedName>
    <definedName name="뒷굽" localSheetId="2">#REF!</definedName>
    <definedName name="뒷굽">#REF!</definedName>
    <definedName name="등가도움">[4]!등가도움</definedName>
    <definedName name="디에프엘보" localSheetId="0">#REF!</definedName>
    <definedName name="디에프엘보" localSheetId="2">#REF!</definedName>
    <definedName name="디에프엘보">#REF!</definedName>
    <definedName name="디이젤엔진15HP" localSheetId="0">#REF!</definedName>
    <definedName name="디이젤엔진15HP" localSheetId="2">#REF!</definedName>
    <definedName name="디이젤엔진15HP">#REF!</definedName>
    <definedName name="띠장중량" localSheetId="0">#REF!</definedName>
    <definedName name="띠장중량" localSheetId="2">#REF!</definedName>
    <definedName name="띠장중량">#REF!</definedName>
    <definedName name="ㄹ" localSheetId="0" hidden="1">{#N/A,#N/A,TRUE,"토적및재료집계";#N/A,#N/A,TRUE,"토적및재료집계";#N/A,#N/A,TRUE,"단위량"}</definedName>
    <definedName name="ㄹ" localSheetId="9" hidden="1">{#N/A,#N/A,TRUE,"토적및재료집계";#N/A,#N/A,TRUE,"토적및재료집계";#N/A,#N/A,TRUE,"단위량"}</definedName>
    <definedName name="ㄹ" localSheetId="8" hidden="1">{#N/A,#N/A,TRUE,"토적및재료집계";#N/A,#N/A,TRUE,"토적및재료집계";#N/A,#N/A,TRUE,"단위량"}</definedName>
    <definedName name="ㄹ" localSheetId="2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3">#N/A</definedName>
    <definedName name="ㄹ4">#N/A</definedName>
    <definedName name="ㄹ403" localSheetId="0">#REF!</definedName>
    <definedName name="ㄹ403" localSheetId="2">#REF!</definedName>
    <definedName name="ㄹ403">#REF!</definedName>
    <definedName name="ㄹ62" localSheetId="0">#REF!</definedName>
    <definedName name="ㄹ62" localSheetId="2">#REF!</definedName>
    <definedName name="ㄹ62">#REF!</definedName>
    <definedName name="ㄹㄴㅇㄹㄴㅇㄹ" localSheetId="0">#REF!</definedName>
    <definedName name="ㄹㄴㅇㄹㄴㅇㄹ" localSheetId="2">#REF!</definedName>
    <definedName name="ㄹㄴㅇㄹㄴㅇㄹ">#REF!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#REF!</definedName>
    <definedName name="ㄹㄹㄹ" localSheetId="2" hidden="1">#REF!</definedName>
    <definedName name="ㄹㄹㄹ" hidden="1">#REF!</definedName>
    <definedName name="ㄹㄹㄹㄹ" localSheetId="0">#REF!</definedName>
    <definedName name="ㄹㄹㄹㄹ" localSheetId="2">#REF!</definedName>
    <definedName name="ㄹㄹㄹㄹ">#REF!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ㄻㅈㄷㅇㅁㄴㅇㄹ" localSheetId="0">#REF!</definedName>
    <definedName name="ㄹㄻㅈㄷㅇㅁㄴㅇㄹ" localSheetId="2">#REF!</definedName>
    <definedName name="ㄹㄻㅈㄷㅇㅁㄴㅇㄹ">#REF!</definedName>
    <definedName name="ㄹㅇ" localSheetId="0">#REF!</definedName>
    <definedName name="ㄹㅇ" localSheetId="2">#REF!</definedName>
    <definedName name="ㄹㅇ">#REF!</definedName>
    <definedName name="ㄹㅇㄱㄹ" localSheetId="0">#REF!</definedName>
    <definedName name="ㄹㅇㄱㄹ" localSheetId="2">#REF!</definedName>
    <definedName name="ㄹㅇㄱㄹ">#REF!</definedName>
    <definedName name="ㄹㅇㄴㄹ" localSheetId="0" hidden="1">{#N/A,#N/A,FALSE,"속도"}</definedName>
    <definedName name="ㄹㅇㄴㄹ" localSheetId="2" hidden="1">{#N/A,#N/A,FALSE,"속도"}</definedName>
    <definedName name="ㄹㅇㄴㄹ" hidden="1">{#N/A,#N/A,FALSE,"속도"}</definedName>
    <definedName name="ㄹㅇㅅㄱㄷ" localSheetId="0">#REF!</definedName>
    <definedName name="ㄹㅇㅅㄱㄷ" localSheetId="2">#REF!</definedName>
    <definedName name="ㄹㅇㅅㄱㄷ">#REF!</definedName>
    <definedName name="ㄹ호" localSheetId="0" hidden="1">#REF!</definedName>
    <definedName name="ㄹ호" localSheetId="2" hidden="1">#REF!</definedName>
    <definedName name="ㄹ호" hidden="1">#REF!</definedName>
    <definedName name="러ㅗㄴ머ㅏㄹ" localSheetId="0">#REF!</definedName>
    <definedName name="러ㅗㄴ머ㅏㄹ" localSheetId="2">#REF!</definedName>
    <definedName name="러ㅗㄴ머ㅏㄹ">#REF!</definedName>
    <definedName name="레미경" localSheetId="0">#REF!</definedName>
    <definedName name="레미경" localSheetId="2">#REF!</definedName>
    <definedName name="레미경">#REF!</definedName>
    <definedName name="레미노" localSheetId="0">#REF!</definedName>
    <definedName name="레미노" localSheetId="2">#REF!</definedName>
    <definedName name="레미노">#REF!</definedName>
    <definedName name="레미재" localSheetId="0">#REF!</definedName>
    <definedName name="레미재" localSheetId="2">#REF!</definedName>
    <definedName name="레미재">#REF!</definedName>
    <definedName name="레미콘" localSheetId="0">#REF!</definedName>
    <definedName name="레미콘" localSheetId="2">#REF!</definedName>
    <definedName name="레미콘">#REF!</definedName>
    <definedName name="련수" localSheetId="0">#REF!</definedName>
    <definedName name="련수" localSheetId="2">#REF!</definedName>
    <definedName name="련수">#REF!</definedName>
    <definedName name="루베" localSheetId="0">#REF!</definedName>
    <definedName name="루베" localSheetId="2">#REF!</definedName>
    <definedName name="루베">#REF!</definedName>
    <definedName name="루핑공" localSheetId="0">#REF!</definedName>
    <definedName name="루핑공" localSheetId="2">#REF!</definedName>
    <definedName name="루핑공">#REF!</definedName>
    <definedName name="리벳공" localSheetId="0">#REF!</definedName>
    <definedName name="리벳공" localSheetId="2">#REF!</definedName>
    <definedName name="리벳공">#REF!</definedName>
    <definedName name="리브두께" localSheetId="0">#REF!</definedName>
    <definedName name="리브두께" localSheetId="2">#REF!</definedName>
    <definedName name="리브두께">#REF!</definedName>
    <definedName name="리브폭" localSheetId="0">#REF!</definedName>
    <definedName name="리브폭" localSheetId="2">#REF!</definedName>
    <definedName name="리브폭">#REF!</definedName>
    <definedName name="ㅀ" localSheetId="0" hidden="1">{#N/A,#N/A,TRUE,"토적및재료집계";#N/A,#N/A,TRUE,"토적및재료집계";#N/A,#N/A,TRUE,"단위량"}</definedName>
    <definedName name="ㅀ" localSheetId="9" hidden="1">{#N/A,#N/A,TRUE,"토적및재료집계";#N/A,#N/A,TRUE,"토적및재료집계";#N/A,#N/A,TRUE,"단위량"}</definedName>
    <definedName name="ㅀ" localSheetId="8" hidden="1">{#N/A,#N/A,TRUE,"토적및재료집계";#N/A,#N/A,TRUE,"토적및재료집계";#N/A,#N/A,TRUE,"단위량"}</definedName>
    <definedName name="ㅀ" localSheetId="2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" localSheetId="0" hidden="1">{"'Firr(선)'!$AS$1:$AY$62","'Firr(사)'!$AS$1:$AY$62","'Firr(회)'!$AS$1:$AY$62","'Firr(선)'!$L$1:$V$62","'Firr(사)'!$L$1:$V$62","'Firr(회)'!$L$1:$V$62"}</definedName>
    <definedName name="ㅀㅀ" localSheetId="9" hidden="1">{"'Firr(선)'!$AS$1:$AY$62","'Firr(사)'!$AS$1:$AY$62","'Firr(회)'!$AS$1:$AY$62","'Firr(선)'!$L$1:$V$62","'Firr(사)'!$L$1:$V$62","'Firr(회)'!$L$1:$V$62"}</definedName>
    <definedName name="ㅀㅀ" localSheetId="8" hidden="1">{"'Firr(선)'!$AS$1:$AY$62","'Firr(사)'!$AS$1:$AY$62","'Firr(회)'!$AS$1:$AY$62","'Firr(선)'!$L$1:$V$62","'Firr(사)'!$L$1:$V$62","'Firr(회)'!$L$1:$V$62"}</definedName>
    <definedName name="ㅀㅀ" localSheetId="2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ㅎㅊㅌ" localSheetId="0">#REF!</definedName>
    <definedName name="ㅀㅎㅊㅌ" localSheetId="2">#REF!</definedName>
    <definedName name="ㅀㅎㅊㅌ">#REF!</definedName>
    <definedName name="ㅁ" localSheetId="0" hidden="1">{#N/A,#N/A,FALSE,"운반시간"}</definedName>
    <definedName name="ㅁ" localSheetId="9" hidden="1">{#N/A,#N/A,FALSE,"운반시간"}</definedName>
    <definedName name="ㅁ" localSheetId="8" hidden="1">{#N/A,#N/A,FALSE,"운반시간"}</definedName>
    <definedName name="ㅁ" localSheetId="2" hidden="1">{#N/A,#N/A,FALSE,"운반시간"}</definedName>
    <definedName name="ㅁ" hidden="1">{#N/A,#N/A,FALSE,"운반시간"}</definedName>
    <definedName name="ㅁ1" localSheetId="0">#REF!</definedName>
    <definedName name="ㅁ1" localSheetId="2">#REF!</definedName>
    <definedName name="ㅁ1">#REF!</definedName>
    <definedName name="ㅁ11" localSheetId="0">#REF!</definedName>
    <definedName name="ㅁ11" localSheetId="2">#REF!</definedName>
    <definedName name="ㅁ11">#REF!</definedName>
    <definedName name="ㅁ15" localSheetId="0">#REF!</definedName>
    <definedName name="ㅁ15" localSheetId="2">#REF!</definedName>
    <definedName name="ㅁ15">#REF!</definedName>
    <definedName name="ㅁ2000" localSheetId="0">#REF!</definedName>
    <definedName name="ㅁ2000" localSheetId="2">#REF!</definedName>
    <definedName name="ㅁ2000">#REF!</definedName>
    <definedName name="ㅁ2500" localSheetId="0">#REF!</definedName>
    <definedName name="ㅁ2500" localSheetId="2">#REF!</definedName>
    <definedName name="ㅁ2500">#REF!</definedName>
    <definedName name="ㅁ2780" localSheetId="0">#REF!</definedName>
    <definedName name="ㅁ2780" localSheetId="2">#REF!</definedName>
    <definedName name="ㅁ2780">#REF!</definedName>
    <definedName name="ㅁ3" localSheetId="0">#REF!</definedName>
    <definedName name="ㅁ3" localSheetId="2">#REF!</definedName>
    <definedName name="ㅁ3">#REF!</definedName>
    <definedName name="ㅁ30" localSheetId="0">#REF!</definedName>
    <definedName name="ㅁ30" localSheetId="2">#REF!</definedName>
    <definedName name="ㅁ30">#REF!</definedName>
    <definedName name="ㅁ4970" localSheetId="0">#REF!</definedName>
    <definedName name="ㅁ4970" localSheetId="2">#REF!</definedName>
    <definedName name="ㅁ4970">#REF!</definedName>
    <definedName name="ㅁ5400" localSheetId="0">#REF!</definedName>
    <definedName name="ㅁ5400" localSheetId="2">#REF!</definedName>
    <definedName name="ㅁ5400">#REF!</definedName>
    <definedName name="ㅁ636" localSheetId="0">#REF!</definedName>
    <definedName name="ㅁ636" localSheetId="2">#REF!</definedName>
    <definedName name="ㅁ636">#REF!</definedName>
    <definedName name="ㅁ7600" localSheetId="0">#REF!</definedName>
    <definedName name="ㅁ7600" localSheetId="2">#REF!</definedName>
    <definedName name="ㅁ7600">#REF!</definedName>
    <definedName name="ㅁ940" localSheetId="0">#REF!</definedName>
    <definedName name="ㅁ940" localSheetId="2">#REF!</definedName>
    <definedName name="ㅁ940">#REF!</definedName>
    <definedName name="ㅁ986" localSheetId="0">#REF!</definedName>
    <definedName name="ㅁ986" localSheetId="2">#REF!</definedName>
    <definedName name="ㅁ986">#REF!</definedName>
    <definedName name="ㅁA1" localSheetId="0">#REF!</definedName>
    <definedName name="ㅁA1" localSheetId="2">#REF!</definedName>
    <definedName name="ㅁA1">#REF!</definedName>
    <definedName name="ㅁㄱ31" localSheetId="0">#REF!</definedName>
    <definedName name="ㅁㄱ31" localSheetId="2">#REF!</definedName>
    <definedName name="ㅁㄱ31">#REF!</definedName>
    <definedName name="ㅁㄴ" localSheetId="0" hidden="1">#REF!</definedName>
    <definedName name="ㅁㄴ" localSheetId="2" hidden="1">#REF!</definedName>
    <definedName name="ㅁㄴ" hidden="1">#REF!</definedName>
    <definedName name="ㅁㄴㅁㄹ" localSheetId="0" hidden="1">{#N/A,#N/A,FALSE,"조골재"}</definedName>
    <definedName name="ㅁㄴㅁㄹ" localSheetId="2" hidden="1">{#N/A,#N/A,FALSE,"조골재"}</definedName>
    <definedName name="ㅁㄴㅁㄹ" hidden="1">{#N/A,#N/A,FALSE,"조골재"}</definedName>
    <definedName name="ㅁㄴㅇㄴ" localSheetId="0" hidden="1">{#N/A,#N/A,TRUE,"토적및재료집계";#N/A,#N/A,TRUE,"토적및재료집계";#N/A,#N/A,TRUE,"단위량"}</definedName>
    <definedName name="ㅁㄴㅇㄴ" localSheetId="9" hidden="1">{#N/A,#N/A,TRUE,"토적및재료집계";#N/A,#N/A,TRUE,"토적및재료집계";#N/A,#N/A,TRUE,"단위량"}</definedName>
    <definedName name="ㅁㄴㅇㄴ" localSheetId="8" hidden="1">{#N/A,#N/A,TRUE,"토적및재료집계";#N/A,#N/A,TRUE,"토적및재료집계";#N/A,#N/A,TRUE,"단위량"}</definedName>
    <definedName name="ㅁㄴㅇㄴ" localSheetId="2" hidden="1">{#N/A,#N/A,TRUE,"토적및재료집계";#N/A,#N/A,TRUE,"토적및재료집계";#N/A,#N/A,TRUE,"단위량"}</definedName>
    <definedName name="ㅁㄴㅇㄴ" hidden="1">{#N/A,#N/A,TRUE,"토적및재료집계";#N/A,#N/A,TRUE,"토적및재료집계";#N/A,#N/A,TRUE,"단위량"}</definedName>
    <definedName name="ㅁㄴㅇㄹ">#N/A</definedName>
    <definedName name="ㅁㄴㅇㄻㄷㅈㄱㄹ" localSheetId="0">#REF!</definedName>
    <definedName name="ㅁㄴㅇㄻㄷㅈㄱㄹ" localSheetId="2">#REF!</definedName>
    <definedName name="ㅁㄴㅇㄻㄷㅈㄱㄹ">#REF!</definedName>
    <definedName name="ㅁㄴㅇㄻㅁ" localSheetId="0">#REF!</definedName>
    <definedName name="ㅁㄴㅇㄻㅁ" localSheetId="2">#REF!</definedName>
    <definedName name="ㅁㄴㅇㄻㅁ">#REF!</definedName>
    <definedName name="ㅁㄴㅇㅇ">#N/A</definedName>
    <definedName name="ㅁㄷㄺㅁㄷㄹ" localSheetId="0">#REF!</definedName>
    <definedName name="ㅁㄷㄺㅁㄷㄹ" localSheetId="2">#REF!</definedName>
    <definedName name="ㅁㄷㄺㅁㄷㄹ">#REF!</definedName>
    <definedName name="ㅁㅁ" localSheetId="0" hidden="1">#REF!</definedName>
    <definedName name="ㅁㅁ" localSheetId="2" hidden="1">#REF!</definedName>
    <definedName name="ㅁㅁ" hidden="1">#REF!</definedName>
    <definedName name="ㅁㅁ158" localSheetId="0">#REF!</definedName>
    <definedName name="ㅁㅁ158" localSheetId="2">#REF!</definedName>
    <definedName name="ㅁㅁ158">#REF!</definedName>
    <definedName name="ㅁㅁㅁ" localSheetId="0">#REF!</definedName>
    <definedName name="ㅁㅁㅁ" localSheetId="2">#REF!</definedName>
    <definedName name="ㅁㅁㅁ">#REF!</definedName>
    <definedName name="ㅁㅁㅁㅁ" localSheetId="0">#REF!</definedName>
    <definedName name="ㅁㅁㅁㅁ" localSheetId="2">#REF!</definedName>
    <definedName name="ㅁㅁㅁㅁ">#REF!</definedName>
    <definedName name="ㅁㅁㅁㅁㅁㅁ" localSheetId="0" hidden="1">#REF!</definedName>
    <definedName name="ㅁㅁㅁㅁㅁㅁ" localSheetId="2" hidden="1">#REF!</definedName>
    <definedName name="ㅁㅁㅁㅁㅁㅁ" hidden="1">#REF!</definedName>
    <definedName name="ㅁㅁㅁㅁㅁㅁㅁㅁㅁㅁㅁㅁㅁㅁ" localSheetId="0">#REF!</definedName>
    <definedName name="ㅁㅁㅁㅁㅁㅁㅁㅁㅁㅁㅁㅁㅁㅁ" localSheetId="2">#REF!</definedName>
    <definedName name="ㅁㅁㅁㅁㅁㅁㅁㅁㅁㅁㅁㅁㅁㅁ">#REF!</definedName>
    <definedName name="ㅁㅇ" localSheetId="0">#REF!</definedName>
    <definedName name="ㅁㅇ" localSheetId="2">#REF!</definedName>
    <definedName name="ㅁㅇ">#REF!</definedName>
    <definedName name="ㅁㅇㄹ" localSheetId="0">#REF!</definedName>
    <definedName name="ㅁㅇㄹ" localSheetId="2">#REF!</definedName>
    <definedName name="ㅁㅇㄹ">#REF!</definedName>
    <definedName name="ㅁㅇㄹㅈㄷㄱㄹ" localSheetId="0">#REF!</definedName>
    <definedName name="ㅁㅇㄹㅈㄷㄱㄹ" localSheetId="2">#REF!</definedName>
    <definedName name="ㅁㅇㄹㅈㄷㄱㄹ">#REF!</definedName>
    <definedName name="ㅁㅇㄻ" localSheetId="0">#REF!</definedName>
    <definedName name="ㅁㅇㄻ" localSheetId="2">#REF!</definedName>
    <definedName name="ㅁㅇㄻ">#REF!</definedName>
    <definedName name="ㅁㅇㄻㄴㅇㄹ" localSheetId="0">#REF!</definedName>
    <definedName name="ㅁㅇㄻㄴㅇㄹ" localSheetId="2">#REF!</definedName>
    <definedName name="ㅁㅇㄻㄴㅇㄹ">#REF!</definedName>
    <definedName name="ㅁㅇㄻㄷㄱㄹ" localSheetId="0">#REF!</definedName>
    <definedName name="ㅁㅇㄻㄷㄱㄹ" localSheetId="2">#REF!</definedName>
    <definedName name="ㅁㅇㄻㄷㄱㄹ">#REF!</definedName>
    <definedName name="ㅁㅇㄻㄷㄺ" localSheetId="0">#REF!</definedName>
    <definedName name="ㅁㅇㄻㄷㄺ" localSheetId="2">#REF!</definedName>
    <definedName name="ㅁㅇㄻㄷㄺ">#REF!</definedName>
    <definedName name="ㅁㅇㅎㄻㄷㄱㄹ" localSheetId="0">#REF!</definedName>
    <definedName name="ㅁㅇㅎㄻㄷㄱㄹ" localSheetId="2">#REF!</definedName>
    <definedName name="ㅁㅇㅎㄻㄷㄱㄹ">#REF!</definedName>
    <definedName name="ㅁ아ㅣㅓ">#N/A</definedName>
    <definedName name="ㅁㅈㄷㄱㅁㅈ3ㄱㄹㅇ" localSheetId="0">#REF!</definedName>
    <definedName name="ㅁㅈㄷㄱㅁㅈ3ㄱㄹㅇ" localSheetId="2">#REF!</definedName>
    <definedName name="ㅁㅈㄷㄱㅁㅈ3ㄱㄹㅇ">#REF!</definedName>
    <definedName name="ㅁㅈㄷㄱㅁㅈㄷㄱㄹ" localSheetId="0">#REF!</definedName>
    <definedName name="ㅁㅈㄷㄱㅁㅈㄷㄱㄹ" localSheetId="2">#REF!</definedName>
    <definedName name="ㅁㅈㄷㄱㅁㅈㄷㄱㄹ">#REF!</definedName>
    <definedName name="ㅁㅎㅁ" localSheetId="0">#REF!</definedName>
    <definedName name="ㅁㅎㅁ" localSheetId="2">#REF!</definedName>
    <definedName name="ㅁㅎㅁ">#REF!</definedName>
    <definedName name="마개플랜지" localSheetId="0">#REF!</definedName>
    <definedName name="마개플랜지" localSheetId="2">#REF!</definedName>
    <definedName name="마개플랜지">#REF!</definedName>
    <definedName name="마부" localSheetId="0">#REF!</definedName>
    <definedName name="마부" localSheetId="2">#REF!</definedName>
    <definedName name="마부">#REF!</definedName>
    <definedName name="마스콘수량" localSheetId="0">#REF!</definedName>
    <definedName name="마스콘수량" localSheetId="2">#REF!</definedName>
    <definedName name="마스콘수량">#REF!</definedName>
    <definedName name="마이크로파일" localSheetId="0">#REF!</definedName>
    <definedName name="마이크로파일" localSheetId="2">#REF!</definedName>
    <definedName name="마이크로파일">#REF!</definedName>
    <definedName name="마찰계수" localSheetId="0">#REF!</definedName>
    <definedName name="마찰계수" localSheetId="2">#REF!</definedName>
    <definedName name="마찰계수">#REF!</definedName>
    <definedName name="말뚝길이" localSheetId="0">#REF!</definedName>
    <definedName name="말뚝길이" localSheetId="2">#REF!</definedName>
    <definedName name="말뚝길이">#REF!</definedName>
    <definedName name="말뚝두께" localSheetId="0">#REF!</definedName>
    <definedName name="말뚝두께" localSheetId="2">#REF!</definedName>
    <definedName name="말뚝두께">#REF!</definedName>
    <definedName name="말뚝속채움" localSheetId="0">#REF!</definedName>
    <definedName name="말뚝속채움" localSheetId="2">#REF!</definedName>
    <definedName name="말뚝속채움">#REF!</definedName>
    <definedName name="말뚝시험비" localSheetId="0">#REF!</definedName>
    <definedName name="말뚝시험비" localSheetId="2">#REF!</definedName>
    <definedName name="말뚝시험비">#REF!</definedName>
    <definedName name="말뚝이음" localSheetId="0">#REF!</definedName>
    <definedName name="말뚝이음" localSheetId="2">#REF!</definedName>
    <definedName name="말뚝이음">#REF!</definedName>
    <definedName name="말뚝직경" localSheetId="0">#REF!</definedName>
    <definedName name="말뚝직경" localSheetId="2">#REF!</definedName>
    <definedName name="말뚝직경">#REF!</definedName>
    <definedName name="매끈한마감" localSheetId="0">#REF!</definedName>
    <definedName name="매끈한마감" localSheetId="2">#REF!</definedName>
    <definedName name="매끈한마감">#REF!</definedName>
    <definedName name="맨_거" localSheetId="0">#REF!</definedName>
    <definedName name="맨_거" localSheetId="2">#REF!</definedName>
    <definedName name="맨_거">#REF!</definedName>
    <definedName name="맨_벽" localSheetId="0">#REF!</definedName>
    <definedName name="맨_벽" localSheetId="2">#REF!</definedName>
    <definedName name="맨_벽">#REF!</definedName>
    <definedName name="맨_사" localSheetId="0">#REF!</definedName>
    <definedName name="맨_사" localSheetId="2">#REF!</definedName>
    <definedName name="맨_사">#REF!</definedName>
    <definedName name="맨홀규격" localSheetId="0">#REF!</definedName>
    <definedName name="맨홀규격" localSheetId="2">#REF!</definedName>
    <definedName name="맨홀규격">#REF!</definedName>
    <definedName name="맨홀뚜껑" localSheetId="0">#REF!</definedName>
    <definedName name="맨홀뚜껑" localSheetId="2">#REF!</definedName>
    <definedName name="맨홀뚜껑">#REF!</definedName>
    <definedName name="맨홀토공111" localSheetId="0">#REF!</definedName>
    <definedName name="맨홀토공111" localSheetId="2">#REF!</definedName>
    <definedName name="맨홀토공111">#REF!</definedName>
    <definedName name="맨홀토공단위수량" localSheetId="0">#REF!</definedName>
    <definedName name="맨홀토공단위수량" localSheetId="2">#REF!</definedName>
    <definedName name="맨홀토공단위수량">#REF!</definedName>
    <definedName name="맨홀평균높이산출" localSheetId="0">#REF!</definedName>
    <definedName name="맨홀평균높이산출" localSheetId="2">#REF!</definedName>
    <definedName name="맨홀평균높이산출">#REF!</definedName>
    <definedName name="맨홀호수" localSheetId="0">#REF!</definedName>
    <definedName name="맨홀호수" localSheetId="2">#REF!</definedName>
    <definedName name="맨홀호수">#REF!</definedName>
    <definedName name="머야" localSheetId="0">BlankMacro1</definedName>
    <definedName name="머야" localSheetId="9">BlankMacro1</definedName>
    <definedName name="머야" localSheetId="8">BlankMacro1</definedName>
    <definedName name="머야" localSheetId="2">BlankMacro1</definedName>
    <definedName name="머야">BlankMacro1</definedName>
    <definedName name="머캐덤롤러8의10톤" localSheetId="0">#REF!</definedName>
    <definedName name="머캐덤롤러8의10톤" localSheetId="2">#REF!</definedName>
    <definedName name="머캐덤롤러8의10톤">#REF!</definedName>
    <definedName name="멋진승하0" localSheetId="0">#REF!</definedName>
    <definedName name="멋진승하0" localSheetId="2">#REF!</definedName>
    <definedName name="멋진승하0">#REF!</definedName>
    <definedName name="메1" localSheetId="0">#REF!</definedName>
    <definedName name="메1" localSheetId="2">#REF!</definedName>
    <definedName name="메1">#REF!</definedName>
    <definedName name="면벽높이" localSheetId="0">#REF!</definedName>
    <definedName name="면벽높이" localSheetId="2">#REF!</definedName>
    <definedName name="면벽높이">#REF!</definedName>
    <definedName name="면벽두께" localSheetId="0">#REF!</definedName>
    <definedName name="면벽두께" localSheetId="2">#REF!</definedName>
    <definedName name="면벽두께">#REF!</definedName>
    <definedName name="면적">"㎡"</definedName>
    <definedName name="명촌중ㄱ" localSheetId="2">[6]단가비교표!#REF!</definedName>
    <definedName name="명촌중ㄱ">[6]단가비교표!#REF!</definedName>
    <definedName name="명촌중계단가" localSheetId="2">[6]단가비교표!#REF!</definedName>
    <definedName name="명촌중계단가">[6]단가비교표!#REF!</definedName>
    <definedName name="모21" localSheetId="0">#REF!</definedName>
    <definedName name="모21" localSheetId="2">#REF!</definedName>
    <definedName name="모21">#REF!</definedName>
    <definedName name="모래분사공" localSheetId="0">#REF!</definedName>
    <definedName name="모래분사공" localSheetId="2">#REF!</definedName>
    <definedName name="모래분사공">#REF!</definedName>
    <definedName name="모타역율" localSheetId="0">#REF!</definedName>
    <definedName name="모타역율" localSheetId="2">#REF!</definedName>
    <definedName name="모타역율">#REF!</definedName>
    <definedName name="모타효율" localSheetId="0">#REF!</definedName>
    <definedName name="모타효율" localSheetId="2">#REF!</definedName>
    <definedName name="모타효율">#REF!</definedName>
    <definedName name="목도" localSheetId="0">#REF!</definedName>
    <definedName name="목도" localSheetId="2">#REF!</definedName>
    <definedName name="목도">#REF!</definedName>
    <definedName name="목차">#N/A</definedName>
    <definedName name="몰탈1" localSheetId="0">#REF!</definedName>
    <definedName name="몰탈1" localSheetId="2">#REF!</definedName>
    <definedName name="몰탈1">#REF!</definedName>
    <definedName name="몰탈2" localSheetId="0">#REF!</definedName>
    <definedName name="몰탈2" localSheetId="2">#REF!</definedName>
    <definedName name="몰탈2">#REF!</definedName>
    <definedName name="무늬거푸집" localSheetId="0">#REF!</definedName>
    <definedName name="무늬거푸집" localSheetId="2">#REF!</definedName>
    <definedName name="무늬거푸집">#REF!</definedName>
    <definedName name="무선안테나공" localSheetId="0">#REF!</definedName>
    <definedName name="무선안테나공" localSheetId="2">#REF!</definedName>
    <definedName name="무선안테나공">#REF!</definedName>
    <definedName name="무수축콘크리트" localSheetId="0">#REF!</definedName>
    <definedName name="무수축콘크리트" localSheetId="2">#REF!</definedName>
    <definedName name="무수축콘크리트">#REF!</definedName>
    <definedName name="무안">[5]노무비!$B$12</definedName>
    <definedName name="문서" localSheetId="0">BlankMacro1</definedName>
    <definedName name="문서" localSheetId="9">BlankMacro1</definedName>
    <definedName name="문서" localSheetId="8">BlankMacro1</definedName>
    <definedName name="문서" localSheetId="2">BlankMacro1</definedName>
    <definedName name="문서">BlankMacro1</definedName>
    <definedName name="문자부착_경" localSheetId="0">#REF!</definedName>
    <definedName name="문자부착_경" localSheetId="2">#REF!</definedName>
    <definedName name="문자부착_경">#REF!</definedName>
    <definedName name="문자부착_노" localSheetId="0">#REF!</definedName>
    <definedName name="문자부착_노" localSheetId="2">#REF!</definedName>
    <definedName name="문자부착_노">#REF!</definedName>
    <definedName name="문자부착_재" localSheetId="0">#REF!</definedName>
    <definedName name="문자부착_재" localSheetId="2">#REF!</definedName>
    <definedName name="문자부착_재">#REF!</definedName>
    <definedName name="물가" localSheetId="0">#REF!</definedName>
    <definedName name="물가" localSheetId="2">#REF!</definedName>
    <definedName name="물가">#REF!</definedName>
    <definedName name="물푸경" localSheetId="0">#REF!</definedName>
    <definedName name="물푸경" localSheetId="2">#REF!</definedName>
    <definedName name="물푸경">#REF!</definedName>
    <definedName name="물푸기" localSheetId="0">#REF!</definedName>
    <definedName name="물푸기" localSheetId="2">#REF!</definedName>
    <definedName name="물푸기">#REF!</definedName>
    <definedName name="물푸노" localSheetId="0">#REF!</definedName>
    <definedName name="물푸노" localSheetId="2">#REF!</definedName>
    <definedName name="물푸노">#REF!</definedName>
    <definedName name="물푸재" localSheetId="0">#REF!</definedName>
    <definedName name="물푸재" localSheetId="2">#REF!</definedName>
    <definedName name="물푸재">#REF!</definedName>
    <definedName name="미잉" localSheetId="0">#REF!</definedName>
    <definedName name="미잉" localSheetId="2">#REF!</definedName>
    <definedName name="미잉">#REF!</definedName>
    <definedName name="미장공">[8]노임!$B$6</definedName>
    <definedName name="밑변" localSheetId="0">#REF!</definedName>
    <definedName name="밑변" localSheetId="2">#REF!</definedName>
    <definedName name="밑변">#REF!</definedName>
    <definedName name="ㅂ" localSheetId="0" hidden="1">{#N/A,#N/A,TRUE,"토적및재료집계";#N/A,#N/A,TRUE,"토적및재료집계";#N/A,#N/A,TRUE,"단위량"}</definedName>
    <definedName name="ㅂ" localSheetId="9" hidden="1">{#N/A,#N/A,TRUE,"토적및재료집계";#N/A,#N/A,TRUE,"토적및재료집계";#N/A,#N/A,TRUE,"단위량"}</definedName>
    <definedName name="ㅂ" localSheetId="8" hidden="1">{#N/A,#N/A,TRUE,"토적및재료집계";#N/A,#N/A,TRUE,"토적및재료집계";#N/A,#N/A,TRUE,"단위량"}</definedName>
    <definedName name="ㅂ" localSheetId="2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216" localSheetId="0">#REF!</definedName>
    <definedName name="ㅂ216" localSheetId="2">#REF!</definedName>
    <definedName name="ㅂ216">#REF!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ㄷㅎ" localSheetId="0">#REF!</definedName>
    <definedName name="ㅂㅁㄷㅎ" localSheetId="2">#REF!</definedName>
    <definedName name="ㅂㅁㄷㅎ">#REF!</definedName>
    <definedName name="ㅂㅂ">#N/A</definedName>
    <definedName name="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ㅎㅁ" localSheetId="0">#REF!</definedName>
    <definedName name="ㅂㅎㅎㅁ" localSheetId="2">#REF!</definedName>
    <definedName name="ㅂㅎㅎㅁ">#REF!</definedName>
    <definedName name="바보" localSheetId="0">BlankMacro1</definedName>
    <definedName name="바보" localSheetId="9">BlankMacro1</definedName>
    <definedName name="바보" localSheetId="8">BlankMacro1</definedName>
    <definedName name="바보" localSheetId="2">BlankMacro1</definedName>
    <definedName name="바보">BlankMacro1</definedName>
    <definedName name="바이브레이타공" localSheetId="0">#REF!</definedName>
    <definedName name="바이브레이타공" localSheetId="2">#REF!</definedName>
    <definedName name="바이브레이타공">#REF!</definedName>
    <definedName name="바탕만들기_경" localSheetId="0">#REF!</definedName>
    <definedName name="바탕만들기_경" localSheetId="2">#REF!</definedName>
    <definedName name="바탕만들기_경">#REF!</definedName>
    <definedName name="바탕만들기_노" localSheetId="0">#REF!</definedName>
    <definedName name="바탕만들기_노" localSheetId="2">#REF!</definedName>
    <definedName name="바탕만들기_노">#REF!</definedName>
    <definedName name="바탕만들기_재" localSheetId="0">#REF!</definedName>
    <definedName name="바탕만들기_재" localSheetId="2">#REF!</definedName>
    <definedName name="바탕만들기_재">#REF!</definedName>
    <definedName name="바탕부착_경" localSheetId="0">#REF!</definedName>
    <definedName name="바탕부착_경" localSheetId="2">#REF!</definedName>
    <definedName name="바탕부착_경">#REF!</definedName>
    <definedName name="바탕부착_노" localSheetId="0">#REF!</definedName>
    <definedName name="바탕부착_노" localSheetId="2">#REF!</definedName>
    <definedName name="바탕부착_노">#REF!</definedName>
    <definedName name="바탕부착_재" localSheetId="0">#REF!</definedName>
    <definedName name="바탕부착_재" localSheetId="2">#REF!</definedName>
    <definedName name="바탕부착_재">#REF!</definedName>
    <definedName name="박리제용" localSheetId="0">#REF!</definedName>
    <definedName name="박리제용" localSheetId="2">#REF!</definedName>
    <definedName name="박리제용">#REF!</definedName>
    <definedName name="박인모" localSheetId="0">#REF!</definedName>
    <definedName name="박인모" localSheetId="2">#REF!</definedName>
    <definedName name="박인모">#REF!</definedName>
    <definedName name="반여수량" localSheetId="0">#REF!</definedName>
    <definedName name="반여수량" localSheetId="2">#REF!</definedName>
    <definedName name="반여수량">#REF!</definedName>
    <definedName name="방수공">[8]노임!$B$7</definedName>
    <definedName name="방수몰탈" localSheetId="0">#REF!</definedName>
    <definedName name="방수몰탈" localSheetId="2">#REF!</definedName>
    <definedName name="방수몰탈">#REF!</definedName>
    <definedName name="방수액" localSheetId="0">#REF!</definedName>
    <definedName name="방수액" localSheetId="2">#REF!</definedName>
    <definedName name="방수액">#REF!</definedName>
    <definedName name="방진고무50" localSheetId="0">#REF!</definedName>
    <definedName name="방진고무50" localSheetId="2">#REF!</definedName>
    <definedName name="방진고무50">#REF!</definedName>
    <definedName name="방통내역" localSheetId="0">#REF!</definedName>
    <definedName name="방통내역" localSheetId="2">#REF!</definedName>
    <definedName name="방통내역">#REF!</definedName>
    <definedName name="방호벽" localSheetId="0">#REF!</definedName>
    <definedName name="방호벽" localSheetId="2">#REF!</definedName>
    <definedName name="방호벽">#REF!</definedName>
    <definedName name="방화문" localSheetId="0">#REF!</definedName>
    <definedName name="방화문" localSheetId="2">#REF!</definedName>
    <definedName name="방화문">#REF!</definedName>
    <definedName name="배관공" localSheetId="0">#REF!</definedName>
    <definedName name="배관공" localSheetId="2">#REF!</definedName>
    <definedName name="배관공">#REF!</definedName>
    <definedName name="배근우" localSheetId="0">#REF!</definedName>
    <definedName name="배근우" localSheetId="2">#REF!</definedName>
    <definedName name="배근우">#REF!</definedName>
    <definedName name="배면방수" localSheetId="0">#REF!</definedName>
    <definedName name="배면방수" localSheetId="2">#REF!</definedName>
    <definedName name="배면방수">#REF!</definedName>
    <definedName name="배수관날개벽집계" localSheetId="0">#REF!</definedName>
    <definedName name="배수관날개벽집계" localSheetId="2">#REF!</definedName>
    <definedName name="배수관날개벽집계">#REF!</definedName>
    <definedName name="배수구" localSheetId="0">#REF!</definedName>
    <definedName name="배수구" localSheetId="2">#REF!</definedName>
    <definedName name="배수구">#REF!</definedName>
    <definedName name="배수당초계" localSheetId="0">#REF!</definedName>
    <definedName name="배수당초계" localSheetId="2">#REF!</definedName>
    <definedName name="배수당초계">#REF!</definedName>
    <definedName name="배수당초금차" localSheetId="0">#REF!</definedName>
    <definedName name="배수당초금차" localSheetId="2">#REF!</definedName>
    <definedName name="배수당초금차">#REF!</definedName>
    <definedName name="배수당초까지" localSheetId="0">#REF!</definedName>
    <definedName name="배수당초까지" localSheetId="2">#REF!</definedName>
    <definedName name="배수당초까지">#REF!</definedName>
    <definedName name="배수당초이후" localSheetId="0">#REF!</definedName>
    <definedName name="배수당초이후" localSheetId="2">#REF!</definedName>
    <definedName name="배수당초이후">#REF!</definedName>
    <definedName name="배수변경계" localSheetId="0">#REF!</definedName>
    <definedName name="배수변경계" localSheetId="2">#REF!</definedName>
    <definedName name="배수변경계">#REF!</definedName>
    <definedName name="배수변경금차" localSheetId="0">#REF!</definedName>
    <definedName name="배수변경금차" localSheetId="2">#REF!</definedName>
    <definedName name="배수변경금차">#REF!</definedName>
    <definedName name="배수변경까지" localSheetId="0">#REF!</definedName>
    <definedName name="배수변경까지" localSheetId="2">#REF!</definedName>
    <definedName name="배수변경까지">#REF!</definedName>
    <definedName name="배수변경이후" localSheetId="0">#REF!</definedName>
    <definedName name="배수변경이후" localSheetId="2">#REF!</definedName>
    <definedName name="배수변경이후">#REF!</definedName>
    <definedName name="배수철" localSheetId="0" hidden="1">{#N/A,#N/A,FALSE,"배수2"}</definedName>
    <definedName name="배수철" localSheetId="9" hidden="1">{#N/A,#N/A,FALSE,"배수2"}</definedName>
    <definedName name="배수철" localSheetId="8" hidden="1">{#N/A,#N/A,FALSE,"배수2"}</definedName>
    <definedName name="배수철" localSheetId="2" hidden="1">{#N/A,#N/A,FALSE,"배수2"}</definedName>
    <definedName name="배수철" hidden="1">{#N/A,#N/A,FALSE,"배수2"}</definedName>
    <definedName name="배전반명" localSheetId="0">#REF!</definedName>
    <definedName name="배전반명" localSheetId="2">#REF!</definedName>
    <definedName name="배전반명">#REF!</definedName>
    <definedName name="배전전공" localSheetId="0">#REF!</definedName>
    <definedName name="배전전공" localSheetId="2">#REF!</definedName>
    <definedName name="배전전공">#REF!</definedName>
    <definedName name="배전활선전공" localSheetId="0">#REF!</definedName>
    <definedName name="배전활선전공" localSheetId="2">#REF!</definedName>
    <definedName name="배전활선전공">#REF!</definedName>
    <definedName name="배토판19ton">"Picture 11"</definedName>
    <definedName name="배토판32ton">"Picture 10"</definedName>
    <definedName name="백관114.3" localSheetId="0">#REF!</definedName>
    <definedName name="백관114.3" localSheetId="2">#REF!</definedName>
    <definedName name="백관114.3">#REF!</definedName>
    <definedName name="백관139.8" localSheetId="0">#REF!</definedName>
    <definedName name="백관139.8" localSheetId="2">#REF!</definedName>
    <definedName name="백관139.8">#REF!</definedName>
    <definedName name="백관165.2" localSheetId="0">#REF!</definedName>
    <definedName name="백관165.2" localSheetId="2">#REF!</definedName>
    <definedName name="백관165.2">#REF!</definedName>
    <definedName name="백관216.5" localSheetId="0">#REF!</definedName>
    <definedName name="백관216.5" localSheetId="2">#REF!</definedName>
    <definedName name="백관216.5">#REF!</definedName>
    <definedName name="백관267.4" localSheetId="0">#REF!</definedName>
    <definedName name="백관267.4" localSheetId="2">#REF!</definedName>
    <definedName name="백관267.4">#REF!</definedName>
    <definedName name="백관318.5" localSheetId="0">#REF!</definedName>
    <definedName name="백관318.5" localSheetId="2">#REF!</definedName>
    <definedName name="백관318.5">#REF!</definedName>
    <definedName name="백관48.6" localSheetId="0">#REF!</definedName>
    <definedName name="백관48.6" localSheetId="2">#REF!</definedName>
    <definedName name="백관48.6">#REF!</definedName>
    <definedName name="백관76.3" localSheetId="0">#REF!</definedName>
    <definedName name="백관76.3" localSheetId="2">#REF!</definedName>
    <definedName name="백관76.3">#REF!</definedName>
    <definedName name="백관89.1" localSheetId="0">#REF!</definedName>
    <definedName name="백관89.1" localSheetId="2">#REF!</definedName>
    <definedName name="백관89.1">#REF!</definedName>
    <definedName name="밴드" localSheetId="0">#REF!</definedName>
    <definedName name="밴드" localSheetId="2">#REF!</definedName>
    <definedName name="밴드">#REF!</definedName>
    <definedName name="밸브높이" localSheetId="0">#REF!</definedName>
    <definedName name="밸브높이" localSheetId="2">#REF!</definedName>
    <definedName name="밸브높이">#REF!</definedName>
    <definedName name="버림길이" localSheetId="0">#REF!</definedName>
    <definedName name="버림길이" localSheetId="2">#REF!</definedName>
    <definedName name="버림길이">#REF!</definedName>
    <definedName name="버림돌출폭" localSheetId="0">#REF!</definedName>
    <definedName name="버림돌출폭" localSheetId="2">#REF!</definedName>
    <definedName name="버림돌출폭">#REF!</definedName>
    <definedName name="버림두께" localSheetId="0">#REF!</definedName>
    <definedName name="버림두께" localSheetId="2">#REF!</definedName>
    <definedName name="버림두께">#REF!</definedName>
    <definedName name="버림폭" localSheetId="0">#REF!</definedName>
    <definedName name="버림폭" localSheetId="2">#REF!</definedName>
    <definedName name="버림폭">#REF!</definedName>
    <definedName name="버버버법">#N/A</definedName>
    <definedName name="버팀목" localSheetId="0">#REF!</definedName>
    <definedName name="버팀목" localSheetId="2">#REF!</definedName>
    <definedName name="버팀목">#REF!</definedName>
    <definedName name="버팀목EA" localSheetId="0">#REF!</definedName>
    <definedName name="버팀목EA" localSheetId="2">#REF!</definedName>
    <definedName name="버팀목EA">#REF!</definedName>
    <definedName name="버팀중량" localSheetId="0">#REF!</definedName>
    <definedName name="버팀중량" localSheetId="2">#REF!</definedName>
    <definedName name="버팀중량">#REF!</definedName>
    <definedName name="번호" localSheetId="0">#REF!</definedName>
    <definedName name="번호" localSheetId="2">#REF!</definedName>
    <definedName name="번호">#REF!</definedName>
    <definedName name="벌목공" localSheetId="0">#REF!</definedName>
    <definedName name="벌목공" localSheetId="2">#REF!</definedName>
    <definedName name="벌목공">#REF!</definedName>
    <definedName name="벌집무늬" localSheetId="0">#REF!</definedName>
    <definedName name="벌집무늬" localSheetId="2">#REF!</definedName>
    <definedName name="벌집무늬">#REF!</definedName>
    <definedName name="법면보호블럭" localSheetId="0">#REF!</definedName>
    <definedName name="법면보호블럭" localSheetId="2">#REF!</definedName>
    <definedName name="법면보호블럭">#REF!</definedName>
    <definedName name="벨브소켓" localSheetId="0">#REF!</definedName>
    <definedName name="벨브소켓" localSheetId="2">#REF!</definedName>
    <definedName name="벨브소켓">#REF!</definedName>
    <definedName name="벨트콘베어작업공" localSheetId="0">#REF!</definedName>
    <definedName name="벨트콘베어작업공" localSheetId="2">#REF!</definedName>
    <definedName name="벨트콘베어작업공">#REF!</definedName>
    <definedName name="벽높이" localSheetId="0">#REF!</definedName>
    <definedName name="벽높이" localSheetId="2">#REF!</definedName>
    <definedName name="벽높이">#REF!</definedName>
    <definedName name="벽돌" localSheetId="0">#REF!</definedName>
    <definedName name="벽돌" localSheetId="2">#REF!</definedName>
    <definedName name="벽돌">#REF!</definedName>
    <definedName name="벽돌제작공" localSheetId="0">#REF!</definedName>
    <definedName name="벽돌제작공" localSheetId="2">#REF!</definedName>
    <definedName name="벽돌제작공">#REF!</definedName>
    <definedName name="벽체높이" localSheetId="0">#REF!</definedName>
    <definedName name="벽체높이" localSheetId="2">#REF!</definedName>
    <definedName name="벽체높이">#REF!</definedName>
    <definedName name="벽체폭" localSheetId="0">#REF!</definedName>
    <definedName name="벽체폭" localSheetId="2">#REF!</definedName>
    <definedName name="벽체폭">#REF!</definedName>
    <definedName name="변실기초">0.35</definedName>
    <definedName name="변압기DATA" localSheetId="0">#REF!</definedName>
    <definedName name="변압기DATA" localSheetId="2">#REF!</definedName>
    <definedName name="변압기DATA">#REF!</definedName>
    <definedName name="변압기용량" localSheetId="0">#REF!</definedName>
    <definedName name="변압기용량" localSheetId="2">#REF!</definedName>
    <definedName name="변압기용량">#REF!</definedName>
    <definedName name="보도경계블럭수량" localSheetId="0">#REF!</definedName>
    <definedName name="보도경계블럭수량" localSheetId="2">#REF!</definedName>
    <definedName name="보도경계블럭수량">#REF!</definedName>
    <definedName name="보링공_지질조사" localSheetId="0">#REF!</definedName>
    <definedName name="보링공_지질조사" localSheetId="2">#REF!</definedName>
    <definedName name="보링공_지질조사">#REF!</definedName>
    <definedName name="보안공" localSheetId="0">#REF!</definedName>
    <definedName name="보안공" localSheetId="2">#REF!</definedName>
    <definedName name="보안공">#REF!</definedName>
    <definedName name="보온공" localSheetId="0">#REF!</definedName>
    <definedName name="보온공" localSheetId="2">#REF!</definedName>
    <definedName name="보온공">#REF!</definedName>
    <definedName name="보완자료복사" localSheetId="0">#REF!</definedName>
    <definedName name="보완자료복사" localSheetId="2">#REF!</definedName>
    <definedName name="보완자료복사">#REF!</definedName>
    <definedName name="보일러공" localSheetId="0">#REF!</definedName>
    <definedName name="보일러공" localSheetId="2">#REF!</definedName>
    <definedName name="보일러공">#REF!</definedName>
    <definedName name="보조1" localSheetId="0">#REF!</definedName>
    <definedName name="보조1" localSheetId="2">#REF!</definedName>
    <definedName name="보조1">#REF!</definedName>
    <definedName name="보조2" localSheetId="0">#REF!</definedName>
    <definedName name="보조2" localSheetId="2">#REF!</definedName>
    <definedName name="보조2">#REF!</definedName>
    <definedName name="보조기층두께">0.2</definedName>
    <definedName name="보차도경계블럭수량" localSheetId="0">#REF!</definedName>
    <definedName name="보차도경계블럭수량" localSheetId="2">#REF!</definedName>
    <definedName name="보차도경계블럭수량">#REF!</definedName>
    <definedName name="보통마감" localSheetId="0">#REF!</definedName>
    <definedName name="보통마감" localSheetId="2">#REF!</definedName>
    <definedName name="보통마감">#REF!</definedName>
    <definedName name="보통선원" localSheetId="0">#REF!</definedName>
    <definedName name="보통선원" localSheetId="2">#REF!</definedName>
    <definedName name="보통선원">#REF!</definedName>
    <definedName name="보통인부">[8]노임!$B$14</definedName>
    <definedName name="보호몰탈1" localSheetId="0">#REF!</definedName>
    <definedName name="보호몰탈1" localSheetId="2">#REF!</definedName>
    <definedName name="보호몰탈1">#REF!</definedName>
    <definedName name="보호몰탈2" localSheetId="0">#REF!</definedName>
    <definedName name="보호몰탈2" localSheetId="2">#REF!</definedName>
    <definedName name="보호몰탈2">#REF!</definedName>
    <definedName name="보호몰탈3" localSheetId="0">#REF!</definedName>
    <definedName name="보호몰탈3" localSheetId="2">#REF!</definedName>
    <definedName name="보호몰탈3">#REF!</definedName>
    <definedName name="본관데이터" localSheetId="0">#REF!</definedName>
    <definedName name="본관데이터" localSheetId="2">#REF!</definedName>
    <definedName name="본관데이터">#REF!</definedName>
    <definedName name="볼트" localSheetId="0">#REF!</definedName>
    <definedName name="볼트" localSheetId="2">#REF!</definedName>
    <definedName name="볼트">#REF!</definedName>
    <definedName name="볼트16" localSheetId="0">#REF!</definedName>
    <definedName name="볼트16" localSheetId="2">#REF!</definedName>
    <definedName name="볼트16">#REF!</definedName>
    <definedName name="볼트18" localSheetId="0">#REF!</definedName>
    <definedName name="볼트18" localSheetId="2">#REF!</definedName>
    <definedName name="볼트18">#REF!</definedName>
    <definedName name="볼트19" localSheetId="0">#REF!</definedName>
    <definedName name="볼트19" localSheetId="2">#REF!</definedName>
    <definedName name="볼트19">#REF!</definedName>
    <definedName name="볼트20" localSheetId="0">#REF!</definedName>
    <definedName name="볼트20" localSheetId="2">#REF!</definedName>
    <definedName name="볼트20">#REF!</definedName>
    <definedName name="볼트6" localSheetId="0">#REF!</definedName>
    <definedName name="볼트6" localSheetId="2">#REF!</definedName>
    <definedName name="볼트6">#REF!</definedName>
    <definedName name="부가가치세" localSheetId="0">#REF!</definedName>
    <definedName name="부가가치세" localSheetId="2">#REF!</definedName>
    <definedName name="부가가치세">#REF!</definedName>
    <definedName name="부대당초계" localSheetId="0">#REF!</definedName>
    <definedName name="부대당초계" localSheetId="2">#REF!</definedName>
    <definedName name="부대당초계">#REF!</definedName>
    <definedName name="부대당초금차" localSheetId="0">#REF!</definedName>
    <definedName name="부대당초금차" localSheetId="2">#REF!</definedName>
    <definedName name="부대당초금차">#REF!</definedName>
    <definedName name="부대당초까지" localSheetId="0">#REF!</definedName>
    <definedName name="부대당초까지" localSheetId="2">#REF!</definedName>
    <definedName name="부대당초까지">#REF!</definedName>
    <definedName name="부대당초이후" localSheetId="0">#REF!</definedName>
    <definedName name="부대당초이후" localSheetId="2">#REF!</definedName>
    <definedName name="부대당초이후">#REF!</definedName>
    <definedName name="부대변경계" localSheetId="0">#REF!</definedName>
    <definedName name="부대변경계" localSheetId="2">#REF!</definedName>
    <definedName name="부대변경계">#REF!</definedName>
    <definedName name="부대변경금차" localSheetId="0">#REF!</definedName>
    <definedName name="부대변경금차" localSheetId="2">#REF!</definedName>
    <definedName name="부대변경금차">#REF!</definedName>
    <definedName name="부대변경까지" localSheetId="0">#REF!</definedName>
    <definedName name="부대변경까지" localSheetId="2">#REF!</definedName>
    <definedName name="부대변경까지">#REF!</definedName>
    <definedName name="부대변경이후" localSheetId="0">#REF!</definedName>
    <definedName name="부대변경이후" localSheetId="2">#REF!</definedName>
    <definedName name="부대변경이후">#REF!</definedName>
    <definedName name="부문별_부분합계" localSheetId="0">#REF!</definedName>
    <definedName name="부문별_부분합계" localSheetId="2">#REF!</definedName>
    <definedName name="부문별_부분합계">#REF!</definedName>
    <definedName name="부하1" localSheetId="0">#REF!</definedName>
    <definedName name="부하1" localSheetId="2">#REF!</definedName>
    <definedName name="부하1">#REF!</definedName>
    <definedName name="부하2" localSheetId="0">#REF!</definedName>
    <definedName name="부하2" localSheetId="2">#REF!</definedName>
    <definedName name="부하2">#REF!</definedName>
    <definedName name="부하내용" localSheetId="0">#REF!</definedName>
    <definedName name="부하내용" localSheetId="2">#REF!</definedName>
    <definedName name="부하내용">#REF!</definedName>
    <definedName name="부하용량" localSheetId="0">#REF!</definedName>
    <definedName name="부하용량" localSheetId="2">#REF!</definedName>
    <definedName name="부하용량">#REF!</definedName>
    <definedName name="분기단가" localSheetId="0">#REF!</definedName>
    <definedName name="분기단가" localSheetId="2">#REF!</definedName>
    <definedName name="분기단가">#REF!</definedName>
    <definedName name="분전반제조총괄표" localSheetId="0" hidden="1">{"'건축내역'!$A$1:$L$413"}</definedName>
    <definedName name="분전반제조총괄표" localSheetId="9" hidden="1">{"'건축내역'!$A$1:$L$413"}</definedName>
    <definedName name="분전반제조총괄표" localSheetId="8" hidden="1">{"'건축내역'!$A$1:$L$413"}</definedName>
    <definedName name="분전반제조총괄표" localSheetId="2" hidden="1">{"'건축내역'!$A$1:$L$413"}</definedName>
    <definedName name="분전반제조총괄표" hidden="1">{"'건축내역'!$A$1:$L$413"}</definedName>
    <definedName name="불도우져_무한궤도_7톤" localSheetId="0">#REF!</definedName>
    <definedName name="불도우져_무한궤도_7톤" localSheetId="2">#REF!</definedName>
    <definedName name="불도우져_무한궤도_7톤">#REF!</definedName>
    <definedName name="브라켓1" localSheetId="0">#REF!</definedName>
    <definedName name="브라켓1" localSheetId="2">#REF!</definedName>
    <definedName name="브라켓1">#REF!</definedName>
    <definedName name="브라켓2" localSheetId="0">#REF!</definedName>
    <definedName name="브라켓2" localSheetId="2">#REF!</definedName>
    <definedName name="브라켓2">#REF!</definedName>
    <definedName name="브라켓길이1" localSheetId="0">#REF!</definedName>
    <definedName name="브라켓길이1" localSheetId="2">#REF!</definedName>
    <definedName name="브라켓길이1">#REF!</definedName>
    <definedName name="브라켓길이2" localSheetId="0">#REF!</definedName>
    <definedName name="브라켓길이2" localSheetId="2">#REF!</definedName>
    <definedName name="브라켓길이2">#REF!</definedName>
    <definedName name="브라켓높이1" localSheetId="0">#REF!</definedName>
    <definedName name="브라켓높이1" localSheetId="2">#REF!</definedName>
    <definedName name="브라켓높이1">#REF!</definedName>
    <definedName name="브라켓높이2" localSheetId="0">#REF!</definedName>
    <definedName name="브라켓높이2" localSheetId="2">#REF!</definedName>
    <definedName name="브라켓높이2">#REF!</definedName>
    <definedName name="브라켓폭" localSheetId="0">#REF!</definedName>
    <definedName name="브라켓폭" localSheetId="2">#REF!</definedName>
    <definedName name="브라켓폭">#REF!</definedName>
    <definedName name="브이c" localSheetId="0">#REF!</definedName>
    <definedName name="브이c" localSheetId="2">#REF!</definedName>
    <definedName name="브이c">#REF!</definedName>
    <definedName name="블록H" localSheetId="0">#REF!</definedName>
    <definedName name="블록H" localSheetId="2">#REF!</definedName>
    <definedName name="블록H">#REF!</definedName>
    <definedName name="블록V" localSheetId="0">#REF!</definedName>
    <definedName name="블록V" localSheetId="2">#REF!</definedName>
    <definedName name="블록V">#REF!</definedName>
    <definedName name="비___목" localSheetId="0">#REF!</definedName>
    <definedName name="비___목" localSheetId="2">#REF!</definedName>
    <definedName name="비___목">#REF!</definedName>
    <definedName name="비계1" localSheetId="0">#REF!</definedName>
    <definedName name="비계1" localSheetId="2">#REF!</definedName>
    <definedName name="비계1">#REF!</definedName>
    <definedName name="비계2" localSheetId="0">#REF!</definedName>
    <definedName name="비계2" localSheetId="2">#REF!</definedName>
    <definedName name="비계2">#REF!</definedName>
    <definedName name="비계공" localSheetId="0">#REF!</definedName>
    <definedName name="비계공" localSheetId="2">#REF!</definedName>
    <definedName name="비계공">#REF!</definedName>
    <definedName name="비목1" localSheetId="0">#REF!</definedName>
    <definedName name="비목1" localSheetId="2">#REF!</definedName>
    <definedName name="비목1">#REF!</definedName>
    <definedName name="비목2" localSheetId="0">#REF!</definedName>
    <definedName name="비목2" localSheetId="2">#REF!</definedName>
    <definedName name="비목2">#REF!</definedName>
    <definedName name="비목3" localSheetId="0">#REF!</definedName>
    <definedName name="비목3" localSheetId="2">#REF!</definedName>
    <definedName name="비목3">#REF!</definedName>
    <definedName name="비목4" localSheetId="0">#REF!</definedName>
    <definedName name="비목4" localSheetId="2">#REF!</definedName>
    <definedName name="비목4">#REF!</definedName>
    <definedName name="비율" localSheetId="0">#REF!</definedName>
    <definedName name="비율" localSheetId="2">#REF!</definedName>
    <definedName name="비율">#REF!</definedName>
    <definedName name="비틀림모멘트" localSheetId="0">#REF!</definedName>
    <definedName name="비틀림모멘트" localSheetId="2">#REF!</definedName>
    <definedName name="비틀림모멘트">#REF!</definedName>
    <definedName name="빗물받이1" localSheetId="0">#REF!</definedName>
    <definedName name="빗물받이1" localSheetId="2">#REF!</definedName>
    <definedName name="빗물받이1">#REF!</definedName>
    <definedName name="빗물받이2" localSheetId="0">#REF!</definedName>
    <definedName name="빗물받이2" localSheetId="2">#REF!</definedName>
    <definedName name="빗물받이2">#REF!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0" hidden="1">{#N/A,#N/A,TRUE,"토적및재료집계";#N/A,#N/A,TRUE,"토적및재료집계";#N/A,#N/A,TRUE,"단위량"}</definedName>
    <definedName name="ㅅ" localSheetId="9" hidden="1">{#N/A,#N/A,TRUE,"토적및재료집계";#N/A,#N/A,TRUE,"토적및재료집계";#N/A,#N/A,TRUE,"단위량"}</definedName>
    <definedName name="ㅅ" localSheetId="8" hidden="1">{#N/A,#N/A,TRUE,"토적및재료집계";#N/A,#N/A,TRUE,"토적및재료집계";#N/A,#N/A,TRUE,"단위량"}</definedName>
    <definedName name="ㅅ" localSheetId="2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ㅅ" localSheetId="0" hidden="1">{#N/A,#N/A,TRUE,"토적및재료집계";#N/A,#N/A,TRUE,"토적및재료집계";#N/A,#N/A,TRUE,"단위량"}</definedName>
    <definedName name="ㅅㅅ" localSheetId="9" hidden="1">{#N/A,#N/A,TRUE,"토적및재료집계";#N/A,#N/A,TRUE,"토적및재료집계";#N/A,#N/A,TRUE,"단위량"}</definedName>
    <definedName name="ㅅㅅ" localSheetId="8" hidden="1">{#N/A,#N/A,TRUE,"토적및재료집계";#N/A,#N/A,TRUE,"토적및재료집계";#N/A,#N/A,TRUE,"단위량"}</definedName>
    <definedName name="ㅅㅅ" localSheetId="2" hidden="1">{#N/A,#N/A,TRUE,"토적및재료집계";#N/A,#N/A,TRUE,"토적및재료집계";#N/A,#N/A,TRUE,"단위량"}</definedName>
    <definedName name="ㅅㅅ" hidden="1">{#N/A,#N/A,TRUE,"토적및재료집계";#N/A,#N/A,TRUE,"토적및재료집계";#N/A,#N/A,TRUE,"단위량"}</definedName>
    <definedName name="ㅅㅅㅅㅅㅅ" localSheetId="0">#REF!</definedName>
    <definedName name="ㅅㅅㅅㅅㅅ" localSheetId="2">#REF!</definedName>
    <definedName name="ㅅㅅㅅㅅㅅ">#REF!</definedName>
    <definedName name="ㅅㅍ" localSheetId="0">#REF!</definedName>
    <definedName name="ㅅㅍ" localSheetId="2">#REF!</definedName>
    <definedName name="ㅅㅍ">#REF!</definedName>
    <definedName name="사" localSheetId="0" hidden="1">#REF!</definedName>
    <definedName name="사" localSheetId="2" hidden="1">#REF!</definedName>
    <definedName name="사" hidden="1">#REF!</definedName>
    <definedName name="사공" localSheetId="0">#REF!</definedName>
    <definedName name="사공" localSheetId="2">#REF!</definedName>
    <definedName name="사공">#REF!</definedName>
    <definedName name="사다리" localSheetId="0">#REF!</definedName>
    <definedName name="사다리" localSheetId="2">#REF!</definedName>
    <definedName name="사다리">#REF!</definedName>
    <definedName name="사하중1" localSheetId="0">#REF!</definedName>
    <definedName name="사하중1" localSheetId="2">#REF!</definedName>
    <definedName name="사하중1">#REF!</definedName>
    <definedName name="사하중2" localSheetId="0">#REF!</definedName>
    <definedName name="사하중2" localSheetId="2">#REF!</definedName>
    <definedName name="사하중2">#REF!</definedName>
    <definedName name="사하중3" localSheetId="0">#REF!</definedName>
    <definedName name="사하중3" localSheetId="2">#REF!</definedName>
    <definedName name="사하중3">#REF!</definedName>
    <definedName name="사하중4" localSheetId="0">#REF!</definedName>
    <definedName name="사하중4" localSheetId="2">#REF!</definedName>
    <definedName name="사하중4">#REF!</definedName>
    <definedName name="산근" localSheetId="0">#REF!</definedName>
    <definedName name="산근" localSheetId="2">#REF!</definedName>
    <definedName name="산근">#REF!</definedName>
    <definedName name="산재보험료" localSheetId="0">#REF!</definedName>
    <definedName name="산재보험료" localSheetId="2">#REF!</definedName>
    <definedName name="산재보험료">#REF!</definedName>
    <definedName name="산출근거">#N/A</definedName>
    <definedName name="산출근거1" localSheetId="0">#REF!</definedName>
    <definedName name="산출근거1" localSheetId="2">#REF!</definedName>
    <definedName name="산출근거1">#REF!</definedName>
    <definedName name="산출하">#N/A</definedName>
    <definedName name="삼각지_동력부하_List" localSheetId="0">#REF!</definedName>
    <definedName name="삼각지_동력부하_List" localSheetId="2">#REF!</definedName>
    <definedName name="삼각지_동력부하_List">#REF!</definedName>
    <definedName name="삼차선슈활하중" localSheetId="0">#REF!</definedName>
    <definedName name="삼차선슈활하중" localSheetId="2">#REF!</definedName>
    <definedName name="삼차선슈활하중">#REF!</definedName>
    <definedName name="상변" localSheetId="0">#REF!</definedName>
    <definedName name="상변" localSheetId="2">#REF!</definedName>
    <definedName name="상변">#REF!</definedName>
    <definedName name="상부" localSheetId="0">#REF!</definedName>
    <definedName name="상부" localSheetId="2">#REF!</definedName>
    <definedName name="상부">#REF!</definedName>
    <definedName name="상부1" localSheetId="0">#REF!</definedName>
    <definedName name="상부1" localSheetId="2">#REF!</definedName>
    <definedName name="상부1">#REF!</definedName>
    <definedName name="상부2" localSheetId="0">#REF!</definedName>
    <definedName name="상부2" localSheetId="2">#REF!</definedName>
    <definedName name="상부2">#REF!</definedName>
    <definedName name="상부소자" localSheetId="0">#REF!</definedName>
    <definedName name="상부소자" localSheetId="2">#REF!</definedName>
    <definedName name="상부소자">#REF!</definedName>
    <definedName name="상부슬라브" localSheetId="0">#REF!</definedName>
    <definedName name="상부슬라브" localSheetId="2">#REF!</definedName>
    <definedName name="상부슬라브">#REF!</definedName>
    <definedName name="상부플랜지두께" localSheetId="0">#REF!</definedName>
    <definedName name="상부플랜지두께" localSheetId="2">#REF!</definedName>
    <definedName name="상부플랜지두께">#REF!</definedName>
    <definedName name="상수도공" localSheetId="0">#REF!</definedName>
    <definedName name="상수도공" localSheetId="2">#REF!</definedName>
    <definedName name="상수도공">#REF!</definedName>
    <definedName name="상수도공집계표" localSheetId="0">#REF!</definedName>
    <definedName name="상수도공집계표" localSheetId="2">#REF!</definedName>
    <definedName name="상수도공집계표">#REF!</definedName>
    <definedName name="상태입다">#N/A</definedName>
    <definedName name="새이름" localSheetId="0">#REF!</definedName>
    <definedName name="새이름" localSheetId="2">#REF!</definedName>
    <definedName name="새이름">#REF!</definedName>
    <definedName name="샷시공" localSheetId="0">#REF!</definedName>
    <definedName name="샷시공" localSheetId="2">#REF!</definedName>
    <definedName name="샷시공">#REF!</definedName>
    <definedName name="서류" localSheetId="0">BlankMacro1</definedName>
    <definedName name="서류" localSheetId="9">BlankMacro1</definedName>
    <definedName name="서류" localSheetId="8">BlankMacro1</definedName>
    <definedName name="서류" localSheetId="2">BlankMacro1</definedName>
    <definedName name="서류">BlankMacro1</definedName>
    <definedName name="석공" localSheetId="0">#REF!</definedName>
    <definedName name="석공" localSheetId="2">#REF!</definedName>
    <definedName name="석공">#REF!</definedName>
    <definedName name="선관" localSheetId="0">#REF!</definedName>
    <definedName name="선관" localSheetId="2">#REF!</definedName>
    <definedName name="선관">#REF!</definedName>
    <definedName name="선반공" localSheetId="0">#REF!</definedName>
    <definedName name="선반공" localSheetId="2">#REF!</definedName>
    <definedName name="선반공">#REF!</definedName>
    <definedName name="선부" localSheetId="0">#REF!</definedName>
    <definedName name="선부" localSheetId="2">#REF!</definedName>
    <definedName name="선부">#REF!</definedName>
    <definedName name="선장" localSheetId="0">#REF!</definedName>
    <definedName name="선장" localSheetId="2">#REF!</definedName>
    <definedName name="선장">#REF!</definedName>
    <definedName name="선택층두께">0.2</definedName>
    <definedName name="선팽창계수" localSheetId="0">#REF!</definedName>
    <definedName name="선팽창계수" localSheetId="2">#REF!</definedName>
    <definedName name="선팽창계수">#REF!</definedName>
    <definedName name="설비예비품" localSheetId="0" hidden="1">{#N/A,#N/A,FALSE,"전력간선"}</definedName>
    <definedName name="설비예비품" localSheetId="9" hidden="1">{#N/A,#N/A,FALSE,"전력간선"}</definedName>
    <definedName name="설비예비품" localSheetId="8" hidden="1">{#N/A,#N/A,FALSE,"전력간선"}</definedName>
    <definedName name="설비예비품" localSheetId="2" hidden="1">{#N/A,#N/A,FALSE,"전력간선"}</definedName>
    <definedName name="설비예비품" hidden="1">{#N/A,#N/A,FALSE,"전력간선"}</definedName>
    <definedName name="성토고" localSheetId="0">#REF!</definedName>
    <definedName name="성토고" localSheetId="2">#REF!</definedName>
    <definedName name="성토고">#REF!</definedName>
    <definedName name="셧터공" localSheetId="0">#REF!</definedName>
    <definedName name="셧터공" localSheetId="2">#REF!</definedName>
    <definedName name="셧터공">#REF!</definedName>
    <definedName name="소개소" localSheetId="0">#REF!</definedName>
    <definedName name="소개소" localSheetId="2">#REF!</definedName>
    <definedName name="소개소">#REF!</definedName>
    <definedName name="소관경" localSheetId="0">#REF!</definedName>
    <definedName name="소관경" localSheetId="2">#REF!</definedName>
    <definedName name="소관경">#REF!</definedName>
    <definedName name="소켓티형관" localSheetId="0">#REF!</definedName>
    <definedName name="소켓티형관" localSheetId="2">#REF!</definedName>
    <definedName name="소켓티형관">#REF!</definedName>
    <definedName name="소켓플랜지티형관" localSheetId="0">#REF!</definedName>
    <definedName name="소켓플랜지티형관" localSheetId="2">#REF!</definedName>
    <definedName name="소켓플랜지티형관">#REF!</definedName>
    <definedName name="속도" localSheetId="0" hidden="1">{#N/A,#N/A,FALSE,"속도"}</definedName>
    <definedName name="속도" localSheetId="9" hidden="1">{#N/A,#N/A,FALSE,"속도"}</definedName>
    <definedName name="속도" localSheetId="8" hidden="1">{#N/A,#N/A,FALSE,"속도"}</definedName>
    <definedName name="속도" localSheetId="2" hidden="1">{#N/A,#N/A,FALSE,"속도"}</definedName>
    <definedName name="속도" hidden="1">{#N/A,#N/A,FALSE,"속도"}</definedName>
    <definedName name="송전전공" localSheetId="0">#REF!</definedName>
    <definedName name="송전전공" localSheetId="2">#REF!</definedName>
    <definedName name="송전전공">#REF!</definedName>
    <definedName name="송전활선전공" localSheetId="0">#REF!</definedName>
    <definedName name="송전활선전공" localSheetId="2">#REF!</definedName>
    <definedName name="송전활선전공">#REF!</definedName>
    <definedName name="수량" localSheetId="0">#REF!</definedName>
    <definedName name="수량" localSheetId="2">#REF!</definedName>
    <definedName name="수량">#REF!</definedName>
    <definedName name="수량산출" localSheetId="0">BlankMacro1</definedName>
    <definedName name="수량산출" localSheetId="9">BlankMacro1</definedName>
    <definedName name="수량산출" localSheetId="8">BlankMacro1</definedName>
    <definedName name="수량산출" localSheetId="2">BlankMacro1</definedName>
    <definedName name="수량산출">BlankMacro1</definedName>
    <definedName name="수량산출2" localSheetId="0">BlankMacro1</definedName>
    <definedName name="수량산출2" localSheetId="9">BlankMacro1</definedName>
    <definedName name="수량산출2" localSheetId="8">BlankMacro1</definedName>
    <definedName name="수량산출2" localSheetId="2">BlankMacro1</definedName>
    <definedName name="수량산출2">BlankMacro1</definedName>
    <definedName name="수량산출5" localSheetId="0">BlankMacro1</definedName>
    <definedName name="수량산출5" localSheetId="9">BlankMacro1</definedName>
    <definedName name="수량산출5" localSheetId="8">BlankMacro1</definedName>
    <definedName name="수량산출5" localSheetId="2">BlankMacro1</definedName>
    <definedName name="수량산출5">BlankMacro1</definedName>
    <definedName name="수량확인" localSheetId="0">#REF!</definedName>
    <definedName name="수량확인" localSheetId="2">#REF!</definedName>
    <definedName name="수량확인">#REF!</definedName>
    <definedName name="수압1" localSheetId="0">#REF!</definedName>
    <definedName name="수압1" localSheetId="2">#REF!</definedName>
    <definedName name="수압1">#REF!</definedName>
    <definedName name="수압2" localSheetId="0">#REF!</definedName>
    <definedName name="수압2" localSheetId="2">#REF!</definedName>
    <definedName name="수압2">#REF!</definedName>
    <definedName name="수압3" localSheetId="0">#REF!</definedName>
    <definedName name="수압3" localSheetId="2">#REF!</definedName>
    <definedName name="수압3">#REF!</definedName>
    <definedName name="수작업반장" localSheetId="0">#REF!</definedName>
    <definedName name="수작업반장" localSheetId="2">#REF!</definedName>
    <definedName name="수작업반장">#REF!</definedName>
    <definedName name="수정지지력계수" localSheetId="0">#REF!</definedName>
    <definedName name="수정지지력계수" localSheetId="2">#REF!</definedName>
    <definedName name="수정지지력계수">#REF!</definedName>
    <definedName name="수중면정리및청소" localSheetId="0">#REF!</definedName>
    <definedName name="수중면정리및청소" localSheetId="2">#REF!</definedName>
    <definedName name="수중면정리및청소">#REF!</definedName>
    <definedName name="수직" localSheetId="0">#REF!</definedName>
    <definedName name="수직" localSheetId="2">#REF!</definedName>
    <definedName name="수직">#REF!</definedName>
    <definedName name="수평" localSheetId="0">#REF!</definedName>
    <definedName name="수평" localSheetId="2">#REF!</definedName>
    <definedName name="수평">#REF!</definedName>
    <definedName name="순공사비" localSheetId="0">#REF!</definedName>
    <definedName name="순공사비" localSheetId="2">#REF!</definedName>
    <definedName name="순공사비">#REF!</definedName>
    <definedName name="순공사원가" localSheetId="0">#REF!</definedName>
    <definedName name="순공사원가" localSheetId="2">#REF!</definedName>
    <definedName name="순공사원가">#REF!</definedName>
    <definedName name="순단면적" localSheetId="0">#REF!</definedName>
    <definedName name="순단면적" localSheetId="2">#REF!</definedName>
    <definedName name="순단면적">#REF!</definedName>
    <definedName name="슈사하중" localSheetId="0">#REF!</definedName>
    <definedName name="슈사하중" localSheetId="2">#REF!</definedName>
    <definedName name="슈사하중">#REF!</definedName>
    <definedName name="슈활하중" localSheetId="0">#REF!</definedName>
    <definedName name="슈활하중" localSheetId="2">#REF!</definedName>
    <definedName name="슈활하중">#REF!</definedName>
    <definedName name="스치로폴설치" localSheetId="0">#REF!</definedName>
    <definedName name="스치로폴설치" localSheetId="2">#REF!</definedName>
    <definedName name="스치로폴설치">#REF!</definedName>
    <definedName name="스페이서설치" localSheetId="0">#REF!</definedName>
    <definedName name="스페이서설치" localSheetId="2">#REF!</definedName>
    <definedName name="스페이서설치">#REF!</definedName>
    <definedName name="스페이셔" localSheetId="0">#REF!</definedName>
    <definedName name="스페이셔" localSheetId="2">#REF!</definedName>
    <definedName name="스페이셔">#REF!</definedName>
    <definedName name="스페이셔_설치" localSheetId="0">#REF!</definedName>
    <definedName name="스페이셔_설치" localSheetId="2">#REF!</definedName>
    <definedName name="스페이셔_설치">#REF!</definedName>
    <definedName name="슬래브" localSheetId="0">#REF!</definedName>
    <definedName name="슬래브" localSheetId="2">#REF!</definedName>
    <definedName name="슬래브">#REF!</definedName>
    <definedName name="슬래브높이" localSheetId="0">#REF!</definedName>
    <definedName name="슬래브높이" localSheetId="2">#REF!</definedName>
    <definedName name="슬래브높이">#REF!</definedName>
    <definedName name="슬레이트공" localSheetId="0">#REF!</definedName>
    <definedName name="슬레이트공" localSheetId="2">#REF!</definedName>
    <definedName name="슬레이트공">#REF!</definedName>
    <definedName name="시1" localSheetId="0">#REF!</definedName>
    <definedName name="시1" localSheetId="2">#REF!</definedName>
    <definedName name="시1">#REF!</definedName>
    <definedName name="시10" localSheetId="0">#REF!</definedName>
    <definedName name="시10" localSheetId="2">#REF!</definedName>
    <definedName name="시10">#REF!</definedName>
    <definedName name="시11" localSheetId="0">#REF!</definedName>
    <definedName name="시11" localSheetId="2">#REF!</definedName>
    <definedName name="시11">#REF!</definedName>
    <definedName name="시12" localSheetId="0">#REF!</definedName>
    <definedName name="시12" localSheetId="2">#REF!</definedName>
    <definedName name="시12">#REF!</definedName>
    <definedName name="시13" localSheetId="0">#REF!</definedName>
    <definedName name="시13" localSheetId="2">#REF!</definedName>
    <definedName name="시13">#REF!</definedName>
    <definedName name="시14" localSheetId="0">#REF!</definedName>
    <definedName name="시14" localSheetId="2">#REF!</definedName>
    <definedName name="시14">#REF!</definedName>
    <definedName name="시15" localSheetId="0">#REF!</definedName>
    <definedName name="시15" localSheetId="2">#REF!</definedName>
    <definedName name="시15">#REF!</definedName>
    <definedName name="시16" localSheetId="0">#REF!</definedName>
    <definedName name="시16" localSheetId="2">#REF!</definedName>
    <definedName name="시16">#REF!</definedName>
    <definedName name="시17" localSheetId="0">#REF!</definedName>
    <definedName name="시17" localSheetId="2">#REF!</definedName>
    <definedName name="시17">#REF!</definedName>
    <definedName name="시18" localSheetId="0">#REF!</definedName>
    <definedName name="시18" localSheetId="2">#REF!</definedName>
    <definedName name="시18">#REF!</definedName>
    <definedName name="시19" localSheetId="0">#REF!</definedName>
    <definedName name="시19" localSheetId="2">#REF!</definedName>
    <definedName name="시19">#REF!</definedName>
    <definedName name="시2" localSheetId="0">#REF!</definedName>
    <definedName name="시2" localSheetId="2">#REF!</definedName>
    <definedName name="시2">#REF!</definedName>
    <definedName name="시20" localSheetId="0">#REF!</definedName>
    <definedName name="시20" localSheetId="2">#REF!</definedName>
    <definedName name="시20">#REF!</definedName>
    <definedName name="시3" localSheetId="0">#REF!</definedName>
    <definedName name="시3" localSheetId="2">#REF!</definedName>
    <definedName name="시3">#REF!</definedName>
    <definedName name="시4" localSheetId="0">#REF!</definedName>
    <definedName name="시4" localSheetId="2">#REF!</definedName>
    <definedName name="시4">#REF!</definedName>
    <definedName name="시5" localSheetId="0">#REF!</definedName>
    <definedName name="시5" localSheetId="2">#REF!</definedName>
    <definedName name="시5">#REF!</definedName>
    <definedName name="시6" localSheetId="0">#REF!</definedName>
    <definedName name="시6" localSheetId="2">#REF!</definedName>
    <definedName name="시6">#REF!</definedName>
    <definedName name="시7" localSheetId="0">#REF!</definedName>
    <definedName name="시7" localSheetId="2">#REF!</definedName>
    <definedName name="시7">#REF!</definedName>
    <definedName name="시8" localSheetId="0">#REF!</definedName>
    <definedName name="시8" localSheetId="2">#REF!</definedName>
    <definedName name="시8">#REF!</definedName>
    <definedName name="시9" localSheetId="0">#REF!</definedName>
    <definedName name="시9" localSheetId="2">#REF!</definedName>
    <definedName name="시9">#REF!</definedName>
    <definedName name="시간_성토고" localSheetId="0">#REF!</definedName>
    <definedName name="시간_성토고" localSheetId="2">#REF!</definedName>
    <definedName name="시간_성토고">#REF!</definedName>
    <definedName name="시간_침하량" localSheetId="0">#REF!</definedName>
    <definedName name="시간_침하량" localSheetId="2">#REF!</definedName>
    <definedName name="시간_침하량">#REF!</definedName>
    <definedName name="시공이음" localSheetId="0">#REF!</definedName>
    <definedName name="시공이음" localSheetId="2">#REF!</definedName>
    <definedName name="시공이음">#REF!</definedName>
    <definedName name="시공측량사" localSheetId="0">#REF!</definedName>
    <definedName name="시공측량사" localSheetId="2">#REF!</definedName>
    <definedName name="시공측량사">#REF!</definedName>
    <definedName name="시공측량사조수" localSheetId="0">#REF!</definedName>
    <definedName name="시공측량사조수" localSheetId="2">#REF!</definedName>
    <definedName name="시공측량사조수">#REF!</definedName>
    <definedName name="시험보조수" localSheetId="0">#REF!</definedName>
    <definedName name="시험보조수" localSheetId="2">#REF!</definedName>
    <definedName name="시험보조수">#REF!</definedName>
    <definedName name="시험사1급" localSheetId="0">#REF!</definedName>
    <definedName name="시험사1급" localSheetId="2">#REF!</definedName>
    <definedName name="시험사1급">#REF!</definedName>
    <definedName name="시험사2급" localSheetId="0">#REF!</definedName>
    <definedName name="시험사2급" localSheetId="2">#REF!</definedName>
    <definedName name="시험사2급">#REF!</definedName>
    <definedName name="시험사3급" localSheetId="0">#REF!</definedName>
    <definedName name="시험사3급" localSheetId="2">#REF!</definedName>
    <definedName name="시험사3급">#REF!</definedName>
    <definedName name="시험사4급" localSheetId="0">#REF!</definedName>
    <definedName name="시험사4급" localSheetId="2">#REF!</definedName>
    <definedName name="시험사4급">#REF!</definedName>
    <definedName name="신상" localSheetId="0">#REF!</definedName>
    <definedName name="신상" localSheetId="2">#REF!</definedName>
    <definedName name="신상">#REF!</definedName>
    <definedName name="신성" localSheetId="0">#REF!</definedName>
    <definedName name="신성" localSheetId="2">#REF!</definedName>
    <definedName name="신성">#REF!</definedName>
    <definedName name="신성감" localSheetId="0">#REF!</definedName>
    <definedName name="신성감" localSheetId="2">#REF!</definedName>
    <definedName name="신성감">#REF!</definedName>
    <definedName name="신축이음각도" localSheetId="0">#REF!</definedName>
    <definedName name="신축이음각도" localSheetId="2">#REF!</definedName>
    <definedName name="신축이음각도">#REF!</definedName>
    <definedName name="신축이음갯수" localSheetId="0">#REF!</definedName>
    <definedName name="신축이음갯수" localSheetId="2">#REF!</definedName>
    <definedName name="신축이음갯수">#REF!</definedName>
    <definedName name="신축이음장치" localSheetId="0">#REF!</definedName>
    <definedName name="신축이음장치" localSheetId="2">#REF!</definedName>
    <definedName name="신축이음장치">#REF!</definedName>
    <definedName name="신축장치" localSheetId="0">#REF!</definedName>
    <definedName name="신축장치" localSheetId="2">#REF!</definedName>
    <definedName name="신축장치">#REF!</definedName>
    <definedName name="신호기">#N/A</definedName>
    <definedName name="심선단면적" localSheetId="0">#REF!</definedName>
    <definedName name="심선단면적" localSheetId="2">#REF!</definedName>
    <definedName name="심선단면적">#REF!</definedName>
    <definedName name="심우" localSheetId="0">#REF!</definedName>
    <definedName name="심우" localSheetId="2">#REF!</definedName>
    <definedName name="심우">#REF!</definedName>
    <definedName name="심우을" localSheetId="0">#REF!</definedName>
    <definedName name="심우을" localSheetId="2">#REF!</definedName>
    <definedName name="심우을">#REF!</definedName>
    <definedName name="ㅇ" localSheetId="0" hidden="1">{#N/A,#N/A,FALSE,"운반시간"}</definedName>
    <definedName name="ㅇ" localSheetId="9" hidden="1">{#N/A,#N/A,FALSE,"운반시간"}</definedName>
    <definedName name="ㅇ" localSheetId="8" hidden="1">{#N/A,#N/A,FALSE,"운반시간"}</definedName>
    <definedName name="ㅇ" localSheetId="2" hidden="1">{#N/A,#N/A,FALSE,"운반시간"}</definedName>
    <definedName name="ㅇ" hidden="1">{#N/A,#N/A,FALSE,"운반시간"}</definedName>
    <definedName name="ㅇ560" localSheetId="0">#REF!</definedName>
    <definedName name="ㅇ560" localSheetId="2">#REF!</definedName>
    <definedName name="ㅇ560">#REF!</definedName>
    <definedName name="ㅇㄴㄹㄴㅇㄹ">#N/A</definedName>
    <definedName name="ㅇ남러이" localSheetId="0">#REF!</definedName>
    <definedName name="ㅇ남러이" localSheetId="2">#REF!</definedName>
    <definedName name="ㅇ남러이">#REF!</definedName>
    <definedName name="ㅇㄹ">#N/A</definedName>
    <definedName name="ㅇㄹㄹ" localSheetId="0" hidden="1">#REF!</definedName>
    <definedName name="ㅇㄹㄹ" localSheetId="2" hidden="1">#REF!</definedName>
    <definedName name="ㅇㄹㄹ" hidden="1">#REF!</definedName>
    <definedName name="ㅇㄹㅇㄹ" localSheetId="0" hidden="1">#REF!</definedName>
    <definedName name="ㅇㄹㅇㄹ" localSheetId="2" hidden="1">#REF!</definedName>
    <definedName name="ㅇㄹㅇㄹ" hidden="1">#REF!</definedName>
    <definedName name="ㅇㄹ호" localSheetId="0">#REF!</definedName>
    <definedName name="ㅇㄹ호" localSheetId="2">#REF!</definedName>
    <definedName name="ㅇㄹ호">#REF!</definedName>
    <definedName name="ㅇㄹ홍" localSheetId="0">#REF!</definedName>
    <definedName name="ㅇㄹ홍" localSheetId="2">#REF!</definedName>
    <definedName name="ㅇㄹ홍">#REF!</definedName>
    <definedName name="ㅇ리멍라" localSheetId="0">#REF!</definedName>
    <definedName name="ㅇ리멍라" localSheetId="2">#REF!</definedName>
    <definedName name="ㅇ리멍라">#REF!</definedName>
    <definedName name="ㅇㄻㅇㄹ" localSheetId="0">#REF!</definedName>
    <definedName name="ㅇㄻㅇㄹ" localSheetId="2">#REF!</definedName>
    <definedName name="ㅇㄻㅇㄹ">#REF!</definedName>
    <definedName name="ㅇㅀ" localSheetId="0">BlankMacro1</definedName>
    <definedName name="ㅇㅀ" localSheetId="9">BlankMacro1</definedName>
    <definedName name="ㅇㅀ" localSheetId="8">BlankMacro1</definedName>
    <definedName name="ㅇㅀ" localSheetId="2">BlankMacro1</definedName>
    <definedName name="ㅇㅀ">BlankMacro1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" localSheetId="0">#REF!</definedName>
    <definedName name="ㅇㅁ" localSheetId="2">#REF!</definedName>
    <definedName name="ㅇㅁ">#REF!</definedName>
    <definedName name="ㅇㅁㅇ" localSheetId="0">#REF!</definedName>
    <definedName name="ㅇㅁㅇ" localSheetId="2">#REF!</definedName>
    <definedName name="ㅇㅁㅇ">#REF!</definedName>
    <definedName name="ㅇㅇ" localSheetId="0">#REF!</definedName>
    <definedName name="ㅇㅇ" localSheetId="2">#REF!</definedName>
    <definedName name="ㅇㅇ">#REF!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ㅁ" localSheetId="0" hidden="1">{#N/A,#N/A,FALSE,"골재소요량";#N/A,#N/A,FALSE,"골재소요량"}</definedName>
    <definedName name="ㅇㅇㅁ" localSheetId="2" hidden="1">{#N/A,#N/A,FALSE,"골재소요량";#N/A,#N/A,FALSE,"골재소요량"}</definedName>
    <definedName name="ㅇㅇㅁ" hidden="1">{#N/A,#N/A,FALSE,"골재소요량";#N/A,#N/A,FALSE,"골재소요량"}</definedName>
    <definedName name="ㅇㅇㅇ" localSheetId="0" hidden="1">#REF!</definedName>
    <definedName name="ㅇㅇㅇ" localSheetId="2" hidden="1">#REF!</definedName>
    <definedName name="ㅇㅇㅇ" hidden="1">#REF!</definedName>
    <definedName name="ㅇㅇㅇㅇ" localSheetId="0">#REF!</definedName>
    <definedName name="ㅇㅇㅇㅇ" localSheetId="2">#REF!</definedName>
    <definedName name="ㅇㅇㅇㅇ">#REF!</definedName>
    <definedName name="ㅇㅇㅇㅇㅇㅇㅇㅇㅇㅇ" localSheetId="0">#REF!</definedName>
    <definedName name="ㅇㅇㅇㅇㅇㅇㅇㅇㅇㅇ" localSheetId="2">#REF!</definedName>
    <definedName name="ㅇㅇㅇㅇㅇㅇㅇㅇㅇㅇ">#REF!</definedName>
    <definedName name="ㅇㅈㄹ">#N/A</definedName>
    <definedName name="아">#N/A</definedName>
    <definedName name="아랑러ㅏㅇㄴㄹ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localSheetId="9" hidden="1">{"'Firr(선)'!$AS$1:$AY$62","'Firr(사)'!$AS$1:$AY$62","'Firr(회)'!$AS$1:$AY$62","'Firr(선)'!$L$1:$V$62","'Firr(사)'!$L$1:$V$62","'Firr(회)'!$L$1:$V$62"}</definedName>
    <definedName name="아러ㅏ러" localSheetId="8" hidden="1">{"'Firr(선)'!$AS$1:$AY$62","'Firr(사)'!$AS$1:$AY$62","'Firr(회)'!$AS$1:$AY$62","'Firr(선)'!$L$1:$V$62","'Firr(사)'!$L$1:$V$62","'Firr(회)'!$L$1:$V$62"}</definedName>
    <definedName name="아러ㅏ러" localSheetId="2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스콘1" localSheetId="0">#REF!</definedName>
    <definedName name="아스콘1" localSheetId="2">#REF!</definedName>
    <definedName name="아스콘1">#REF!</definedName>
    <definedName name="아스콘수량" localSheetId="0">#REF!</definedName>
    <definedName name="아스콘수량" localSheetId="2">#REF!</definedName>
    <definedName name="아스콘수량">#REF!</definedName>
    <definedName name="아스타일공" localSheetId="0">#REF!</definedName>
    <definedName name="아스타일공" localSheetId="2">#REF!</definedName>
    <definedName name="아스타일공">#REF!</definedName>
    <definedName name="아스팔트디스트리뷰터3800L" localSheetId="0">#REF!</definedName>
    <definedName name="아스팔트디스트리뷰터3800L" localSheetId="2">#REF!</definedName>
    <definedName name="아스팔트디스트리뷰터3800L">#REF!</definedName>
    <definedName name="아스팔트믹싱플랜트80Ton" localSheetId="0">#REF!</definedName>
    <definedName name="아스팔트믹싱플랜트80Ton" localSheetId="2">#REF!</definedName>
    <definedName name="아스팔트믹싱플랜트80Ton">#REF!</definedName>
    <definedName name="아스팔트페이버3M" localSheetId="0">#REF!</definedName>
    <definedName name="아스팔트페이버3M" localSheetId="2">#REF!</definedName>
    <definedName name="아스팔트페이버3M">#REF!</definedName>
    <definedName name="아ㅓㅣㅏㄴ" localSheetId="0">#REF!</definedName>
    <definedName name="아ㅓㅣㅏㄴ" localSheetId="2">#REF!</definedName>
    <definedName name="아ㅓㅣㅏㄴ">#REF!</definedName>
    <definedName name="안전관리비" localSheetId="0">#REF!</definedName>
    <definedName name="안전관리비" localSheetId="2">#REF!</definedName>
    <definedName name="안전관리비">#REF!</definedName>
    <definedName name="안전시설_경" localSheetId="0">#REF!</definedName>
    <definedName name="안전시설_경" localSheetId="2">#REF!</definedName>
    <definedName name="안전시설_경">#REF!</definedName>
    <definedName name="안전시설_노" localSheetId="0">#REF!</definedName>
    <definedName name="안전시설_노" localSheetId="2">#REF!</definedName>
    <definedName name="안전시설_노">#REF!</definedName>
    <definedName name="안전시설_재" localSheetId="0">#REF!</definedName>
    <definedName name="안전시설_재" localSheetId="2">#REF!</definedName>
    <definedName name="안전시설_재">#REF!</definedName>
    <definedName name="알루미늄용접_경" localSheetId="0">#REF!</definedName>
    <definedName name="알루미늄용접_경" localSheetId="2">#REF!</definedName>
    <definedName name="알루미늄용접_경">#REF!</definedName>
    <definedName name="알루미늄용접_노" localSheetId="0">#REF!</definedName>
    <definedName name="알루미늄용접_노" localSheetId="2">#REF!</definedName>
    <definedName name="알루미늄용접_노">#REF!</definedName>
    <definedName name="알루미늄용접_재" localSheetId="0">#REF!</definedName>
    <definedName name="알루미늄용접_재" localSheetId="2">#REF!</definedName>
    <definedName name="알루미늄용접_재">#REF!</definedName>
    <definedName name="알루미늄절단_경" localSheetId="0">#REF!</definedName>
    <definedName name="알루미늄절단_경" localSheetId="2">#REF!</definedName>
    <definedName name="알루미늄절단_경">#REF!</definedName>
    <definedName name="알루미늄절단_노" localSheetId="0">#REF!</definedName>
    <definedName name="알루미늄절단_노" localSheetId="2">#REF!</definedName>
    <definedName name="알루미늄절단_노">#REF!</definedName>
    <definedName name="알루미늄절단_재" localSheetId="0">#REF!</definedName>
    <definedName name="알루미늄절단_재" localSheetId="2">#REF!</definedName>
    <definedName name="알루미늄절단_재">#REF!</definedName>
    <definedName name="알루미늄판" localSheetId="0">#REF!</definedName>
    <definedName name="알루미늄판" localSheetId="2">#REF!</definedName>
    <definedName name="알루미늄판">#REF!</definedName>
    <definedName name="암거" localSheetId="0">BlankMacro1</definedName>
    <definedName name="암거" localSheetId="2">BlankMacro1</definedName>
    <definedName name="암거">BlankMacro1</definedName>
    <definedName name="암거2" localSheetId="0">#REF!,#REF!</definedName>
    <definedName name="암거2" localSheetId="2">#REF!,#REF!</definedName>
    <definedName name="암거2">#REF!,#REF!</definedName>
    <definedName name="암거3" localSheetId="0">#REF!,#REF!</definedName>
    <definedName name="암거3" localSheetId="2">#REF!,#REF!</definedName>
    <definedName name="암거3">#REF!,#REF!</definedName>
    <definedName name="암거구체수량산출_1연" localSheetId="0">#REF!</definedName>
    <definedName name="암거구체수량산출_1연" localSheetId="2">#REF!</definedName>
    <definedName name="암거구체수량산출_1연">#REF!</definedName>
    <definedName name="암거구체수량산출1연_형식1" localSheetId="0">#REF!</definedName>
    <definedName name="암거구체수량산출1연_형식1" localSheetId="2">#REF!</definedName>
    <definedName name="암거구체수량산출1연_형식1">#REF!</definedName>
    <definedName name="암거구체수량산출1연_형식2" localSheetId="0">#REF!</definedName>
    <definedName name="암거구체수량산출1연_형식2" localSheetId="2">#REF!</definedName>
    <definedName name="암거구체수량산출1연_형식2">#REF!</definedName>
    <definedName name="암거구체수량산출2연_형식1" localSheetId="0">#REF!</definedName>
    <definedName name="암거구체수량산출2연_형식1" localSheetId="2">#REF!</definedName>
    <definedName name="암거구체수량산출2연_형식1">#REF!</definedName>
    <definedName name="암거구체수량산출2연_형식2" localSheetId="0">#REF!</definedName>
    <definedName name="암거구체수량산출2연_형식2" localSheetId="2">#REF!</definedName>
    <definedName name="암거구체수량산출2연_형식2">#REF!</definedName>
    <definedName name="암거구체수량산출3연_형식1" localSheetId="0">#REF!</definedName>
    <definedName name="암거구체수량산출3연_형식1" localSheetId="2">#REF!</definedName>
    <definedName name="암거구체수량산출3연_형식1">#REF!</definedName>
    <definedName name="암거구체수량산출3연_형식2" localSheetId="0">#REF!</definedName>
    <definedName name="암거구체수량산출3연_형식2" localSheetId="2">#REF!</definedName>
    <definedName name="암거구체수량산출3연_형식2">#REF!</definedName>
    <definedName name="압축강도" localSheetId="0">#REF!</definedName>
    <definedName name="압축강도" localSheetId="2">#REF!</definedName>
    <definedName name="압축강도">#REF!</definedName>
    <definedName name="앙" localSheetId="0">#REF!</definedName>
    <definedName name="앙" localSheetId="2">#REF!</definedName>
    <definedName name="앙">#REF!</definedName>
    <definedName name="앙카볼트" localSheetId="0">#REF!</definedName>
    <definedName name="앙카볼트" localSheetId="2">#REF!</definedName>
    <definedName name="앙카볼트">#REF!</definedName>
    <definedName name="앙카볼트설치_경" localSheetId="0">#REF!</definedName>
    <definedName name="앙카볼트설치_경" localSheetId="2">#REF!</definedName>
    <definedName name="앙카볼트설치_경">#REF!</definedName>
    <definedName name="앙카볼트설치_노" localSheetId="0">#REF!</definedName>
    <definedName name="앙카볼트설치_노" localSheetId="2">#REF!</definedName>
    <definedName name="앙카볼트설치_노">#REF!</definedName>
    <definedName name="앙카볼트설치_재" localSheetId="0">#REF!</definedName>
    <definedName name="앙카볼트설치_재" localSheetId="2">#REF!</definedName>
    <definedName name="앙카볼트설치_재">#REF!</definedName>
    <definedName name="앞굽" localSheetId="0">#REF!</definedName>
    <definedName name="앞굽" localSheetId="2">#REF!</definedName>
    <definedName name="앞굽">#REF!</definedName>
    <definedName name="앵글" localSheetId="0">#REF!</definedName>
    <definedName name="앵글" localSheetId="2">#REF!</definedName>
    <definedName name="앵글">#REF!</definedName>
    <definedName name="앵커볼트1000" localSheetId="0">#REF!</definedName>
    <definedName name="앵커볼트1000" localSheetId="2">#REF!</definedName>
    <definedName name="앵커볼트1000">#REF!</definedName>
    <definedName name="앵커볼트700" localSheetId="0">#REF!</definedName>
    <definedName name="앵커볼트700" localSheetId="2">#REF!</definedName>
    <definedName name="앵커볼트700">#REF!</definedName>
    <definedName name="약품탱크" localSheetId="0">#REF!</definedName>
    <definedName name="약품탱크" localSheetId="2">#REF!</definedName>
    <definedName name="약품탱크">#REF!</definedName>
    <definedName name="양생공" localSheetId="0">#REF!</definedName>
    <definedName name="양생공" localSheetId="2">#REF!</definedName>
    <definedName name="양생공">#REF!</definedName>
    <definedName name="업체" localSheetId="0" hidden="1">#REF!</definedName>
    <definedName name="업체" localSheetId="2" hidden="1">#REF!</definedName>
    <definedName name="업체" hidden="1">#REF!</definedName>
    <definedName name="업체단가">[9]자재단가!$A$6:$M$156</definedName>
    <definedName name="에치원" localSheetId="0">#REF!</definedName>
    <definedName name="에치원" localSheetId="2">#REF!</definedName>
    <definedName name="에치원">#REF!</definedName>
    <definedName name="여과지동" localSheetId="0">#REF!</definedName>
    <definedName name="여과지동" localSheetId="2">#REF!</definedName>
    <definedName name="여과지동">#REF!</definedName>
    <definedName name="여유" localSheetId="0">#REF!</definedName>
    <definedName name="여유" localSheetId="2">#REF!</definedName>
    <definedName name="여유">#REF!</definedName>
    <definedName name="연결유니온" localSheetId="0">#REF!</definedName>
    <definedName name="연결유니온" localSheetId="2">#REF!</definedName>
    <definedName name="연결유니온">#REF!</definedName>
    <definedName name="연돌공" localSheetId="0">#REF!</definedName>
    <definedName name="연돌공" localSheetId="2">#REF!</definedName>
    <definedName name="연돌공">#REF!</definedName>
    <definedName name="연마공" localSheetId="0">#REF!</definedName>
    <definedName name="연마공" localSheetId="2">#REF!</definedName>
    <definedName name="연마공">#REF!</definedName>
    <definedName name="연마숫돌" localSheetId="0">#REF!</definedName>
    <definedName name="연마숫돌" localSheetId="2">#REF!</definedName>
    <definedName name="연마숫돌">#REF!</definedName>
    <definedName name="연속3M" localSheetId="0">#REF!</definedName>
    <definedName name="연속3M" localSheetId="2">#REF!</definedName>
    <definedName name="연속3M">#REF!</definedName>
    <definedName name="연속3Mu" localSheetId="0">#REF!</definedName>
    <definedName name="연속3Mu" localSheetId="2">#REF!</definedName>
    <definedName name="연속3Mu">#REF!</definedName>
    <definedName name="연수" localSheetId="0">#REF!</definedName>
    <definedName name="연수" localSheetId="2">#REF!</definedName>
    <definedName name="연수">#REF!</definedName>
    <definedName name="연수1" localSheetId="0">#REF!</definedName>
    <definedName name="연수1" localSheetId="2">#REF!</definedName>
    <definedName name="연수1">#REF!</definedName>
    <definedName name="연수기" localSheetId="0">#REF!</definedName>
    <definedName name="연수기" localSheetId="2">#REF!</definedName>
    <definedName name="연수기">#REF!</definedName>
    <definedName name="연숙" localSheetId="0">#REF!</definedName>
    <definedName name="연숙" localSheetId="2">#REF!</definedName>
    <definedName name="연숙">#REF!</definedName>
    <definedName name="연암" localSheetId="0">#REF!</definedName>
    <definedName name="연암" localSheetId="2">#REF!</definedName>
    <definedName name="연암">#REF!</definedName>
    <definedName name="연접도움말">[4]!연접도움말</definedName>
    <definedName name="영림기사" localSheetId="0">#REF!</definedName>
    <definedName name="영림기사" localSheetId="2">#REF!</definedName>
    <definedName name="영림기사">#REF!</definedName>
    <definedName name="영상내역" localSheetId="0">#REF!</definedName>
    <definedName name="영상내역" localSheetId="2">#REF!</definedName>
    <definedName name="영상내역">#REF!</definedName>
    <definedName name="예산" localSheetId="0" hidden="1">{#N/A,#N/A,FALSE,"2~8번"}</definedName>
    <definedName name="예산" localSheetId="2" hidden="1">{#N/A,#N/A,FALSE,"2~8번"}</definedName>
    <definedName name="예산" hidden="1">{#N/A,#N/A,FALSE,"2~8번"}</definedName>
    <definedName name="오수공" localSheetId="0">#REF!</definedName>
    <definedName name="오수공" localSheetId="2">#REF!</definedName>
    <definedName name="오수공">#REF!</definedName>
    <definedName name="오수공수량" localSheetId="0">#REF!</definedName>
    <definedName name="오수공수량" localSheetId="2">#REF!</definedName>
    <definedName name="오수공수량">#REF!</definedName>
    <definedName name="오수공수량집계표" localSheetId="0">#REF!</definedName>
    <definedName name="오수공수량집계표" localSheetId="2">#REF!</definedName>
    <definedName name="오수공수량집계표">#REF!</definedName>
    <definedName name="오오오">#N/A</definedName>
    <definedName name="오지영" localSheetId="0">#REF!</definedName>
    <definedName name="오지영" localSheetId="2">#REF!</definedName>
    <definedName name="오지영">#REF!</definedName>
    <definedName name="온도" localSheetId="0">#REF!</definedName>
    <definedName name="온도" localSheetId="2">#REF!</definedName>
    <definedName name="온도">#REF!</definedName>
    <definedName name="온돌공" localSheetId="0">#REF!</definedName>
    <definedName name="온돌공" localSheetId="2">#REF!</definedName>
    <definedName name="온돌공">#REF!</definedName>
    <definedName name="옹2되" localSheetId="0">#REF!</definedName>
    <definedName name="옹2되" localSheetId="2">#REF!</definedName>
    <definedName name="옹2되">#REF!</definedName>
    <definedName name="옹2부" localSheetId="0">#REF!</definedName>
    <definedName name="옹2부" localSheetId="2">#REF!</definedName>
    <definedName name="옹2부">#REF!</definedName>
    <definedName name="옹2블캡" localSheetId="0">#REF!</definedName>
    <definedName name="옹2블캡" localSheetId="2">#REF!</definedName>
    <definedName name="옹2블캡">#REF!</definedName>
    <definedName name="옹2블표" localSheetId="0">#REF!</definedName>
    <definedName name="옹2블표" localSheetId="2">#REF!</definedName>
    <definedName name="옹2블표">#REF!</definedName>
    <definedName name="옹2상" localSheetId="0">#REF!</definedName>
    <definedName name="옹2상" localSheetId="2">#REF!</definedName>
    <definedName name="옹2상">#REF!</definedName>
    <definedName name="옹2속" localSheetId="0">#REF!</definedName>
    <definedName name="옹2속" localSheetId="2">#REF!</definedName>
    <definedName name="옹2속">#REF!</definedName>
    <definedName name="옹2잔" localSheetId="0">#REF!</definedName>
    <definedName name="옹2잔" localSheetId="2">#REF!</definedName>
    <definedName name="옹2잔">#REF!</definedName>
    <definedName name="옹2잡" localSheetId="0">#REF!</definedName>
    <definedName name="옹2잡" localSheetId="2">#REF!</definedName>
    <definedName name="옹2잡">#REF!</definedName>
    <definedName name="옹2지1" localSheetId="0">#REF!</definedName>
    <definedName name="옹2지1" localSheetId="2">#REF!</definedName>
    <definedName name="옹2지1">#REF!</definedName>
    <definedName name="옹2지2" localSheetId="0">#REF!</definedName>
    <definedName name="옹2지2" localSheetId="2">#REF!</definedName>
    <definedName name="옹2지2">#REF!</definedName>
    <definedName name="옹2지3" localSheetId="0">#REF!</definedName>
    <definedName name="옹2지3" localSheetId="2">#REF!</definedName>
    <definedName name="옹2지3">#REF!</definedName>
    <definedName name="옹2터" localSheetId="0">#REF!</definedName>
    <definedName name="옹2터" localSheetId="2">#REF!</definedName>
    <definedName name="옹2터">#REF!</definedName>
    <definedName name="옹2합" localSheetId="0">#REF!</definedName>
    <definedName name="옹2합" localSheetId="2">#REF!</definedName>
    <definedName name="옹2합">#REF!</definedName>
    <definedName name="옹되" localSheetId="0">#REF!</definedName>
    <definedName name="옹되" localSheetId="2">#REF!</definedName>
    <definedName name="옹되">#REF!</definedName>
    <definedName name="옹벽공" localSheetId="0">#REF!</definedName>
    <definedName name="옹벽공" localSheetId="2">#REF!</definedName>
    <definedName name="옹벽공">#REF!</definedName>
    <definedName name="옹벽공집계표" localSheetId="0">#REF!</definedName>
    <definedName name="옹벽공집계표" localSheetId="2">#REF!</definedName>
    <definedName name="옹벽공집계표">#REF!</definedName>
    <definedName name="옹부" localSheetId="0">#REF!</definedName>
    <definedName name="옹부" localSheetId="2">#REF!</definedName>
    <definedName name="옹부">#REF!</definedName>
    <definedName name="옹블캡" localSheetId="0">#REF!</definedName>
    <definedName name="옹블캡" localSheetId="2">#REF!</definedName>
    <definedName name="옹블캡">#REF!</definedName>
    <definedName name="옹블표" localSheetId="0">#REF!</definedName>
    <definedName name="옹블표" localSheetId="2">#REF!</definedName>
    <definedName name="옹블표">#REF!</definedName>
    <definedName name="옹상" localSheetId="0">#REF!</definedName>
    <definedName name="옹상" localSheetId="2">#REF!</definedName>
    <definedName name="옹상">#REF!</definedName>
    <definedName name="옹속" localSheetId="0">#REF!</definedName>
    <definedName name="옹속" localSheetId="2">#REF!</definedName>
    <definedName name="옹속">#REF!</definedName>
    <definedName name="옹잔" localSheetId="0">#REF!</definedName>
    <definedName name="옹잔" localSheetId="2">#REF!</definedName>
    <definedName name="옹잔">#REF!</definedName>
    <definedName name="옹잡" localSheetId="0">#REF!</definedName>
    <definedName name="옹잡" localSheetId="2">#REF!</definedName>
    <definedName name="옹잡">#REF!</definedName>
    <definedName name="옹지1" localSheetId="0">#REF!</definedName>
    <definedName name="옹지1" localSheetId="2">#REF!</definedName>
    <definedName name="옹지1">#REF!</definedName>
    <definedName name="옹지2" localSheetId="0">#REF!</definedName>
    <definedName name="옹지2" localSheetId="2">#REF!</definedName>
    <definedName name="옹지2">#REF!</definedName>
    <definedName name="옹지3" localSheetId="0">#REF!</definedName>
    <definedName name="옹지3" localSheetId="2">#REF!</definedName>
    <definedName name="옹지3">#REF!</definedName>
    <definedName name="옹터" localSheetId="0">#REF!</definedName>
    <definedName name="옹터" localSheetId="2">#REF!</definedName>
    <definedName name="옹터">#REF!</definedName>
    <definedName name="옹합" localSheetId="0">#REF!</definedName>
    <definedName name="옹합" localSheetId="2">#REF!</definedName>
    <definedName name="옹합">#REF!</definedName>
    <definedName name="왜" localSheetId="0">BlankMacro1</definedName>
    <definedName name="왜" localSheetId="9">BlankMacro1</definedName>
    <definedName name="왜" localSheetId="8">BlankMacro1</definedName>
    <definedName name="왜" localSheetId="2">BlankMacro1</definedName>
    <definedName name="왜">BlankMacro1</definedName>
    <definedName name="외등">#N/A</definedName>
    <definedName name="외벽" localSheetId="0">#REF!</definedName>
    <definedName name="외벽" localSheetId="2">#REF!</definedName>
    <definedName name="외벽">#REF!</definedName>
    <definedName name="외부길이" localSheetId="0">#REF!</definedName>
    <definedName name="외부길이" localSheetId="2">#REF!</definedName>
    <definedName name="외부길이">#REF!</definedName>
    <definedName name="외부높이" localSheetId="0">#REF!</definedName>
    <definedName name="외부높이" localSheetId="2">#REF!</definedName>
    <definedName name="외부높이">#REF!</definedName>
    <definedName name="외부폭" localSheetId="0">#REF!</definedName>
    <definedName name="외부폭" localSheetId="2">#REF!</definedName>
    <definedName name="외부폭">#REF!</definedName>
    <definedName name="용접공">[8]노임!$B$21</definedName>
    <definedName name="용접공_일반" localSheetId="0">#REF!</definedName>
    <definedName name="용접공_일반" localSheetId="2">#REF!</definedName>
    <definedName name="용접공_일반">#REF!</definedName>
    <definedName name="용접공_철도" localSheetId="0">#REF!</definedName>
    <definedName name="용접공_철도" localSheetId="2">#REF!</definedName>
    <definedName name="용접공_철도">#REF!</definedName>
    <definedName name="용접봉알루미늄" localSheetId="0">#REF!</definedName>
    <definedName name="용접봉알루미늄" localSheetId="2">#REF!</definedName>
    <definedName name="용접봉알루미늄">#REF!</definedName>
    <definedName name="용접식_이음" localSheetId="0">#REF!</definedName>
    <definedName name="용접식_이음" localSheetId="2">#REF!</definedName>
    <definedName name="용접식_이음">#REF!</definedName>
    <definedName name="용종2교" localSheetId="0">#REF!</definedName>
    <definedName name="용종2교" localSheetId="2">#REF!</definedName>
    <definedName name="용종2교">#REF!</definedName>
    <definedName name="우가">#N/A</definedName>
    <definedName name="우리" localSheetId="0">#REF!</definedName>
    <definedName name="우리" localSheetId="2">#REF!</definedName>
    <definedName name="우리">#REF!</definedName>
    <definedName name="우물공" localSheetId="0">#REF!</definedName>
    <definedName name="우물공" localSheetId="2">#REF!</definedName>
    <definedName name="우물공">#REF!</definedName>
    <definedName name="우물통_굴착토사" localSheetId="0">#REF!</definedName>
    <definedName name="우물통_굴착토사" localSheetId="2">#REF!</definedName>
    <definedName name="우물통_굴착토사">#REF!</definedName>
    <definedName name="우물통굴착_리핑암" localSheetId="0">#REF!</definedName>
    <definedName name="우물통굴착_리핑암" localSheetId="2">#REF!</definedName>
    <definedName name="우물통굴착_리핑암">#REF!</definedName>
    <definedName name="우물통굴착_발파암" localSheetId="0">#REF!</definedName>
    <definedName name="우물통굴착_발파암" localSheetId="2">#REF!</definedName>
    <definedName name="우물통굴착_발파암">#REF!</definedName>
    <definedName name="우수공" localSheetId="0">#REF!</definedName>
    <definedName name="우수공" localSheetId="2">#REF!</definedName>
    <definedName name="우수공">#REF!</definedName>
    <definedName name="우수공수량집계표" localSheetId="0">#REF!</definedName>
    <definedName name="우수공수량집계표" localSheetId="2">#REF!</definedName>
    <definedName name="우수공수량집계표">#REF!</definedName>
    <definedName name="우수관수량산출" localSheetId="0">#REF!</definedName>
    <definedName name="우수관수량산출" localSheetId="2">#REF!</definedName>
    <definedName name="우수관수량산출">#REF!</definedName>
    <definedName name="운반비" localSheetId="0">#REF!</definedName>
    <definedName name="운반비" localSheetId="2">#REF!</definedName>
    <definedName name="운반비">#REF!</definedName>
    <definedName name="운전사" localSheetId="0">#REF!</definedName>
    <definedName name="운전사" localSheetId="2">#REF!</definedName>
    <definedName name="운전사">#REF!</definedName>
    <definedName name="운전사_기계" localSheetId="0">#REF!</definedName>
    <definedName name="운전사_기계" localSheetId="2">#REF!</definedName>
    <definedName name="운전사_기계">#REF!</definedName>
    <definedName name="운전사_운반차" localSheetId="0">#REF!</definedName>
    <definedName name="운전사_운반차" localSheetId="2">#REF!</definedName>
    <definedName name="운전사_운반차">#REF!</definedName>
    <definedName name="원_가_계_산_서" localSheetId="0">#REF!</definedName>
    <definedName name="원_가_계_산_서" localSheetId="2">#REF!</definedName>
    <definedName name="원_가_계_산_서">#REF!</definedName>
    <definedName name="원가" localSheetId="0">#REF!</definedName>
    <definedName name="원가" localSheetId="2">#REF!</definedName>
    <definedName name="원가">#REF!</definedName>
    <definedName name="웨브높이" localSheetId="0">#REF!</definedName>
    <definedName name="웨브높이" localSheetId="2">#REF!</definedName>
    <definedName name="웨브높이">#REF!</definedName>
    <definedName name="웨브두께" localSheetId="0">#REF!</definedName>
    <definedName name="웨브두께" localSheetId="2">#REF!</definedName>
    <definedName name="웨브두께">#REF!</definedName>
    <definedName name="위생공" localSheetId="0">#REF!</definedName>
    <definedName name="위생공" localSheetId="2">#REF!</definedName>
    <definedName name="위생공">#REF!</definedName>
    <definedName name="위치조서" localSheetId="0">#REF!</definedName>
    <definedName name="위치조서" localSheetId="2">#REF!</definedName>
    <definedName name="위치조서">#REF!</definedName>
    <definedName name="윗변" localSheetId="0">#REF!</definedName>
    <definedName name="윗변" localSheetId="2">#REF!</definedName>
    <definedName name="윗변">#REF!</definedName>
    <definedName name="유" localSheetId="0">#REF!</definedName>
    <definedName name="유" localSheetId="2">#REF!</definedName>
    <definedName name="유">#REF!</definedName>
    <definedName name="유리공" localSheetId="0">#REF!</definedName>
    <definedName name="유리공" localSheetId="2">#REF!</definedName>
    <definedName name="유리공">#REF!</definedName>
    <definedName name="유효폭" localSheetId="0">#REF!</definedName>
    <definedName name="유효폭" localSheetId="2">#REF!</definedName>
    <definedName name="유효폭">#REF!</definedName>
    <definedName name="육상면정리및청소" localSheetId="0">#REF!</definedName>
    <definedName name="육상면정리및청소" localSheetId="2">#REF!</definedName>
    <definedName name="육상면정리및청소">#REF!</definedName>
    <definedName name="을" localSheetId="0">#REF!</definedName>
    <definedName name="을" localSheetId="2">#REF!</definedName>
    <definedName name="을">#REF!</definedName>
    <definedName name="이공구" localSheetId="0">#REF!</definedName>
    <definedName name="이공구" localSheetId="2">#REF!</definedName>
    <definedName name="이공구">#REF!</definedName>
    <definedName name="이공구관급" localSheetId="0">#REF!</definedName>
    <definedName name="이공구관급" localSheetId="2">#REF!</definedName>
    <definedName name="이공구관급">#REF!</definedName>
    <definedName name="이라" localSheetId="0">#REF!</definedName>
    <definedName name="이라" localSheetId="2">#REF!</definedName>
    <definedName name="이라">#REF!</definedName>
    <definedName name="이삼" localSheetId="0">#REF!</definedName>
    <definedName name="이삼" localSheetId="2">#REF!</definedName>
    <definedName name="이삼">#REF!</definedName>
    <definedName name="이월32" localSheetId="0">#REF!</definedName>
    <definedName name="이월32" localSheetId="2">#REF!</definedName>
    <definedName name="이월32">#REF!</definedName>
    <definedName name="이윤" localSheetId="0">#REF!</definedName>
    <definedName name="이윤" localSheetId="2">#REF!</definedName>
    <definedName name="이윤">#REF!</definedName>
    <definedName name="이음관2" localSheetId="0">#REF!</definedName>
    <definedName name="이음관2" localSheetId="2">#REF!</definedName>
    <definedName name="이음관2">#REF!</definedName>
    <definedName name="이이잉" localSheetId="0">#REF!</definedName>
    <definedName name="이이잉" localSheetId="2">#REF!</definedName>
    <definedName name="이이잉">#REF!</definedName>
    <definedName name="이자율">0.125</definedName>
    <definedName name="이형관A" localSheetId="0">#REF!</definedName>
    <definedName name="이형관A" localSheetId="2">#REF!</definedName>
    <definedName name="이형관A">#REF!</definedName>
    <definedName name="이형관B" localSheetId="0">#REF!</definedName>
    <definedName name="이형관B" localSheetId="2">#REF!</definedName>
    <definedName name="이형관B">#REF!</definedName>
    <definedName name="이형관C" localSheetId="0">#REF!</definedName>
    <definedName name="이형관C" localSheetId="2">#REF!</definedName>
    <definedName name="이형관C">#REF!</definedName>
    <definedName name="이형관종류데이터" localSheetId="0">#REF!</definedName>
    <definedName name="이형관종류데이터" localSheetId="2">#REF!</definedName>
    <definedName name="이형관종류데이터">#REF!</definedName>
    <definedName name="이형철근" localSheetId="0">#REF!</definedName>
    <definedName name="이형철근" localSheetId="2">#REF!</definedName>
    <definedName name="이형철근">#REF!</definedName>
    <definedName name="인건비">'[6]노무비 근거'!$B$3:$C$50</definedName>
    <definedName name="인버트" localSheetId="0">#REF!</definedName>
    <definedName name="인버트" localSheetId="2">#REF!</definedName>
    <definedName name="인버트">#REF!</definedName>
    <definedName name="인버트단위수량" localSheetId="0">#REF!</definedName>
    <definedName name="인버트단위수량" localSheetId="2">#REF!</definedName>
    <definedName name="인버트단위수량">#REF!</definedName>
    <definedName name="인버트두께" localSheetId="0">#REF!</definedName>
    <definedName name="인버트두께" localSheetId="2">#REF!</definedName>
    <definedName name="인버트두께">#REF!</definedName>
    <definedName name="인부" localSheetId="0">#REF!</definedName>
    <definedName name="인부" localSheetId="2">#REF!</definedName>
    <definedName name="인부">#REF!</definedName>
    <definedName name="인산염" localSheetId="0">#REF!</definedName>
    <definedName name="인산염" localSheetId="2">#REF!</definedName>
    <definedName name="인산염">#REF!</definedName>
    <definedName name="인산염처리_경" localSheetId="0">#REF!</definedName>
    <definedName name="인산염처리_경" localSheetId="2">#REF!</definedName>
    <definedName name="인산염처리_경">#REF!</definedName>
    <definedName name="인산염처리_노" localSheetId="0">#REF!</definedName>
    <definedName name="인산염처리_노" localSheetId="2">#REF!</definedName>
    <definedName name="인산염처리_노">#REF!</definedName>
    <definedName name="인산염처리_재" localSheetId="0">#REF!</definedName>
    <definedName name="인산염처리_재" localSheetId="2">#REF!</definedName>
    <definedName name="인산염처리_재">#REF!</definedName>
    <definedName name="인쇄양식">#N/A</definedName>
    <definedName name="일공구관급" localSheetId="0">#REF!</definedName>
    <definedName name="일공구관급" localSheetId="2">#REF!</definedName>
    <definedName name="일공구관급">#REF!</definedName>
    <definedName name="일반관리비" localSheetId="0">#REF!</definedName>
    <definedName name="일반관리비" localSheetId="2">#REF!</definedName>
    <definedName name="일반관리비">#REF!</definedName>
    <definedName name="일위" localSheetId="0">#REF!</definedName>
    <definedName name="일위" localSheetId="2">#REF!</definedName>
    <definedName name="일위">#REF!</definedName>
    <definedName name="일위1" localSheetId="0">#REF!</definedName>
    <definedName name="일위1" localSheetId="2">#REF!</definedName>
    <definedName name="일위1">#REF!</definedName>
    <definedName name="일위단가" localSheetId="0">#REF!</definedName>
    <definedName name="일위단가" localSheetId="2">#REF!</definedName>
    <definedName name="일위단가">#REF!</definedName>
    <definedName name="일위대가" localSheetId="0">#REF!</definedName>
    <definedName name="일위대가" localSheetId="2">#REF!</definedName>
    <definedName name="일위대가">#REF!</definedName>
    <definedName name="일위대가집계표" localSheetId="0">#REF!</definedName>
    <definedName name="일위대가집계표" localSheetId="2">#REF!</definedName>
    <definedName name="일위대가집계표">#REF!</definedName>
    <definedName name="일위목록" localSheetId="0">#REF!</definedName>
    <definedName name="일위목록" localSheetId="2">#REF!</definedName>
    <definedName name="일위목록">#REF!</definedName>
    <definedName name="일위호표" localSheetId="0">#REF!</definedName>
    <definedName name="일위호표" localSheetId="2">#REF!</definedName>
    <definedName name="일위호표">#REF!</definedName>
    <definedName name="ㅈㅁ" localSheetId="0">#REF!</definedName>
    <definedName name="ㅈㅁ" localSheetId="2">#REF!</definedName>
    <definedName name="ㅈㅁ">#REF!</definedName>
    <definedName name="ㅈㅈㅈ" localSheetId="0" hidden="1">#REF!</definedName>
    <definedName name="ㅈㅈㅈ" localSheetId="2" hidden="1">#REF!</definedName>
    <definedName name="ㅈㅈㅈ" hidden="1">#REF!</definedName>
    <definedName name="자_트" localSheetId="0">#REF!</definedName>
    <definedName name="자_트" localSheetId="2">#REF!</definedName>
    <definedName name="자_트">#REF!</definedName>
    <definedName name="자료" localSheetId="0">#REF!</definedName>
    <definedName name="자료" localSheetId="2">#REF!</definedName>
    <definedName name="자료">#REF!</definedName>
    <definedName name="자료1" localSheetId="0">#REF!</definedName>
    <definedName name="자료1" localSheetId="2">#REF!</definedName>
    <definedName name="자료1">#REF!</definedName>
    <definedName name="자료2" localSheetId="0">#REF!</definedName>
    <definedName name="자료2" localSheetId="2">#REF!</definedName>
    <definedName name="자료2">#REF!</definedName>
    <definedName name="자자잦">#N/A</definedName>
    <definedName name="자재단가" localSheetId="0">#REF!</definedName>
    <definedName name="자재단가" localSheetId="2">#REF!</definedName>
    <definedName name="자재단가">#REF!</definedName>
    <definedName name="자재운반비_경" localSheetId="0">#REF!</definedName>
    <definedName name="자재운반비_경" localSheetId="2">#REF!</definedName>
    <definedName name="자재운반비_경">#REF!</definedName>
    <definedName name="자재운반비_노" localSheetId="0">#REF!</definedName>
    <definedName name="자재운반비_노" localSheetId="2">#REF!</definedName>
    <definedName name="자재운반비_노">#REF!</definedName>
    <definedName name="자재운반비_재" localSheetId="0">#REF!</definedName>
    <definedName name="자재운반비_재" localSheetId="2">#REF!</definedName>
    <definedName name="자재운반비_재">#REF!</definedName>
    <definedName name="자재집계표" localSheetId="0">#REF!</definedName>
    <definedName name="자재집계표" localSheetId="2">#REF!</definedName>
    <definedName name="자재집계표">#REF!</definedName>
    <definedName name="작년단가" localSheetId="0">#REF!</definedName>
    <definedName name="작년단가" localSheetId="2">#REF!</definedName>
    <definedName name="작년단가">#REF!</definedName>
    <definedName name="작업반장" localSheetId="0">#REF!</definedName>
    <definedName name="작업반장" localSheetId="2">#REF!</definedName>
    <definedName name="작업반장">#REF!</definedName>
    <definedName name="잔토경" localSheetId="0">#REF!</definedName>
    <definedName name="잔토경" localSheetId="2">#REF!</definedName>
    <definedName name="잔토경">#REF!</definedName>
    <definedName name="잔토노" localSheetId="0">#REF!</definedName>
    <definedName name="잔토노" localSheetId="2">#REF!</definedName>
    <definedName name="잔토노">#REF!</definedName>
    <definedName name="잔토재" localSheetId="0">#REF!</definedName>
    <definedName name="잔토재" localSheetId="2">#REF!</definedName>
    <definedName name="잔토재">#REF!</definedName>
    <definedName name="잔토처리_경" localSheetId="0">#REF!</definedName>
    <definedName name="잔토처리_경" localSheetId="2">#REF!</definedName>
    <definedName name="잔토처리_경">#REF!</definedName>
    <definedName name="잔토처리_노" localSheetId="0">#REF!</definedName>
    <definedName name="잔토처리_노" localSheetId="2">#REF!</definedName>
    <definedName name="잔토처리_노">#REF!</definedName>
    <definedName name="잔토처리_재" localSheetId="0">#REF!</definedName>
    <definedName name="잔토처리_재" localSheetId="2">#REF!</definedName>
    <definedName name="잔토처리_재">#REF!</definedName>
    <definedName name="잠수부" localSheetId="0">#REF!</definedName>
    <definedName name="잠수부" localSheetId="2">#REF!</definedName>
    <definedName name="잠수부">#REF!</definedName>
    <definedName name="잡괴ㅣ">#N/A</definedName>
    <definedName name="잡철물제작설치_경" localSheetId="0">#REF!</definedName>
    <definedName name="잡철물제작설치_경" localSheetId="2">#REF!</definedName>
    <definedName name="잡철물제작설치_경">#REF!</definedName>
    <definedName name="잡철물제작설치_노" localSheetId="0">#REF!</definedName>
    <definedName name="잡철물제작설치_노" localSheetId="2">#REF!</definedName>
    <definedName name="잡철물제작설치_노">#REF!</definedName>
    <definedName name="잡철물제작설치_재" localSheetId="0">#REF!</definedName>
    <definedName name="잡철물제작설치_재" localSheetId="2">#REF!</definedName>
    <definedName name="잡철물제작설치_재">#REF!</definedName>
    <definedName name="장" hidden="1">0</definedName>
    <definedName name="장산교" localSheetId="0">#REF!</definedName>
    <definedName name="장산교" localSheetId="2">#REF!</definedName>
    <definedName name="장산교">#REF!</definedName>
    <definedName name="재료노무합계" localSheetId="0" hidden="1">{"'건축내역'!$A$1:$L$413"}</definedName>
    <definedName name="재료노무합계" localSheetId="9" hidden="1">{"'건축내역'!$A$1:$L$413"}</definedName>
    <definedName name="재료노무합계" localSheetId="8" hidden="1">{"'건축내역'!$A$1:$L$413"}</definedName>
    <definedName name="재료노무합계" localSheetId="2" hidden="1">{"'건축내역'!$A$1:$L$413"}</definedName>
    <definedName name="재료노무합계" hidden="1">{"'건축내역'!$A$1:$L$413"}</definedName>
    <definedName name="재료및치수" localSheetId="0">#REF!</definedName>
    <definedName name="재료및치수" localSheetId="2">#REF!</definedName>
    <definedName name="재료및치수">#REF!</definedName>
    <definedName name="재료비" localSheetId="0">#REF!</definedName>
    <definedName name="재료비" localSheetId="2">#REF!</definedName>
    <definedName name="재료비">#REF!</definedName>
    <definedName name="재료집계3" localSheetId="0">#REF!</definedName>
    <definedName name="재료집계3" localSheetId="2">#REF!</definedName>
    <definedName name="재료집계3">#REF!</definedName>
    <definedName name="저압케이블전공" localSheetId="0">#REF!</definedName>
    <definedName name="저압케이블전공" localSheetId="2">#REF!</definedName>
    <definedName name="저압케이블전공">#REF!</definedName>
    <definedName name="저판1" localSheetId="0">#REF!</definedName>
    <definedName name="저판1" localSheetId="2">#REF!</definedName>
    <definedName name="저판1">#REF!</definedName>
    <definedName name="저판길이" localSheetId="0">#REF!</definedName>
    <definedName name="저판길이" localSheetId="2">#REF!</definedName>
    <definedName name="저판길이">#REF!</definedName>
    <definedName name="저판높이" localSheetId="0">#REF!</definedName>
    <definedName name="저판높이" localSheetId="2">#REF!</definedName>
    <definedName name="저판높이">#REF!</definedName>
    <definedName name="저판폭" localSheetId="0">#REF!</definedName>
    <definedName name="저판폭" localSheetId="2">#REF!</definedName>
    <definedName name="저판폭">#REF!</definedName>
    <definedName name="적용" localSheetId="0">#REF!</definedName>
    <definedName name="적용" localSheetId="2">#REF!</definedName>
    <definedName name="적용">#REF!</definedName>
    <definedName name="적용연장" localSheetId="0">#REF!</definedName>
    <definedName name="적용연장" localSheetId="2">#REF!</definedName>
    <definedName name="적용연장">#REF!</definedName>
    <definedName name="적용연장비" localSheetId="0">#REF!</definedName>
    <definedName name="적용연장비" localSheetId="2">#REF!</definedName>
    <definedName name="적용연장비">#REF!</definedName>
    <definedName name="전" localSheetId="0">#REF!</definedName>
    <definedName name="전" localSheetId="2">#REF!</definedName>
    <definedName name="전">#REF!</definedName>
    <definedName name="전기" localSheetId="0">#N/A</definedName>
    <definedName name="전기" localSheetId="9" hidden="1">{#N/A,#N/A,FALSE,"Sheet1"}</definedName>
    <definedName name="전기" localSheetId="8" hidden="1">{#N/A,#N/A,FALSE,"Sheet1"}</definedName>
    <definedName name="전기" localSheetId="2" hidden="1">{#N/A,#N/A,FALSE,"Sheet1"}</definedName>
    <definedName name="전기" hidden="1">{#N/A,#N/A,FALSE,"Sheet1"}</definedName>
    <definedName name="전기사" localSheetId="0">#REF!</definedName>
    <definedName name="전기사" localSheetId="2">#REF!</definedName>
    <definedName name="전기사">#REF!</definedName>
    <definedName name="전단면적" localSheetId="0">#REF!</definedName>
    <definedName name="전단면적" localSheetId="2">#REF!</definedName>
    <definedName name="전단면적">#REF!</definedName>
    <definedName name="전도" localSheetId="0">#REF!</definedName>
    <definedName name="전도" localSheetId="2">#REF!</definedName>
    <definedName name="전도">#REF!</definedName>
    <definedName name="전도금" localSheetId="0">#REF!</definedName>
    <definedName name="전도금" localSheetId="2">#REF!</definedName>
    <definedName name="전도금">#REF!</definedName>
    <definedName name="전도금2" localSheetId="0">#REF!</definedName>
    <definedName name="전도금2" localSheetId="2">#REF!</definedName>
    <definedName name="전도금2">#REF!</definedName>
    <definedName name="전동기DATA" localSheetId="0">#REF!</definedName>
    <definedName name="전동기DATA" localSheetId="2">#REF!</definedName>
    <definedName name="전동기DATA">#REF!</definedName>
    <definedName name="전등MAIN분전반" localSheetId="0">#REF!</definedName>
    <definedName name="전등MAIN분전반" localSheetId="2">#REF!</definedName>
    <definedName name="전등MAIN분전반">#REF!</definedName>
    <definedName name="전등용량" localSheetId="0">#REF!</definedName>
    <definedName name="전등용량" localSheetId="2">#REF!</definedName>
    <definedName name="전등용량">#REF!</definedName>
    <definedName name="전력" localSheetId="0">#REF!</definedName>
    <definedName name="전력" localSheetId="2">#REF!</definedName>
    <definedName name="전력">#REF!</definedName>
    <definedName name="전력비" localSheetId="0">#REF!</definedName>
    <definedName name="전력비" localSheetId="2">#REF!</definedName>
    <definedName name="전력비">#REF!</definedName>
    <definedName name="전력비2">#N/A</definedName>
    <definedName name="전력비산정2">#N/A</definedName>
    <definedName name="전사모멘트" localSheetId="0">#REF!</definedName>
    <definedName name="전사모멘트" localSheetId="2">#REF!</definedName>
    <definedName name="전사모멘트">#REF!</definedName>
    <definedName name="전사전단력" localSheetId="0">#REF!</definedName>
    <definedName name="전사전단력" localSheetId="2">#REF!</definedName>
    <definedName name="전사전단력">#REF!</definedName>
    <definedName name="전선_관">[4]!전선_관</definedName>
    <definedName name="전선30경" localSheetId="0">#REF!</definedName>
    <definedName name="전선30경" localSheetId="2">#REF!</definedName>
    <definedName name="전선30경">#REF!</definedName>
    <definedName name="전선30노" localSheetId="0">#REF!</definedName>
    <definedName name="전선30노" localSheetId="2">#REF!</definedName>
    <definedName name="전선30노">#REF!</definedName>
    <definedName name="전선30재" localSheetId="0">#REF!</definedName>
    <definedName name="전선30재" localSheetId="2">#REF!</definedName>
    <definedName name="전선30재">#REF!</definedName>
    <definedName name="전선DATA" localSheetId="0">#REF!</definedName>
    <definedName name="전선DATA" localSheetId="2">#REF!</definedName>
    <definedName name="전선DATA">#REF!</definedName>
    <definedName name="전선관" localSheetId="0">#REF!</definedName>
    <definedName name="전선관" localSheetId="2">#REF!</definedName>
    <definedName name="전선관">#REF!</definedName>
    <definedName name="전선관굵기" localSheetId="0">#REF!</definedName>
    <definedName name="전선관굵기" localSheetId="2">#REF!</definedName>
    <definedName name="전선관굵기">#REF!</definedName>
    <definedName name="전선관허용전류" localSheetId="0">#REF!</definedName>
    <definedName name="전선관허용전류" localSheetId="2">#REF!</definedName>
    <definedName name="전선관허용전류">#REF!</definedName>
    <definedName name="전선단면적" localSheetId="0">#REF!</definedName>
    <definedName name="전선단면적" localSheetId="2">#REF!</definedName>
    <definedName name="전선단면적">#REF!</definedName>
    <definedName name="전선직경" localSheetId="0">#REF!</definedName>
    <definedName name="전선직경" localSheetId="2">#REF!</definedName>
    <definedName name="전선직경">#REF!</definedName>
    <definedName name="전압강하상수" localSheetId="0">#REF!</definedName>
    <definedName name="전압강하상수" localSheetId="2">#REF!</definedName>
    <definedName name="전압강하상수">#REF!</definedName>
    <definedName name="전체제조총괄표" localSheetId="0" hidden="1">{"'건축내역'!$A$1:$L$413"}</definedName>
    <definedName name="전체제조총괄표" localSheetId="9" hidden="1">{"'건축내역'!$A$1:$L$413"}</definedName>
    <definedName name="전체제조총괄표" localSheetId="8" hidden="1">{"'건축내역'!$A$1:$L$413"}</definedName>
    <definedName name="전체제조총괄표" localSheetId="2" hidden="1">{"'건축내역'!$A$1:$L$413"}</definedName>
    <definedName name="전체제조총괄표" hidden="1">{"'건축내역'!$A$1:$L$413"}</definedName>
    <definedName name="전토압1" localSheetId="0">#REF!</definedName>
    <definedName name="전토압1" localSheetId="2">#REF!</definedName>
    <definedName name="전토압1">#REF!</definedName>
    <definedName name="전토압2" localSheetId="0">#REF!</definedName>
    <definedName name="전토압2" localSheetId="2">#REF!</definedName>
    <definedName name="전토압2">#REF!</definedName>
    <definedName name="전토압3" localSheetId="0">#REF!</definedName>
    <definedName name="전토압3" localSheetId="2">#REF!</definedName>
    <definedName name="전토압3">#REF!</definedName>
    <definedName name="전토압4" localSheetId="0">#REF!</definedName>
    <definedName name="전토압4" localSheetId="2">#REF!</definedName>
    <definedName name="전토압4">#REF!</definedName>
    <definedName name="전토처리" localSheetId="0">#REF!</definedName>
    <definedName name="전토처리" localSheetId="2">#REF!</definedName>
    <definedName name="전토처리">#REF!</definedName>
    <definedName name="전화설비1">#N/A</definedName>
    <definedName name="절곡길이" localSheetId="0">#REF!</definedName>
    <definedName name="절곡길이" localSheetId="2">#REF!</definedName>
    <definedName name="절곡길이">#REF!</definedName>
    <definedName name="절단공" localSheetId="0">#REF!</definedName>
    <definedName name="절단공" localSheetId="2">#REF!</definedName>
    <definedName name="절단공">#REF!</definedName>
    <definedName name="점검통로" localSheetId="0">#REF!</definedName>
    <definedName name="점검통로" localSheetId="2">#REF!</definedName>
    <definedName name="점검통로">#REF!</definedName>
    <definedName name="접_폭" localSheetId="0">#REF!</definedName>
    <definedName name="접_폭" localSheetId="2">#REF!</definedName>
    <definedName name="접_폭">#REF!</definedName>
    <definedName name="접속슬라브길이1" localSheetId="0">#REF!</definedName>
    <definedName name="접속슬라브길이1" localSheetId="2">#REF!</definedName>
    <definedName name="접속슬라브길이1">#REF!</definedName>
    <definedName name="접속슬라브길이2" localSheetId="0">#REF!</definedName>
    <definedName name="접속슬라브길이2" localSheetId="2">#REF!</definedName>
    <definedName name="접속슬라브길이2">#REF!</definedName>
    <definedName name="접속슬라브폭1" localSheetId="0">#REF!</definedName>
    <definedName name="접속슬라브폭1" localSheetId="2">#REF!</definedName>
    <definedName name="접속슬라브폭1">#REF!</definedName>
    <definedName name="접속슬라브폭2" localSheetId="0">#REF!</definedName>
    <definedName name="접속슬라브폭2" localSheetId="2">#REF!</definedName>
    <definedName name="접속슬라브폭2">#REF!</definedName>
    <definedName name="접속슬라브폭3" localSheetId="0">#REF!</definedName>
    <definedName name="접속슬라브폭3" localSheetId="2">#REF!</definedName>
    <definedName name="접속슬라브폭3">#REF!</definedName>
    <definedName name="접속슬라브폭4" localSheetId="0">#REF!</definedName>
    <definedName name="접속슬라브폭4" localSheetId="2">#REF!</definedName>
    <definedName name="접속슬라브폭4">#REF!</definedName>
    <definedName name="접속슬래브두께" localSheetId="0">#REF!</definedName>
    <definedName name="접속슬래브두께" localSheetId="2">#REF!</definedName>
    <definedName name="접속슬래브두께">#REF!</definedName>
    <definedName name="접속슬래브접합공" localSheetId="0">#REF!</definedName>
    <definedName name="접속슬래브접합공" localSheetId="2">#REF!</definedName>
    <definedName name="접속슬래브접합공">#REF!</definedName>
    <definedName name="접속저판길이1" localSheetId="0">#REF!</definedName>
    <definedName name="접속저판길이1" localSheetId="2">#REF!</definedName>
    <definedName name="접속저판길이1">#REF!</definedName>
    <definedName name="접속저판길이2" localSheetId="0">#REF!</definedName>
    <definedName name="접속저판길이2" localSheetId="2">#REF!</definedName>
    <definedName name="접속저판길이2">#REF!</definedName>
    <definedName name="접속저판폭1" localSheetId="0">#REF!</definedName>
    <definedName name="접속저판폭1" localSheetId="2">#REF!</definedName>
    <definedName name="접속저판폭1">#REF!</definedName>
    <definedName name="접속저판폭2" localSheetId="0">#REF!</definedName>
    <definedName name="접속저판폭2" localSheetId="2">#REF!</definedName>
    <definedName name="접속저판폭2">#REF!</definedName>
    <definedName name="접속저판폭3" localSheetId="0">#REF!</definedName>
    <definedName name="접속저판폭3" localSheetId="2">#REF!</definedName>
    <definedName name="접속저판폭3">#REF!</definedName>
    <definedName name="접속저판폭4" localSheetId="0">#REF!</definedName>
    <definedName name="접속저판폭4" localSheetId="2">#REF!</definedName>
    <definedName name="접속저판폭4">#REF!</definedName>
    <definedName name="접지선DATA" localSheetId="0">#REF!</definedName>
    <definedName name="접지선DATA" localSheetId="2">#REF!</definedName>
    <definedName name="접지선DATA">#REF!</definedName>
    <definedName name="접지선굵기" localSheetId="0">#REF!</definedName>
    <definedName name="접지선굵기" localSheetId="2">#REF!</definedName>
    <definedName name="접지선굵기">#REF!</definedName>
    <definedName name="접지선단면적" localSheetId="0">#REF!</definedName>
    <definedName name="접지선단면적" localSheetId="2">#REF!</definedName>
    <definedName name="접지선단면적">#REF!</definedName>
    <definedName name="접합개소" localSheetId="0">#REF!</definedName>
    <definedName name="접합개소" localSheetId="2">#REF!</definedName>
    <definedName name="접합개소">#REF!</definedName>
    <definedName name="접합상변" localSheetId="0">#REF!</definedName>
    <definedName name="접합상변" localSheetId="2">#REF!</definedName>
    <definedName name="접합상변">#REF!</definedName>
    <definedName name="접합터파기고" localSheetId="0">#REF!</definedName>
    <definedName name="접합터파기고" localSheetId="2">#REF!</definedName>
    <definedName name="접합터파기고">#REF!</definedName>
    <definedName name="접합하변" localSheetId="0">#REF!</definedName>
    <definedName name="접합하변" localSheetId="2">#REF!</definedName>
    <definedName name="접합하변">#REF!</definedName>
    <definedName name="접합환토고" localSheetId="0">#REF!</definedName>
    <definedName name="접합환토고" localSheetId="2">#REF!</definedName>
    <definedName name="접합환토고">#REF!</definedName>
    <definedName name="접합환토상변" localSheetId="0">#REF!</definedName>
    <definedName name="접합환토상변" localSheetId="2">#REF!</definedName>
    <definedName name="접합환토상변">#REF!</definedName>
    <definedName name="정보처리1급" localSheetId="0">#REF!</definedName>
    <definedName name="정보처리1급" localSheetId="2">#REF!</definedName>
    <definedName name="정보처리1급">#REF!</definedName>
    <definedName name="정비공" localSheetId="0">#REF!</definedName>
    <definedName name="정비공" localSheetId="2">#REF!</definedName>
    <definedName name="정비공">#REF!</definedName>
    <definedName name="정비사" localSheetId="0">#REF!</definedName>
    <definedName name="정비사" localSheetId="2">#REF!</definedName>
    <definedName name="정비사">#REF!</definedName>
    <definedName name="정착장치set량" localSheetId="0">#REF!</definedName>
    <definedName name="정착장치set량" localSheetId="2">#REF!</definedName>
    <definedName name="정착장치set량">#REF!</definedName>
    <definedName name="제1">#N/A</definedName>
    <definedName name="제1호표" localSheetId="0">#REF!</definedName>
    <definedName name="제1호표" localSheetId="2">#REF!</definedName>
    <definedName name="제1호표">#REF!</definedName>
    <definedName name="제2호표" localSheetId="0">#REF!</definedName>
    <definedName name="제2호표" localSheetId="2">#REF!</definedName>
    <definedName name="제2호표">#REF!</definedName>
    <definedName name="제3호표" localSheetId="0">#REF!</definedName>
    <definedName name="제3호표" localSheetId="2">#REF!</definedName>
    <definedName name="제3호표">#REF!</definedName>
    <definedName name="제4호표" localSheetId="0">#REF!</definedName>
    <definedName name="제4호표" localSheetId="2">#REF!</definedName>
    <definedName name="제4호표">#REF!</definedName>
    <definedName name="제5호표" localSheetId="0">#REF!</definedName>
    <definedName name="제5호표" localSheetId="2">#REF!</definedName>
    <definedName name="제5호표">#REF!</definedName>
    <definedName name="제6호표" localSheetId="0">#REF!</definedName>
    <definedName name="제6호표" localSheetId="2">#REF!</definedName>
    <definedName name="제6호표">#REF!</definedName>
    <definedName name="제경비율" localSheetId="0">#REF!</definedName>
    <definedName name="제경비율" localSheetId="2">#REF!</definedName>
    <definedName name="제경비율">#REF!</definedName>
    <definedName name="제도사" localSheetId="0">#REF!</definedName>
    <definedName name="제도사" localSheetId="2">#REF!</definedName>
    <definedName name="제도사">#REF!</definedName>
    <definedName name="제수밸브" localSheetId="0">#REF!</definedName>
    <definedName name="제수밸브" localSheetId="2">#REF!</definedName>
    <definedName name="제수밸브">#REF!</definedName>
    <definedName name="제수변받침">0.15</definedName>
    <definedName name="제재공" localSheetId="0">#REF!</definedName>
    <definedName name="제재공" localSheetId="2">#REF!</definedName>
    <definedName name="제재공">#REF!</definedName>
    <definedName name="제철축로공" localSheetId="0">#REF!</definedName>
    <definedName name="제철축로공" localSheetId="2">#REF!</definedName>
    <definedName name="제철축로공">#REF!</definedName>
    <definedName name="조" localSheetId="0">#REF!</definedName>
    <definedName name="조" localSheetId="2">#REF!</definedName>
    <definedName name="조">#REF!</definedName>
    <definedName name="조건표" localSheetId="0">#REF!</definedName>
    <definedName name="조건표" localSheetId="2">#REF!</definedName>
    <definedName name="조건표">#REF!</definedName>
    <definedName name="조경공" localSheetId="0">#REF!</definedName>
    <definedName name="조경공" localSheetId="2">#REF!</definedName>
    <definedName name="조경공">#REF!</definedName>
    <definedName name="조달수수료" localSheetId="0">#REF!</definedName>
    <definedName name="조달수수료" localSheetId="2">#REF!</definedName>
    <definedName name="조달수수료">#REF!</definedName>
    <definedName name="조도" localSheetId="0">#REF!</definedName>
    <definedName name="조도" localSheetId="2">#REF!</definedName>
    <definedName name="조도">#REF!</definedName>
    <definedName name="조도1" localSheetId="0">#REF!</definedName>
    <definedName name="조도1" localSheetId="2">#REF!</definedName>
    <definedName name="조도1">#REF!</definedName>
    <definedName name="조도2" localSheetId="0">#REF!</definedName>
    <definedName name="조도2" localSheetId="2">#REF!</definedName>
    <definedName name="조도2">#REF!</definedName>
    <definedName name="조력공" localSheetId="0">#REF!</definedName>
    <definedName name="조력공" localSheetId="2">#REF!</definedName>
    <definedName name="조력공">#REF!</definedName>
    <definedName name="조림인부" localSheetId="0">#REF!</definedName>
    <definedName name="조림인부" localSheetId="2">#REF!</definedName>
    <definedName name="조림인부">#REF!</definedName>
    <definedName name="조사" localSheetId="0">#REF!</definedName>
    <definedName name="조사" localSheetId="2">#REF!</definedName>
    <definedName name="조사">#REF!</definedName>
    <definedName name="조사가" hidden="1">[10]입찰안!#REF!</definedName>
    <definedName name="조영수" localSheetId="0">#REF!</definedName>
    <definedName name="조영수" localSheetId="2">#REF!</definedName>
    <definedName name="조영수">#REF!</definedName>
    <definedName name="조적공" localSheetId="0">#REF!</definedName>
    <definedName name="조적공" localSheetId="2">#REF!</definedName>
    <definedName name="조적공">#REF!</definedName>
    <definedName name="조종사" localSheetId="0">#REF!</definedName>
    <definedName name="조종사" localSheetId="2">#REF!</definedName>
    <definedName name="조종사">#REF!</definedName>
    <definedName name="조합페인트" localSheetId="0">#REF!</definedName>
    <definedName name="조합페인트" localSheetId="2">#REF!</definedName>
    <definedName name="조합페인트">#REF!</definedName>
    <definedName name="종" localSheetId="0">#REF!</definedName>
    <definedName name="종" localSheetId="2">#REF!</definedName>
    <definedName name="종">#REF!</definedName>
    <definedName name="종류" localSheetId="0">#REF!</definedName>
    <definedName name="종류" localSheetId="2">#REF!</definedName>
    <definedName name="종류">#REF!</definedName>
    <definedName name="종별" localSheetId="0">#REF!</definedName>
    <definedName name="종별" localSheetId="2">#REF!</definedName>
    <definedName name="종별">#REF!</definedName>
    <definedName name="종시내역" localSheetId="0">#REF!</definedName>
    <definedName name="종시내역" localSheetId="2">#REF!</definedName>
    <definedName name="종시내역">#REF!</definedName>
    <definedName name="주2" localSheetId="0">#REF!</definedName>
    <definedName name="주2" localSheetId="2">#REF!</definedName>
    <definedName name="주2">#REF!</definedName>
    <definedName name="주6" localSheetId="0">#REF!</definedName>
    <definedName name="주6" localSheetId="2">#REF!</definedName>
    <definedName name="주6">#REF!</definedName>
    <definedName name="주형받침" localSheetId="0">#REF!</definedName>
    <definedName name="주형받침" localSheetId="2">#REF!</definedName>
    <definedName name="주형받침">#REF!</definedName>
    <definedName name="주형받침EA" localSheetId="0">#REF!</definedName>
    <definedName name="주형받침EA" localSheetId="2">#REF!</definedName>
    <definedName name="주형받침EA">#REF!</definedName>
    <definedName name="준설선기관사" localSheetId="0">#REF!</definedName>
    <definedName name="준설선기관사" localSheetId="2">#REF!</definedName>
    <definedName name="준설선기관사">#REF!</definedName>
    <definedName name="준설선기관장" localSheetId="0">#REF!</definedName>
    <definedName name="준설선기관장" localSheetId="2">#REF!</definedName>
    <definedName name="준설선기관장">#REF!</definedName>
    <definedName name="준설선선장" localSheetId="0">#REF!</definedName>
    <definedName name="준설선선장" localSheetId="2">#REF!</definedName>
    <definedName name="준설선선장">#REF!</definedName>
    <definedName name="준설선운전사" localSheetId="0">#REF!</definedName>
    <definedName name="준설선운전사" localSheetId="2">#REF!</definedName>
    <definedName name="준설선운전사">#REF!</definedName>
    <definedName name="준설선전기사" localSheetId="0">#REF!</definedName>
    <definedName name="준설선전기사" localSheetId="2">#REF!</definedName>
    <definedName name="준설선전기사">#REF!</definedName>
    <definedName name="줄눈공" localSheetId="0">#REF!</definedName>
    <definedName name="줄눈공" localSheetId="2">#REF!</definedName>
    <definedName name="줄눈공">#REF!</definedName>
    <definedName name="중간소자" localSheetId="0">#REF!</definedName>
    <definedName name="중간소자" localSheetId="2">#REF!</definedName>
    <definedName name="중간소자">#REF!</definedName>
    <definedName name="중계" localSheetId="0">#REF!</definedName>
    <definedName name="중계" localSheetId="2">#REF!</definedName>
    <definedName name="중계">#REF!</definedName>
    <definedName name="중급" localSheetId="0">#REF!</definedName>
    <definedName name="중급" localSheetId="2">#REF!</definedName>
    <definedName name="중급">#REF!</definedName>
    <definedName name="중급기술자" localSheetId="0">#REF!</definedName>
    <definedName name="중급기술자" localSheetId="2">#REF!</definedName>
    <definedName name="중급기술자">#REF!</definedName>
    <definedName name="중급전체" localSheetId="0">#REF!</definedName>
    <definedName name="중급전체" localSheetId="2">#REF!</definedName>
    <definedName name="중급전체">#REF!</definedName>
    <definedName name="중기운반비_경" localSheetId="0">#REF!</definedName>
    <definedName name="중기운반비_경" localSheetId="2">#REF!</definedName>
    <definedName name="중기운반비_경">#REF!</definedName>
    <definedName name="중기운반비_노" localSheetId="0">#REF!</definedName>
    <definedName name="중기운반비_노" localSheetId="2">#REF!</definedName>
    <definedName name="중기운반비_노">#REF!</definedName>
    <definedName name="중기운반비_재" localSheetId="0">#REF!</definedName>
    <definedName name="중기운반비_재" localSheetId="2">#REF!</definedName>
    <definedName name="중기운반비_재">#REF!</definedName>
    <definedName name="중기운전기사" localSheetId="0">#REF!</definedName>
    <definedName name="중기운전기사" localSheetId="2">#REF!</definedName>
    <definedName name="중기운전기사">#REF!</definedName>
    <definedName name="중기운전사" localSheetId="0">#REF!</definedName>
    <definedName name="중기운전사" localSheetId="2">#REF!</definedName>
    <definedName name="중기운전사">#REF!</definedName>
    <definedName name="중기운전조수" localSheetId="0">#REF!</definedName>
    <definedName name="중기운전조수" localSheetId="2">#REF!</definedName>
    <definedName name="중기운전조수">#REF!</definedName>
    <definedName name="중기조수" localSheetId="0">#REF!</definedName>
    <definedName name="중기조수" localSheetId="2">#REF!</definedName>
    <definedName name="중기조수">#REF!</definedName>
    <definedName name="중기조장" localSheetId="0">#REF!</definedName>
    <definedName name="중기조장" localSheetId="2">#REF!</definedName>
    <definedName name="중기조장">#REF!</definedName>
    <definedName name="중량" localSheetId="0">#REF!</definedName>
    <definedName name="중량" localSheetId="2">#REF!</definedName>
    <definedName name="중량">#REF!</definedName>
    <definedName name="중량표" localSheetId="0">#REF!</definedName>
    <definedName name="중량표" localSheetId="2">#REF!</definedName>
    <definedName name="중량표">#REF!</definedName>
    <definedName name="중유" localSheetId="0">#REF!</definedName>
    <definedName name="중유" localSheetId="2">#REF!</definedName>
    <definedName name="중유">#REF!</definedName>
    <definedName name="중유_저" localSheetId="0">#REF!</definedName>
    <definedName name="중유_저" localSheetId="2">#REF!</definedName>
    <definedName name="중유_저">#REF!</definedName>
    <definedName name="증감표" localSheetId="0">#REF!</definedName>
    <definedName name="증감표" localSheetId="2">#REF!</definedName>
    <definedName name="증감표">#REF!</definedName>
    <definedName name="지간" localSheetId="0">#REF!</definedName>
    <definedName name="지간" localSheetId="2">#REF!</definedName>
    <definedName name="지간">#REF!</definedName>
    <definedName name="지간장10" localSheetId="0">#REF!</definedName>
    <definedName name="지간장10" localSheetId="2">#REF!</definedName>
    <definedName name="지간장10">#REF!</definedName>
    <definedName name="지간장3" localSheetId="0">#REF!</definedName>
    <definedName name="지간장3" localSheetId="2">#REF!</definedName>
    <definedName name="지간장3">#REF!</definedName>
    <definedName name="지간장4" localSheetId="0">#REF!</definedName>
    <definedName name="지간장4" localSheetId="2">#REF!</definedName>
    <definedName name="지간장4">#REF!</definedName>
    <definedName name="지간장5" localSheetId="0">#REF!</definedName>
    <definedName name="지간장5" localSheetId="2">#REF!</definedName>
    <definedName name="지간장5">#REF!</definedName>
    <definedName name="지간장6" localSheetId="0">#REF!</definedName>
    <definedName name="지간장6" localSheetId="2">#REF!</definedName>
    <definedName name="지간장6">#REF!</definedName>
    <definedName name="지간장7" localSheetId="0">#REF!</definedName>
    <definedName name="지간장7" localSheetId="2">#REF!</definedName>
    <definedName name="지간장7">#REF!</definedName>
    <definedName name="지간장8" localSheetId="0">#REF!</definedName>
    <definedName name="지간장8" localSheetId="2">#REF!</definedName>
    <definedName name="지간장8">#REF!</definedName>
    <definedName name="지간장9" localSheetId="0">#REF!</definedName>
    <definedName name="지간장9" localSheetId="2">#REF!</definedName>
    <definedName name="지간장9">#REF!</definedName>
    <definedName name="지관데이터" localSheetId="0">#REF!</definedName>
    <definedName name="지관데이터" localSheetId="2">#REF!</definedName>
    <definedName name="지관데이터">#REF!</definedName>
    <definedName name="지도제작고급" localSheetId="0">#REF!</definedName>
    <definedName name="지도제작고급" localSheetId="2">#REF!</definedName>
    <definedName name="지도제작고급">#REF!</definedName>
    <definedName name="지도제작중급" localSheetId="0">#REF!</definedName>
    <definedName name="지도제작중급" localSheetId="2">#REF!</definedName>
    <definedName name="지도제작중급">#REF!</definedName>
    <definedName name="지도제작초급" localSheetId="0">#REF!</definedName>
    <definedName name="지도제작초급" localSheetId="2">#REF!</definedName>
    <definedName name="지도제작초급">#REF!</definedName>
    <definedName name="지반고" localSheetId="0">#REF!</definedName>
    <definedName name="지반고" localSheetId="2">#REF!</definedName>
    <definedName name="지반고">#REF!</definedName>
    <definedName name="지붕잇기공" localSheetId="0">#REF!</definedName>
    <definedName name="지붕잇기공" localSheetId="2">#REF!</definedName>
    <definedName name="지붕잇기공">#REF!</definedName>
    <definedName name="지적기능사1급" localSheetId="0">#REF!</definedName>
    <definedName name="지적기능사1급" localSheetId="2">#REF!</definedName>
    <definedName name="지적기능사1급">#REF!</definedName>
    <definedName name="지적기능사2급" localSheetId="0">#REF!</definedName>
    <definedName name="지적기능사2급" localSheetId="2">#REF!</definedName>
    <definedName name="지적기능사2급">#REF!</definedName>
    <definedName name="지적기사1급" localSheetId="0">#REF!</definedName>
    <definedName name="지적기사1급" localSheetId="2">#REF!</definedName>
    <definedName name="지적기사1급">#REF!</definedName>
    <definedName name="지적기사2급" localSheetId="0">#REF!</definedName>
    <definedName name="지적기사2급" localSheetId="2">#REF!</definedName>
    <definedName name="지적기사2급">#REF!</definedName>
    <definedName name="지주도장_경" localSheetId="0">#REF!</definedName>
    <definedName name="지주도장_경" localSheetId="2">#REF!</definedName>
    <definedName name="지주도장_경">#REF!</definedName>
    <definedName name="지주도장_노" localSheetId="0">#REF!</definedName>
    <definedName name="지주도장_노" localSheetId="2">#REF!</definedName>
    <definedName name="지주도장_노">#REF!</definedName>
    <definedName name="지주도장_재" localSheetId="0">#REF!</definedName>
    <definedName name="지주도장_재" localSheetId="2">#REF!</definedName>
    <definedName name="지주도장_재">#REF!</definedName>
    <definedName name="지주설치_경" localSheetId="0">#REF!</definedName>
    <definedName name="지주설치_경" localSheetId="2">#REF!</definedName>
    <definedName name="지주설치_경">#REF!</definedName>
    <definedName name="지주설치_노" localSheetId="0">#REF!</definedName>
    <definedName name="지주설치_노" localSheetId="2">#REF!</definedName>
    <definedName name="지주설치_노">#REF!</definedName>
    <definedName name="지주설치_재" localSheetId="0">#REF!</definedName>
    <definedName name="지주설치_재" localSheetId="2">#REF!</definedName>
    <definedName name="지주설치_재">#REF!</definedName>
    <definedName name="지표침하" localSheetId="0">#REF!</definedName>
    <definedName name="지표침하" localSheetId="2">#REF!</definedName>
    <definedName name="지표침하">#REF!</definedName>
    <definedName name="지하수위" localSheetId="0">#REF!</definedName>
    <definedName name="지하수위" localSheetId="2">#REF!</definedName>
    <definedName name="지하수위">#REF!</definedName>
    <definedName name="직매54P" localSheetId="0" hidden="1">{#N/A,#N/A,TRUE,"토적및재료집계";#N/A,#N/A,TRUE,"토적및재료집계";#N/A,#N/A,TRUE,"단위량"}</definedName>
    <definedName name="직매54P" localSheetId="9" hidden="1">{#N/A,#N/A,TRUE,"토적및재료집계";#N/A,#N/A,TRUE,"토적및재료집계";#N/A,#N/A,TRUE,"단위량"}</definedName>
    <definedName name="직매54P" localSheetId="8" hidden="1">{#N/A,#N/A,TRUE,"토적및재료집계";#N/A,#N/A,TRUE,"토적및재료집계";#N/A,#N/A,TRUE,"단위량"}</definedName>
    <definedName name="직매54P" localSheetId="2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접경비" localSheetId="0">#REF!</definedName>
    <definedName name="직접경비" localSheetId="2">#REF!</definedName>
    <definedName name="직접경비">#REF!</definedName>
    <definedName name="직접노무비" localSheetId="0">#REF!</definedName>
    <definedName name="직접노무비" localSheetId="2">#REF!</definedName>
    <definedName name="직접노무비">#REF!</definedName>
    <definedName name="직접재료비" localSheetId="0">#REF!</definedName>
    <definedName name="직접재료비" localSheetId="2">#REF!</definedName>
    <definedName name="직접재료비">#REF!</definedName>
    <definedName name="진입" localSheetId="0">#REF!</definedName>
    <definedName name="진입" localSheetId="2">#REF!</definedName>
    <definedName name="진입">#REF!</definedName>
    <definedName name="집계표1" localSheetId="0">#REF!</definedName>
    <definedName name="집계표1" localSheetId="2">#REF!</definedName>
    <definedName name="집계표1">#REF!</definedName>
    <definedName name="집계표2" localSheetId="0">#REF!</definedName>
    <definedName name="집계표2" localSheetId="2">#REF!</definedName>
    <definedName name="집계표2">#REF!</definedName>
    <definedName name="집계표3" localSheetId="0">#REF!</definedName>
    <definedName name="집계표3" localSheetId="2">#REF!</definedName>
    <definedName name="집계표3">#REF!</definedName>
    <definedName name="집계표4" localSheetId="0">#REF!</definedName>
    <definedName name="집계표4" localSheetId="2">#REF!</definedName>
    <definedName name="집계표4">#REF!</definedName>
    <definedName name="집계표5" localSheetId="0">#REF!</definedName>
    <definedName name="집계표5" localSheetId="2">#REF!</definedName>
    <definedName name="집계표5">#REF!</definedName>
    <definedName name="집수정수량" localSheetId="0">#REF!</definedName>
    <definedName name="집수정수량" localSheetId="2">#REF!</definedName>
    <definedName name="집수정수량">#REF!</definedName>
    <definedName name="집수정집계표" localSheetId="0">#REF!</definedName>
    <definedName name="집수정집계표" localSheetId="2">#REF!</definedName>
    <definedName name="집수정집계표">#REF!</definedName>
    <definedName name="짜증나" localSheetId="0" hidden="1">{#N/A,#N/A,FALSE,"Sheet1"}</definedName>
    <definedName name="짜증나" localSheetId="9" hidden="1">{#N/A,#N/A,FALSE,"Sheet1"}</definedName>
    <definedName name="짜증나" localSheetId="8" hidden="1">{#N/A,#N/A,FALSE,"Sheet1"}</definedName>
    <definedName name="짜증나" localSheetId="2" hidden="1">{#N/A,#N/A,FALSE,"Sheet1"}</definedName>
    <definedName name="짜증나" hidden="1">{#N/A,#N/A,FALSE,"Sheet1"}</definedName>
    <definedName name="ㅊ94" localSheetId="0">#REF!</definedName>
    <definedName name="ㅊ94" localSheetId="2">#REF!</definedName>
    <definedName name="ㅊ94">#REF!</definedName>
    <definedName name="ㅊㅅ" localSheetId="0">#REF!</definedName>
    <definedName name="ㅊㅅ" localSheetId="2">#REF!</definedName>
    <definedName name="ㅊㅅ">#REF!</definedName>
    <definedName name="ㅊㅇ" localSheetId="0">#REF!</definedName>
    <definedName name="ㅊㅇ" localSheetId="2">#REF!</definedName>
    <definedName name="ㅊㅇ">#REF!</definedName>
    <definedName name="차막이고" localSheetId="0">#REF!</definedName>
    <definedName name="차막이고" localSheetId="2">#REF!</definedName>
    <definedName name="차막이고">#REF!</definedName>
    <definedName name="차선도색중앙선수량" localSheetId="0">#REF!</definedName>
    <definedName name="차선도색중앙선수량" localSheetId="2">#REF!</definedName>
    <definedName name="차선도색중앙선수량">#REF!</definedName>
    <definedName name="차선도색직각주차수량" localSheetId="0">#REF!</definedName>
    <definedName name="차선도색직각주차수량" localSheetId="2">#REF!</definedName>
    <definedName name="차선도색직각주차수량">#REF!</definedName>
    <definedName name="차선도색집계" localSheetId="0">#REF!</definedName>
    <definedName name="차선도색집계" localSheetId="2">#REF!</definedName>
    <definedName name="차선도색집계">#REF!</definedName>
    <definedName name="차선도색평행주차수량" localSheetId="0">#REF!</definedName>
    <definedName name="차선도색평행주차수량" localSheetId="2">#REF!</definedName>
    <definedName name="차선도색평행주차수량">#REF!</definedName>
    <definedName name="차수벽높이" localSheetId="0">#REF!</definedName>
    <definedName name="차수벽높이" localSheetId="2">#REF!</definedName>
    <definedName name="차수벽높이">#REF!</definedName>
    <definedName name="차수벽두께" localSheetId="0">#REF!</definedName>
    <definedName name="차수벽두께" localSheetId="2">#REF!</definedName>
    <definedName name="차수벽두께">#REF!</definedName>
    <definedName name="착암공" localSheetId="0">#REF!</definedName>
    <definedName name="착암공" localSheetId="2">#REF!</definedName>
    <definedName name="착암공">#REF!</definedName>
    <definedName name="창호목공" localSheetId="0">#REF!</definedName>
    <definedName name="창호목공" localSheetId="2">#REF!</definedName>
    <definedName name="창호목공">#REF!</definedName>
    <definedName name="챈널" localSheetId="0">#REF!</definedName>
    <definedName name="챈널" localSheetId="2">#REF!</definedName>
    <definedName name="챈널">#REF!</definedName>
    <definedName name="철골공" localSheetId="0">#REF!</definedName>
    <definedName name="철골공" localSheetId="2">#REF!</definedName>
    <definedName name="철골공">#REF!</definedName>
    <definedName name="철공">[8]노임!$B$4</definedName>
    <definedName name="철근" localSheetId="0">#REF!</definedName>
    <definedName name="철근" localSheetId="2">#REF!</definedName>
    <definedName name="철근">#REF!</definedName>
    <definedName name="철근가공조립" localSheetId="0">#REF!</definedName>
    <definedName name="철근가공조립" localSheetId="2">#REF!</definedName>
    <definedName name="철근가공조립">#REF!</definedName>
    <definedName name="철근경" localSheetId="0">#REF!</definedName>
    <definedName name="철근경" localSheetId="2">#REF!</definedName>
    <definedName name="철근경">#REF!</definedName>
    <definedName name="철근공" localSheetId="0">#REF!</definedName>
    <definedName name="철근공" localSheetId="2">#REF!</definedName>
    <definedName name="철근공">#REF!</definedName>
    <definedName name="철근노" localSheetId="0">#REF!</definedName>
    <definedName name="철근노" localSheetId="2">#REF!</definedName>
    <definedName name="철근노">#REF!</definedName>
    <definedName name="철근단면적" localSheetId="0">#REF!</definedName>
    <definedName name="철근단면적" localSheetId="2">#REF!</definedName>
    <definedName name="철근단면적">#REF!</definedName>
    <definedName name="철근수량" localSheetId="0">#REF!</definedName>
    <definedName name="철근수량" localSheetId="2">#REF!</definedName>
    <definedName name="철근수량">#REF!</definedName>
    <definedName name="철근재" localSheetId="0">#REF!</definedName>
    <definedName name="철근재" localSheetId="2">#REF!</definedName>
    <definedName name="철근재">#REF!</definedName>
    <definedName name="철근직경D13" localSheetId="0">#REF!</definedName>
    <definedName name="철근직경D13" localSheetId="2">#REF!</definedName>
    <definedName name="철근직경D13">#REF!</definedName>
    <definedName name="철근직경D16_25" localSheetId="0">#REF!</definedName>
    <definedName name="철근직경D16_25" localSheetId="2">#REF!</definedName>
    <definedName name="철근직경D16_25">#REF!</definedName>
    <definedName name="철근직경D29_35" localSheetId="0">#REF!</definedName>
    <definedName name="철근직경D29_35" localSheetId="2">#REF!</definedName>
    <definedName name="철근직경D29_35">#REF!</definedName>
    <definedName name="철근피복" localSheetId="0">#REF!</definedName>
    <definedName name="철근피복" localSheetId="2">#REF!</definedName>
    <definedName name="철근피복">#REF!</definedName>
    <definedName name="철도궤도공" localSheetId="0">#REF!</definedName>
    <definedName name="철도궤도공" localSheetId="2">#REF!</definedName>
    <definedName name="철도궤도공">#REF!</definedName>
    <definedName name="철도신호공" localSheetId="0">#REF!</definedName>
    <definedName name="철도신호공" localSheetId="2">#REF!</definedName>
    <definedName name="철도신호공">#REF!</definedName>
    <definedName name="철판10" localSheetId="0">#REF!</definedName>
    <definedName name="철판10" localSheetId="2">#REF!</definedName>
    <definedName name="철판10">#REF!</definedName>
    <definedName name="철판12" localSheetId="0">#REF!</definedName>
    <definedName name="철판12" localSheetId="2">#REF!</definedName>
    <definedName name="철판12">#REF!</definedName>
    <definedName name="철판15" localSheetId="0">#REF!</definedName>
    <definedName name="철판15" localSheetId="2">#REF!</definedName>
    <definedName name="철판15">#REF!</definedName>
    <definedName name="철판19" localSheetId="0">#REF!</definedName>
    <definedName name="철판19" localSheetId="2">#REF!</definedName>
    <definedName name="철판19">#REF!</definedName>
    <definedName name="철판6" localSheetId="0">#REF!</definedName>
    <definedName name="철판6" localSheetId="2">#REF!</definedName>
    <definedName name="철판6">#REF!</definedName>
    <definedName name="철판8" localSheetId="0">#REF!</definedName>
    <definedName name="철판8" localSheetId="2">#REF!</definedName>
    <definedName name="철판8">#REF!</definedName>
    <definedName name="철판9" localSheetId="0">#REF!</definedName>
    <definedName name="철판9" localSheetId="2">#REF!</definedName>
    <definedName name="철판9">#REF!</definedName>
    <definedName name="철판공" localSheetId="0">#REF!</definedName>
    <definedName name="철판공" localSheetId="2">#REF!</definedName>
    <definedName name="철판공">#REF!</definedName>
    <definedName name="청동밸브" localSheetId="0">#REF!</definedName>
    <definedName name="청동밸브" localSheetId="2">#REF!</definedName>
    <definedName name="청동밸브">#REF!</definedName>
    <definedName name="체적">"㎥"</definedName>
    <definedName name="초고휘도" localSheetId="0">#REF!</definedName>
    <definedName name="초고휘도" localSheetId="2">#REF!</definedName>
    <definedName name="초고휘도">#REF!</definedName>
    <definedName name="초급기술자" localSheetId="0">#REF!</definedName>
    <definedName name="초급기술자" localSheetId="2">#REF!</definedName>
    <definedName name="초급기술자">#REF!</definedName>
    <definedName name="초급엔지니어링" localSheetId="0">#REF!</definedName>
    <definedName name="초급엔지니어링" localSheetId="2">#REF!</definedName>
    <definedName name="초급엔지니어링">#REF!</definedName>
    <definedName name="총공사비" localSheetId="0">#REF!</definedName>
    <definedName name="총공사비" localSheetId="2">#REF!</definedName>
    <definedName name="총공사비">#REF!</definedName>
    <definedName name="총괄" localSheetId="0">#REF!</definedName>
    <definedName name="총괄" localSheetId="2">#REF!</definedName>
    <definedName name="총괄">#REF!</definedName>
    <definedName name="총괄2" localSheetId="0">#REF!</definedName>
    <definedName name="총괄2" localSheetId="2">#REF!</definedName>
    <definedName name="총괄2">#REF!</definedName>
    <definedName name="총괄3" localSheetId="0" hidden="1">{#N/A,#N/A,TRUE,"토적및재료집계";#N/A,#N/A,TRUE,"토적및재료집계";#N/A,#N/A,TRUE,"단위량"}</definedName>
    <definedName name="총괄3" localSheetId="2" hidden="1">{#N/A,#N/A,TRUE,"토적및재료집계";#N/A,#N/A,TRUE,"토적및재료집계";#N/A,#N/A,TRUE,"단위량"}</definedName>
    <definedName name="총괄3" hidden="1">{#N/A,#N/A,TRUE,"토적및재료집계";#N/A,#N/A,TRUE,"토적및재료집계";#N/A,#N/A,TRUE,"단위량"}</definedName>
    <definedName name="총원가" localSheetId="0">#REF!</definedName>
    <definedName name="총원가" localSheetId="2">#REF!</definedName>
    <definedName name="총원가">#REF!</definedName>
    <definedName name="총폭" localSheetId="0">#REF!</definedName>
    <definedName name="총폭" localSheetId="2">#REF!</definedName>
    <definedName name="총폭">#REF!</definedName>
    <definedName name="촬영사" localSheetId="0">#REF!</definedName>
    <definedName name="촬영사" localSheetId="2">#REF!</definedName>
    <definedName name="촬영사">#REF!</definedName>
    <definedName name="최종추가합" localSheetId="0" hidden="1">#REF!</definedName>
    <definedName name="최종추가합" localSheetId="2" hidden="1">#REF!</definedName>
    <definedName name="최종추가합" hidden="1">#REF!</definedName>
    <definedName name="취소" localSheetId="0">BlankMacro1</definedName>
    <definedName name="취소" localSheetId="9">BlankMacro1</definedName>
    <definedName name="취소" localSheetId="8">BlankMacro1</definedName>
    <definedName name="취소" localSheetId="2">BlankMacro1</definedName>
    <definedName name="취소">BlankMacro1</definedName>
    <definedName name="측량고급" localSheetId="0">#REF!</definedName>
    <definedName name="측량고급" localSheetId="2">#REF!</definedName>
    <definedName name="측량고급">#REF!</definedName>
    <definedName name="측량중급" localSheetId="0">#REF!</definedName>
    <definedName name="측량중급" localSheetId="2">#REF!</definedName>
    <definedName name="측량중급">#REF!</definedName>
    <definedName name="측량초급" localSheetId="0">#REF!</definedName>
    <definedName name="측량초급" localSheetId="2">#REF!</definedName>
    <definedName name="측량초급">#REF!</definedName>
    <definedName name="측부" localSheetId="0">#REF!</definedName>
    <definedName name="측부" localSheetId="2">#REF!</definedName>
    <definedName name="측부">#REF!</definedName>
    <definedName name="측점" localSheetId="0">#REF!</definedName>
    <definedName name="측점" localSheetId="2">#REF!</definedName>
    <definedName name="측점">#REF!</definedName>
    <definedName name="치" localSheetId="0">#REF!</definedName>
    <definedName name="치" localSheetId="2">#REF!</definedName>
    <definedName name="치">#REF!</definedName>
    <definedName name="치장벽돌공" localSheetId="0">#REF!</definedName>
    <definedName name="치장벽돌공" localSheetId="2">#REF!</definedName>
    <definedName name="치장벽돌공">#REF!</definedName>
    <definedName name="침하시간" localSheetId="0">#REF!</definedName>
    <definedName name="침하시간" localSheetId="2">#REF!</definedName>
    <definedName name="침하시간">#REF!</definedName>
    <definedName name="ㅋㅋ" localSheetId="0">#REF!</definedName>
    <definedName name="ㅋㅋ" localSheetId="2">#REF!</definedName>
    <definedName name="ㅋㅋ">#REF!</definedName>
    <definedName name="카바이트" localSheetId="0">#REF!</definedName>
    <definedName name="카바이트" localSheetId="2">#REF!</definedName>
    <definedName name="카바이트">#REF!</definedName>
    <definedName name="칼라샌드블록수량" localSheetId="0">#REF!</definedName>
    <definedName name="칼라샌드블록수량" localSheetId="2">#REF!</definedName>
    <definedName name="칼라샌드블록수량">#REF!</definedName>
    <definedName name="캡114.3" localSheetId="0">#REF!</definedName>
    <definedName name="캡114.3" localSheetId="2">#REF!</definedName>
    <definedName name="캡114.3">#REF!</definedName>
    <definedName name="캡139.8" localSheetId="0">#REF!</definedName>
    <definedName name="캡139.8" localSheetId="2">#REF!</definedName>
    <definedName name="캡139.8">#REF!</definedName>
    <definedName name="캡165.2" localSheetId="0">#REF!</definedName>
    <definedName name="캡165.2" localSheetId="2">#REF!</definedName>
    <definedName name="캡165.2">#REF!</definedName>
    <definedName name="캡216.5" localSheetId="0">#REF!</definedName>
    <definedName name="캡216.5" localSheetId="2">#REF!</definedName>
    <definedName name="캡216.5">#REF!</definedName>
    <definedName name="캡267.4" localSheetId="0">#REF!</definedName>
    <definedName name="캡267.4" localSheetId="2">#REF!</definedName>
    <definedName name="캡267.4">#REF!</definedName>
    <definedName name="캡318.5" localSheetId="0">#REF!</definedName>
    <definedName name="캡318.5" localSheetId="2">#REF!</definedName>
    <definedName name="캡318.5">#REF!</definedName>
    <definedName name="캡76.3" localSheetId="0">#REF!</definedName>
    <definedName name="캡76.3" localSheetId="2">#REF!</definedName>
    <definedName name="캡76.3">#REF!</definedName>
    <definedName name="캡89.1" localSheetId="0">#REF!</definedName>
    <definedName name="캡89.1" localSheetId="2">#REF!</definedName>
    <definedName name="캡89.1">#REF!</definedName>
    <definedName name="케이블DATA" localSheetId="0">#REF!</definedName>
    <definedName name="케이블DATA" localSheetId="2">#REF!</definedName>
    <definedName name="케이블DATA">#REF!</definedName>
    <definedName name="케이블간지" localSheetId="0" hidden="1">{#N/A,#N/A,TRUE,"토적및재료집계";#N/A,#N/A,TRUE,"토적및재료집계";#N/A,#N/A,TRUE,"단위량"}</definedName>
    <definedName name="케이블간지" localSheetId="9" hidden="1">{#N/A,#N/A,TRUE,"토적및재료집계";#N/A,#N/A,TRUE,"토적및재료집계";#N/A,#N/A,TRUE,"단위량"}</definedName>
    <definedName name="케이블간지" localSheetId="8" hidden="1">{#N/A,#N/A,TRUE,"토적및재료집계";#N/A,#N/A,TRUE,"토적및재료집계";#N/A,#N/A,TRUE,"단위량"}</definedName>
    <definedName name="케이블간지" localSheetId="2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핑B" localSheetId="0">#REF!</definedName>
    <definedName name="코핑B" localSheetId="2">#REF!</definedName>
    <definedName name="코핑B">#REF!</definedName>
    <definedName name="코핑길이" localSheetId="0">#REF!</definedName>
    <definedName name="코핑길이" localSheetId="2">#REF!</definedName>
    <definedName name="코핑길이">#REF!</definedName>
    <definedName name="코핑높이" localSheetId="0">#REF!</definedName>
    <definedName name="코핑높이" localSheetId="2">#REF!</definedName>
    <definedName name="코핑높이">#REF!</definedName>
    <definedName name="콘25" localSheetId="0">#REF!</definedName>
    <definedName name="콘25" localSheetId="2">#REF!</definedName>
    <definedName name="콘25">#REF!</definedName>
    <definedName name="콘단면적" localSheetId="0">#REF!</definedName>
    <definedName name="콘단면적" localSheetId="2">#REF!</definedName>
    <definedName name="콘단면적">#REF!</definedName>
    <definedName name="콘크리트_구입" localSheetId="0">#REF!</definedName>
    <definedName name="콘크리트_구입" localSheetId="2">#REF!</definedName>
    <definedName name="콘크리트_구입">#REF!</definedName>
    <definedName name="콘크리트_생산" localSheetId="0">#REF!</definedName>
    <definedName name="콘크리트_생산" localSheetId="2">#REF!</definedName>
    <definedName name="콘크리트_생산">#REF!</definedName>
    <definedName name="콘크리트_타설" localSheetId="0">#REF!</definedName>
    <definedName name="콘크리트_타설" localSheetId="2">#REF!</definedName>
    <definedName name="콘크리트_타설">#REF!</definedName>
    <definedName name="콘크리트공" localSheetId="0">#REF!</definedName>
    <definedName name="콘크리트공" localSheetId="2">#REF!</definedName>
    <definedName name="콘크리트공">#REF!</definedName>
    <definedName name="콘크리트공_광의" localSheetId="0">#REF!</definedName>
    <definedName name="콘크리트공_광의" localSheetId="2">#REF!</definedName>
    <definedName name="콘크리트공_광의">#REF!</definedName>
    <definedName name="콘크리트타설" localSheetId="0">#REF!</definedName>
    <definedName name="콘크리트타설" localSheetId="2">#REF!</definedName>
    <definedName name="콘크리트타설">#REF!</definedName>
    <definedName name="콘크리트타설_경" localSheetId="0">#REF!</definedName>
    <definedName name="콘크리트타설_경" localSheetId="2">#REF!</definedName>
    <definedName name="콘크리트타설_경">#REF!</definedName>
    <definedName name="콘크리트타설_노" localSheetId="0">#REF!</definedName>
    <definedName name="콘크리트타설_노" localSheetId="2">#REF!</definedName>
    <definedName name="콘크리트타설_노">#REF!</definedName>
    <definedName name="콘크리트타설_재" localSheetId="0">#REF!</definedName>
    <definedName name="콘크리트타설_재" localSheetId="2">#REF!</definedName>
    <definedName name="콘크리트타설_재">#REF!</definedName>
    <definedName name="콘탄성계수" localSheetId="0">#REF!</definedName>
    <definedName name="콘탄성계수" localSheetId="2">#REF!</definedName>
    <definedName name="콘탄성계수">#REF!</definedName>
    <definedName name="콤팩터">#N/A</definedName>
    <definedName name="크리프계수" localSheetId="0">#REF!</definedName>
    <definedName name="크리프계수" localSheetId="2">#REF!</definedName>
    <definedName name="크리프계수">#REF!</definedName>
    <definedName name="크립" localSheetId="0">#REF!</definedName>
    <definedName name="크립" localSheetId="2">#REF!</definedName>
    <definedName name="크립">#REF!</definedName>
    <definedName name="타르페이퍼단위수량" localSheetId="0">#REF!</definedName>
    <definedName name="타르페이퍼단위수량" localSheetId="2">#REF!</definedName>
    <definedName name="타르페이퍼단위수량">#REF!</definedName>
    <definedName name="타이어롤러8의10Ton" localSheetId="0">#REF!</definedName>
    <definedName name="타이어롤러8의10Ton" localSheetId="2">#REF!</definedName>
    <definedName name="타이어롤러8의10Ton">#REF!</definedName>
    <definedName name="타이틀" localSheetId="0">#REF!</definedName>
    <definedName name="타이틀" localSheetId="2">#REF!</definedName>
    <definedName name="타이틀">#REF!</definedName>
    <definedName name="타일공" localSheetId="0">#REF!</definedName>
    <definedName name="타일공" localSheetId="2">#REF!</definedName>
    <definedName name="타일공">#REF!</definedName>
    <definedName name="타입데이터" localSheetId="0">#REF!</definedName>
    <definedName name="타입데이터" localSheetId="2">#REF!</definedName>
    <definedName name="타입데이터">#REF!</definedName>
    <definedName name="탄성계수비" localSheetId="0">#REF!</definedName>
    <definedName name="탄성계수비" localSheetId="2">#REF!</definedName>
    <definedName name="탄성계수비">#REF!</definedName>
    <definedName name="탄성고무받침" localSheetId="0">#REF!</definedName>
    <definedName name="탄성고무받침" localSheetId="2">#REF!</definedName>
    <definedName name="탄성고무받침">#REF!</definedName>
    <definedName name="탠덤롤러10의14톤" localSheetId="0">#REF!</definedName>
    <definedName name="탠덤롤러10의14톤" localSheetId="2">#REF!</definedName>
    <definedName name="탠덤롤러10의14톤">#REF!</definedName>
    <definedName name="터파기_경" localSheetId="0">#REF!</definedName>
    <definedName name="터파기_경" localSheetId="2">#REF!</definedName>
    <definedName name="터파기_경">#REF!</definedName>
    <definedName name="터파기_노" localSheetId="0">#REF!</definedName>
    <definedName name="터파기_노" localSheetId="2">#REF!</definedName>
    <definedName name="터파기_노">#REF!</definedName>
    <definedName name="터파기_재" localSheetId="0">#REF!</definedName>
    <definedName name="터파기_재" localSheetId="2">#REF!</definedName>
    <definedName name="터파기_재">#REF!</definedName>
    <definedName name="터파기경" localSheetId="0">#REF!</definedName>
    <definedName name="터파기경" localSheetId="2">#REF!</definedName>
    <definedName name="터파기경">#REF!</definedName>
    <definedName name="터파기계산">[4]!터파기계산</definedName>
    <definedName name="터파기고" localSheetId="0">#REF!</definedName>
    <definedName name="터파기고" localSheetId="2">#REF!</definedName>
    <definedName name="터파기고">#REF!</definedName>
    <definedName name="터파기구배" localSheetId="0">#REF!</definedName>
    <definedName name="터파기구배" localSheetId="2">#REF!</definedName>
    <definedName name="터파기구배">#REF!</definedName>
    <definedName name="터파기노" localSheetId="0">#REF!</definedName>
    <definedName name="터파기노" localSheetId="2">#REF!</definedName>
    <definedName name="터파기노">#REF!</definedName>
    <definedName name="터파기높이" localSheetId="0">#REF!</definedName>
    <definedName name="터파기높이" localSheetId="2">#REF!</definedName>
    <definedName name="터파기높이">#REF!</definedName>
    <definedName name="터파기량" localSheetId="0">#REF!</definedName>
    <definedName name="터파기량" localSheetId="2">#REF!</definedName>
    <definedName name="터파기량">#REF!</definedName>
    <definedName name="터파기리핑" localSheetId="0">#REF!</definedName>
    <definedName name="터파기리핑" localSheetId="2">#REF!</definedName>
    <definedName name="터파기리핑">#REF!</definedName>
    <definedName name="터파기발파암" localSheetId="0">#REF!</definedName>
    <definedName name="터파기발파암" localSheetId="2">#REF!</definedName>
    <definedName name="터파기발파암">#REF!</definedName>
    <definedName name="터파기여유" localSheetId="0">#REF!</definedName>
    <definedName name="터파기여유" localSheetId="2">#REF!</definedName>
    <definedName name="터파기여유">#REF!</definedName>
    <definedName name="터파기재" localSheetId="0">#REF!</definedName>
    <definedName name="터파기재" localSheetId="2">#REF!</definedName>
    <definedName name="터파기재">#REF!</definedName>
    <definedName name="터파기토사" localSheetId="0">#REF!</definedName>
    <definedName name="터파기토사" localSheetId="2">#REF!</definedName>
    <definedName name="터파기토사">#REF!</definedName>
    <definedName name="터파노" localSheetId="0">#REF!</definedName>
    <definedName name="터파노" localSheetId="2">#REF!</definedName>
    <definedName name="터파노">#REF!</definedName>
    <definedName name="터파재" localSheetId="0">#REF!</definedName>
    <definedName name="터파재" localSheetId="2">#REF!</definedName>
    <definedName name="터파재">#REF!</definedName>
    <definedName name="템플리트모듈1" localSheetId="0">BlankMacro1</definedName>
    <definedName name="템플리트모듈1" localSheetId="9">BlankMacro1</definedName>
    <definedName name="템플리트모듈1" localSheetId="8">BlankMacro1</definedName>
    <definedName name="템플리트모듈1" localSheetId="2">BlankMacro1</definedName>
    <definedName name="템플리트모듈1">BlankMacro1</definedName>
    <definedName name="템플리트모듈2" localSheetId="0">BlankMacro1</definedName>
    <definedName name="템플리트모듈2" localSheetId="9">BlankMacro1</definedName>
    <definedName name="템플리트모듈2" localSheetId="8">BlankMacro1</definedName>
    <definedName name="템플리트모듈2" localSheetId="2">BlankMacro1</definedName>
    <definedName name="템플리트모듈2">BlankMacro1</definedName>
    <definedName name="템플리트모듈3" localSheetId="0">BlankMacro1</definedName>
    <definedName name="템플리트모듈3" localSheetId="9">BlankMacro1</definedName>
    <definedName name="템플리트모듈3" localSheetId="8">BlankMacro1</definedName>
    <definedName name="템플리트모듈3" localSheetId="2">BlankMacro1</definedName>
    <definedName name="템플리트모듈3">BlankMacro1</definedName>
    <definedName name="템플리트모듈4" localSheetId="0">BlankMacro1</definedName>
    <definedName name="템플리트모듈4" localSheetId="9">BlankMacro1</definedName>
    <definedName name="템플리트모듈4" localSheetId="8">BlankMacro1</definedName>
    <definedName name="템플리트모듈4" localSheetId="2">BlankMacro1</definedName>
    <definedName name="템플리트모듈4">BlankMacro1</definedName>
    <definedName name="템플리트모듈5" localSheetId="0">BlankMacro1</definedName>
    <definedName name="템플리트모듈5" localSheetId="9">BlankMacro1</definedName>
    <definedName name="템플리트모듈5" localSheetId="8">BlankMacro1</definedName>
    <definedName name="템플리트모듈5" localSheetId="2">BlankMacro1</definedName>
    <definedName name="템플리트모듈5">BlankMacro1</definedName>
    <definedName name="템플리트모듈6" localSheetId="0">BlankMacro1</definedName>
    <definedName name="템플리트모듈6" localSheetId="9">BlankMacro1</definedName>
    <definedName name="템플리트모듈6" localSheetId="8">BlankMacro1</definedName>
    <definedName name="템플리트모듈6" localSheetId="2">BlankMacro1</definedName>
    <definedName name="템플리트모듈6">BlankMacro1</definedName>
    <definedName name="토" localSheetId="0">#REF!</definedName>
    <definedName name="토" localSheetId="2">#REF!</definedName>
    <definedName name="토">#REF!</definedName>
    <definedName name="토공" localSheetId="0">#REF!</definedName>
    <definedName name="토공" localSheetId="2">#REF!</definedName>
    <definedName name="토공">#REF!</definedName>
    <definedName name="토공1" localSheetId="0">#REF!</definedName>
    <definedName name="토공1" localSheetId="2">#REF!</definedName>
    <definedName name="토공1">#REF!</definedName>
    <definedName name="토공2" localSheetId="0">#REF!</definedName>
    <definedName name="토공2" localSheetId="2">#REF!</definedName>
    <definedName name="토공2">#REF!</definedName>
    <definedName name="토공당초" localSheetId="0">#REF!</definedName>
    <definedName name="토공당초" localSheetId="2">#REF!</definedName>
    <definedName name="토공당초">#REF!</definedName>
    <definedName name="토공당초계" localSheetId="0">#REF!</definedName>
    <definedName name="토공당초계" localSheetId="2">#REF!</definedName>
    <definedName name="토공당초계">#REF!</definedName>
    <definedName name="토공당초금차" localSheetId="0">#REF!</definedName>
    <definedName name="토공당초금차" localSheetId="2">#REF!</definedName>
    <definedName name="토공당초금차">#REF!</definedName>
    <definedName name="토공당초이후" localSheetId="0">#REF!</definedName>
    <definedName name="토공당초이후" localSheetId="2">#REF!</definedName>
    <definedName name="토공당초이후">#REF!</definedName>
    <definedName name="토공변경계" localSheetId="0">#REF!</definedName>
    <definedName name="토공변경계" localSheetId="2">#REF!</definedName>
    <definedName name="토공변경계">#REF!</definedName>
    <definedName name="토공변경금차" localSheetId="0">#REF!</definedName>
    <definedName name="토공변경금차" localSheetId="2">#REF!</definedName>
    <definedName name="토공변경금차">#REF!</definedName>
    <definedName name="토공변경이후" localSheetId="0">#REF!</definedName>
    <definedName name="토공변경이후" localSheetId="2">#REF!</definedName>
    <definedName name="토공변경이후">#REF!</definedName>
    <definedName name="토목설계" localSheetId="0" hidden="1">{#N/A,#N/A,FALSE,"골재소요량";#N/A,#N/A,FALSE,"골재소요량"}</definedName>
    <definedName name="토목설계" localSheetId="9" hidden="1">{#N/A,#N/A,FALSE,"골재소요량";#N/A,#N/A,FALSE,"골재소요량"}</definedName>
    <definedName name="토목설계" localSheetId="8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토사" localSheetId="0">#REF!</definedName>
    <definedName name="토사" localSheetId="2">#REF!</definedName>
    <definedName name="토사">#REF!</definedName>
    <definedName name="토사1" localSheetId="0">#REF!</definedName>
    <definedName name="토사1" localSheetId="2">#REF!</definedName>
    <definedName name="토사1">#REF!</definedName>
    <definedName name="토사2" localSheetId="0">#REF!</definedName>
    <definedName name="토사2" localSheetId="2">#REF!</definedName>
    <definedName name="토사2">#REF!</definedName>
    <definedName name="토사3" localSheetId="0">#REF!</definedName>
    <definedName name="토사3" localSheetId="2">#REF!</definedName>
    <definedName name="토사3">#REF!</definedName>
    <definedName name="토사자중">710.185</definedName>
    <definedName name="토적" localSheetId="0">#REF!</definedName>
    <definedName name="토적" localSheetId="2">#REF!</definedName>
    <definedName name="토적">#REF!</definedName>
    <definedName name="토적1공구" localSheetId="0">#REF!</definedName>
    <definedName name="토적1공구" localSheetId="2">#REF!</definedName>
    <definedName name="토적1공구">#REF!</definedName>
    <definedName name="토적2공구" localSheetId="0">#REF!</definedName>
    <definedName name="토적2공구" localSheetId="2">#REF!</definedName>
    <definedName name="토적2공구">#REF!</definedName>
    <definedName name="토적계산" localSheetId="0">#REF!</definedName>
    <definedName name="토적계산" localSheetId="2">#REF!</definedName>
    <definedName name="토적계산">#REF!</definedName>
    <definedName name="통나무" localSheetId="0">#REF!</definedName>
    <definedName name="통나무" localSheetId="2">#REF!</definedName>
    <definedName name="통나무">#REF!</definedName>
    <definedName name="통내">[5]노무비!$B$8</definedName>
    <definedName name="통설">[5]노무비!$B$10</definedName>
    <definedName name="통신내선공" localSheetId="0">#REF!</definedName>
    <definedName name="통신내선공" localSheetId="2">#REF!</definedName>
    <definedName name="통신내선공">#REF!</definedName>
    <definedName name="통신설비공" localSheetId="0">#REF!</definedName>
    <definedName name="통신설비공" localSheetId="2">#REF!</definedName>
    <definedName name="통신설비공">#REF!</definedName>
    <definedName name="통신외선공" localSheetId="0">#REF!</definedName>
    <definedName name="통신외선공" localSheetId="2">#REF!</definedName>
    <definedName name="통신외선공">#REF!</definedName>
    <definedName name="통신케이블공" localSheetId="0">#REF!</definedName>
    <definedName name="통신케이블공" localSheetId="2">#REF!</definedName>
    <definedName name="통신케이블공">#REF!</definedName>
    <definedName name="특고압케이블전공" localSheetId="0">#REF!</definedName>
    <definedName name="특고압케이블전공" localSheetId="2">#REF!</definedName>
    <definedName name="특고압케이블전공">#REF!</definedName>
    <definedName name="특급기술자" localSheetId="0">#REF!</definedName>
    <definedName name="특급기술자" localSheetId="2">#REF!</definedName>
    <definedName name="특급기술자">#REF!</definedName>
    <definedName name="특급전체" localSheetId="0">#REF!</definedName>
    <definedName name="특급전체" localSheetId="2">#REF!</definedName>
    <definedName name="특급전체">#REF!</definedName>
    <definedName name="특별인부" localSheetId="0">#REF!</definedName>
    <definedName name="특별인부" localSheetId="2">#REF!</definedName>
    <definedName name="특별인부">#REF!</definedName>
    <definedName name="특수" localSheetId="0">#REF!</definedName>
    <definedName name="특수" localSheetId="2">#REF!</definedName>
    <definedName name="특수">#REF!</definedName>
    <definedName name="특수비계공" localSheetId="0">#REF!</definedName>
    <definedName name="특수비계공" localSheetId="2">#REF!</definedName>
    <definedName name="특수비계공">#REF!</definedName>
    <definedName name="ㅍ49" localSheetId="0">#REF!</definedName>
    <definedName name="ㅍ49" localSheetId="2">#REF!</definedName>
    <definedName name="ㅍ49">#REF!</definedName>
    <definedName name="ㅍㅍ" localSheetId="0" hidden="1">{#N/A,#N/A,TRUE,"토적및재료집계";#N/A,#N/A,TRUE,"토적및재료집계";#N/A,#N/A,TRUE,"단위량"}</definedName>
    <definedName name="ㅍㅍ" localSheetId="9" hidden="1">{#N/A,#N/A,TRUE,"토적및재료집계";#N/A,#N/A,TRUE,"토적및재료집계";#N/A,#N/A,TRUE,"단위량"}</definedName>
    <definedName name="ㅍㅍ" localSheetId="8" hidden="1">{#N/A,#N/A,TRUE,"토적및재료집계";#N/A,#N/A,TRUE,"토적및재료집계";#N/A,#N/A,TRUE,"단위량"}</definedName>
    <definedName name="ㅍㅍ" localSheetId="2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ㅍㅍㅍㅍ" localSheetId="0">#REF!</definedName>
    <definedName name="ㅍㅍㅍㅍㅍㅍㅍㅍㅍ" localSheetId="2">#REF!</definedName>
    <definedName name="ㅍㅍㅍㅍㅍㅍㅍㅍㅍ">#REF!</definedName>
    <definedName name="파">#N/A</definedName>
    <definedName name="파일" localSheetId="0" hidden="1">#REF!</definedName>
    <definedName name="파일" localSheetId="2" hidden="1">#REF!</definedName>
    <definedName name="파일" hidden="1">#REF!</definedName>
    <definedName name="파일1간격">0.6</definedName>
    <definedName name="파일간격">1.3</definedName>
    <definedName name="파일길이" localSheetId="0">#REF!</definedName>
    <definedName name="파일길이" localSheetId="2">#REF!</definedName>
    <definedName name="파일길이">#REF!</definedName>
    <definedName name="파일종갯수" localSheetId="0">#REF!</definedName>
    <definedName name="파일종갯수" localSheetId="2">#REF!</definedName>
    <definedName name="파일종갯수">#REF!</definedName>
    <definedName name="파일중량" localSheetId="0">#REF!</definedName>
    <definedName name="파일중량" localSheetId="2">#REF!</definedName>
    <definedName name="파일중량">#REF!</definedName>
    <definedName name="파일횡갯수" localSheetId="0">#REF!</definedName>
    <definedName name="파일횡갯수" localSheetId="2">#REF!</definedName>
    <definedName name="파일횡갯수">#REF!</definedName>
    <definedName name="판도장_경" localSheetId="0">#REF!</definedName>
    <definedName name="판도장_경" localSheetId="2">#REF!</definedName>
    <definedName name="판도장_경">#REF!</definedName>
    <definedName name="판도장_노" localSheetId="0">#REF!</definedName>
    <definedName name="판도장_노" localSheetId="2">#REF!</definedName>
    <definedName name="판도장_노">#REF!</definedName>
    <definedName name="판도장_재" localSheetId="0">#REF!</definedName>
    <definedName name="판도장_재" localSheetId="2">#REF!</definedName>
    <definedName name="판도장_재">#REF!</definedName>
    <definedName name="판설치_경" localSheetId="0">#REF!</definedName>
    <definedName name="판설치_경" localSheetId="2">#REF!</definedName>
    <definedName name="판설치_경">#REF!</definedName>
    <definedName name="판설치_노" localSheetId="0">#REF!</definedName>
    <definedName name="판설치_노" localSheetId="2">#REF!</definedName>
    <definedName name="판설치_노">#REF!</definedName>
    <definedName name="판설치_재" localSheetId="0">#REF!</definedName>
    <definedName name="판설치_재" localSheetId="2">#REF!</definedName>
    <definedName name="판설치_재">#REF!</definedName>
    <definedName name="판재" localSheetId="0">#REF!</definedName>
    <definedName name="판재" localSheetId="2">#REF!</definedName>
    <definedName name="판재">#REF!</definedName>
    <definedName name="판절단5.5_경" localSheetId="0">#REF!</definedName>
    <definedName name="판절단5.5_경" localSheetId="2">#REF!</definedName>
    <definedName name="판절단5.5_경">#REF!</definedName>
    <definedName name="판절단5.5_노" localSheetId="0">#REF!</definedName>
    <definedName name="판절단5.5_노" localSheetId="2">#REF!</definedName>
    <definedName name="판절단5.5_노">#REF!</definedName>
    <definedName name="판절단5.5_재" localSheetId="0">#REF!</definedName>
    <definedName name="판절단5.5_재" localSheetId="2">#REF!</definedName>
    <definedName name="판절단5.5_재">#REF!</definedName>
    <definedName name="판절단6_경" localSheetId="0">#REF!</definedName>
    <definedName name="판절단6_경" localSheetId="2">#REF!</definedName>
    <definedName name="판절단6_경">#REF!</definedName>
    <definedName name="판절단6_노" localSheetId="0">#REF!</definedName>
    <definedName name="판절단6_노" localSheetId="2">#REF!</definedName>
    <definedName name="판절단6_노">#REF!</definedName>
    <definedName name="판절단6_재" localSheetId="0">#REF!</definedName>
    <definedName name="판절단6_재" localSheetId="2">#REF!</definedName>
    <definedName name="판절단6_재">#REF!</definedName>
    <definedName name="판절단8_경" localSheetId="0">#REF!</definedName>
    <definedName name="판절단8_경" localSheetId="2">#REF!</definedName>
    <definedName name="판절단8_경">#REF!</definedName>
    <definedName name="판절단8_노" localSheetId="0">#REF!</definedName>
    <definedName name="판절단8_노" localSheetId="2">#REF!</definedName>
    <definedName name="판절단8_노">#REF!</definedName>
    <definedName name="판절단8_재" localSheetId="0">#REF!</definedName>
    <definedName name="판절단8_재" localSheetId="2">#REF!</definedName>
    <definedName name="판절단8_재">#REF!</definedName>
    <definedName name="판절단9_경" localSheetId="0">#REF!</definedName>
    <definedName name="판절단9_경" localSheetId="2">#REF!</definedName>
    <definedName name="판절단9_경">#REF!</definedName>
    <definedName name="판절단9_노" localSheetId="0">#REF!</definedName>
    <definedName name="판절단9_노" localSheetId="2">#REF!</definedName>
    <definedName name="판절단9_노">#REF!</definedName>
    <definedName name="판절단9_재" localSheetId="0">#REF!</definedName>
    <definedName name="판절단9_재" localSheetId="2">#REF!</definedName>
    <definedName name="판절단9_재">#REF!</definedName>
    <definedName name="판조립_경" localSheetId="0">#REF!</definedName>
    <definedName name="판조립_경" localSheetId="2">#REF!</definedName>
    <definedName name="판조립_경">#REF!</definedName>
    <definedName name="판조립_노" localSheetId="0">#REF!</definedName>
    <definedName name="판조립_노" localSheetId="2">#REF!</definedName>
    <definedName name="판조립_노">#REF!</definedName>
    <definedName name="판조립_재" localSheetId="0">#REF!</definedName>
    <definedName name="판조립_재" localSheetId="2">#REF!</definedName>
    <definedName name="판조립_재">#REF!</definedName>
    <definedName name="판철거_경" localSheetId="0">#REF!</definedName>
    <definedName name="판철거_경" localSheetId="2">#REF!</definedName>
    <definedName name="판철거_경">#REF!</definedName>
    <definedName name="판철거_노" localSheetId="0">#REF!</definedName>
    <definedName name="판철거_노" localSheetId="2">#REF!</definedName>
    <definedName name="판철거_노">#REF!</definedName>
    <definedName name="판철거_재" localSheetId="0">#REF!</definedName>
    <definedName name="판철거_재" localSheetId="2">#REF!</definedName>
    <definedName name="판철거_재">#REF!</definedName>
    <definedName name="팔" localSheetId="0" hidden="1">#REF!</definedName>
    <definedName name="팔" localSheetId="2" hidden="1">#REF!</definedName>
    <definedName name="팔" hidden="1">#REF!</definedName>
    <definedName name="퍼티" localSheetId="0">#REF!</definedName>
    <definedName name="퍼티" localSheetId="2">#REF!</definedName>
    <definedName name="퍼티">#REF!</definedName>
    <definedName name="편락관" localSheetId="0">#REF!</definedName>
    <definedName name="편락관" localSheetId="2">#REF!</definedName>
    <definedName name="편락관">#REF!</definedName>
    <definedName name="평균" localSheetId="0">#REF!</definedName>
    <definedName name="평균" localSheetId="2">#REF!</definedName>
    <definedName name="평균">#REF!</definedName>
    <definedName name="평균H2" localSheetId="0">#REF!</definedName>
    <definedName name="평균H2" localSheetId="2">#REF!</definedName>
    <definedName name="평균H2">#REF!</definedName>
    <definedName name="평균높이" localSheetId="0">#REF!</definedName>
    <definedName name="평균높이" localSheetId="2">#REF!</definedName>
    <definedName name="평균높이">#REF!</definedName>
    <definedName name="포설공" localSheetId="0">#REF!</definedName>
    <definedName name="포설공" localSheetId="2">#REF!</definedName>
    <definedName name="포설공">#REF!</definedName>
    <definedName name="포장" localSheetId="0">#REF!</definedName>
    <definedName name="포장" localSheetId="2">#REF!</definedName>
    <definedName name="포장">#REF!</definedName>
    <definedName name="포장공수량집계표" localSheetId="0">#REF!</definedName>
    <definedName name="포장공수량집계표" localSheetId="2">#REF!</definedName>
    <definedName name="포장공수량집계표">#REF!</definedName>
    <definedName name="포장당초계" localSheetId="0">#REF!</definedName>
    <definedName name="포장당초계" localSheetId="2">#REF!</definedName>
    <definedName name="포장당초계">#REF!</definedName>
    <definedName name="포장당초금차" localSheetId="0">#REF!</definedName>
    <definedName name="포장당초금차" localSheetId="2">#REF!</definedName>
    <definedName name="포장당초금차">#REF!</definedName>
    <definedName name="포장당초까지" localSheetId="0">#REF!</definedName>
    <definedName name="포장당초까지" localSheetId="2">#REF!</definedName>
    <definedName name="포장당초까지">#REF!</definedName>
    <definedName name="포장당초이후" localSheetId="0">#REF!</definedName>
    <definedName name="포장당초이후" localSheetId="2">#REF!</definedName>
    <definedName name="포장당초이후">#REF!</definedName>
    <definedName name="포장변경계" localSheetId="0">#REF!</definedName>
    <definedName name="포장변경계" localSheetId="2">#REF!</definedName>
    <definedName name="포장변경계">#REF!</definedName>
    <definedName name="포장변경금차" localSheetId="0">#REF!</definedName>
    <definedName name="포장변경금차" localSheetId="2">#REF!</definedName>
    <definedName name="포장변경금차">#REF!</definedName>
    <definedName name="포장변경까지" localSheetId="0">#REF!</definedName>
    <definedName name="포장변경까지" localSheetId="2">#REF!</definedName>
    <definedName name="포장변경까지">#REF!</definedName>
    <definedName name="포장변경이후" localSheetId="0">#REF!</definedName>
    <definedName name="포장변경이후" localSheetId="2">#REF!</definedName>
    <definedName name="포장변경이후">#REF!</definedName>
    <definedName name="폭원" localSheetId="0">#REF!</definedName>
    <definedName name="폭원" localSheetId="2">#REF!</definedName>
    <definedName name="폭원">#REF!</definedName>
    <definedName name="표면처리" localSheetId="0">#REF!</definedName>
    <definedName name="표면처리" localSheetId="2">#REF!</definedName>
    <definedName name="표면처리">#REF!</definedName>
    <definedName name="표지" localSheetId="0" hidden="1">{#N/A,#N/A,FALSE,"Sheet1"}</definedName>
    <definedName name="표지" localSheetId="9" hidden="1">{#N/A,#N/A,FALSE,"Sheet1"}</definedName>
    <definedName name="표지" localSheetId="8" hidden="1">{#N/A,#N/A,FALSE,"Sheet1"}</definedName>
    <definedName name="표지" localSheetId="2" hidden="1">{#N/A,#N/A,FALSE,"Sheet1"}</definedName>
    <definedName name="표지" hidden="1">{#N/A,#N/A,FALSE,"Sheet1"}</definedName>
    <definedName name="표지1" localSheetId="0">BlankMacro1</definedName>
    <definedName name="표지1" localSheetId="9">BlankMacro1</definedName>
    <definedName name="표지1" localSheetId="8">BlankMacro1</definedName>
    <definedName name="표지1" localSheetId="2">BlankMacro1</definedName>
    <definedName name="표지1">BlankMacro1</definedName>
    <definedName name="표지3" localSheetId="0">BlankMacro1</definedName>
    <definedName name="표지3" localSheetId="9">BlankMacro1</definedName>
    <definedName name="표지3" localSheetId="8">BlankMacro1</definedName>
    <definedName name="표지3" localSheetId="2">BlankMacro1</definedName>
    <definedName name="표지3">BlankMacro1</definedName>
    <definedName name="표지판" localSheetId="0">#REF!</definedName>
    <definedName name="표지판" localSheetId="2">#REF!</definedName>
    <definedName name="표지판">#REF!</definedName>
    <definedName name="품5" localSheetId="0">#REF!</definedName>
    <definedName name="품5" localSheetId="2">#REF!</definedName>
    <definedName name="품5">#REF!</definedName>
    <definedName name="품명" localSheetId="0">#REF!</definedName>
    <definedName name="품명" localSheetId="2">#REF!</definedName>
    <definedName name="품명">#REF!</definedName>
    <definedName name="품명2" localSheetId="0">#REF!</definedName>
    <definedName name="품명2" localSheetId="2">#REF!</definedName>
    <definedName name="품명2">#REF!</definedName>
    <definedName name="풍하중모멘트" localSheetId="0">#REF!</definedName>
    <definedName name="풍하중모멘트" localSheetId="2">#REF!</definedName>
    <definedName name="풍하중모멘트">#REF!</definedName>
    <definedName name="풍화암" localSheetId="0">#REF!</definedName>
    <definedName name="풍화암" localSheetId="2">#REF!</definedName>
    <definedName name="풍화암">#REF!</definedName>
    <definedName name="풍화토" localSheetId="0">#REF!</definedName>
    <definedName name="풍화토" localSheetId="2">#REF!</definedName>
    <definedName name="풍화토">#REF!</definedName>
    <definedName name="프라이머" localSheetId="0">#REF!</definedName>
    <definedName name="프라이머" localSheetId="2">#REF!</definedName>
    <definedName name="프라이머">#REF!</definedName>
    <definedName name="플랜지소켓관" localSheetId="0">#REF!</definedName>
    <definedName name="플랜지소켓관" localSheetId="2">#REF!</definedName>
    <definedName name="플랜지소켓관">#REF!</definedName>
    <definedName name="플랜지폭" localSheetId="0">#REF!</definedName>
    <definedName name="플랜지폭" localSheetId="2">#REF!</definedName>
    <definedName name="플랜지폭">#REF!</definedName>
    <definedName name="플랜트기계설치공" localSheetId="0">#REF!</definedName>
    <definedName name="플랜트기계설치공" localSheetId="2">#REF!</definedName>
    <definedName name="플랜트기계설치공">#REF!</definedName>
    <definedName name="플랜트배관공" localSheetId="0">#REF!</definedName>
    <definedName name="플랜트배관공" localSheetId="2">#REF!</definedName>
    <definedName name="플랜트배관공">#REF!</definedName>
    <definedName name="플랜트용접공" localSheetId="0">#REF!</definedName>
    <definedName name="플랜트용접공" localSheetId="2">#REF!</definedName>
    <definedName name="플랜트용접공">#REF!</definedName>
    <definedName name="플랜트전공" localSheetId="0">#REF!</definedName>
    <definedName name="플랜트전공" localSheetId="2">#REF!</definedName>
    <definedName name="플랜트전공">#REF!</definedName>
    <definedName name="플랜트제관공" localSheetId="0">#REF!</definedName>
    <definedName name="플랜트제관공" localSheetId="2">#REF!</definedName>
    <definedName name="플랜트제관공">#REF!</definedName>
    <definedName name="플랜트특수용접공" localSheetId="0">#REF!</definedName>
    <definedName name="플랜트특수용접공" localSheetId="2">#REF!</definedName>
    <definedName name="플랜트특수용접공">#REF!</definedName>
    <definedName name="플러그" localSheetId="0">#REF!</definedName>
    <definedName name="플러그" localSheetId="2">#REF!</definedName>
    <definedName name="플러그">#REF!</definedName>
    <definedName name="피복두께" localSheetId="0">#REF!</definedName>
    <definedName name="피복두께" localSheetId="2">#REF!</definedName>
    <definedName name="피복두께">#REF!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ㅂㄷㄱ" localSheetId="0">#REF!</definedName>
    <definedName name="ㅎㅂㄷㄱ" localSheetId="2">#REF!</definedName>
    <definedName name="ㅎㅂㄷㄱ">#REF!</definedName>
    <definedName name="ㅎㅎ" localSheetId="0">#REF!</definedName>
    <definedName name="ㅎㅎ" localSheetId="2">#REF!</definedName>
    <definedName name="ㅎㅎ">#REF!</definedName>
    <definedName name="ㅎㅎㄷㅁㅂ" localSheetId="0">#REF!</definedName>
    <definedName name="ㅎㅎㄷㅁㅂ" localSheetId="2">#REF!</definedName>
    <definedName name="ㅎㅎㄷㅁㅂ">#REF!</definedName>
    <definedName name="ㅎㅎㅎㅎ" localSheetId="0" hidden="1">{#N/A,#N/A,TRUE,"토적및재료집계";#N/A,#N/A,TRUE,"토적및재료집계";#N/A,#N/A,TRUE,"단위량"}</definedName>
    <definedName name="ㅎㅎㅎㅎ" localSheetId="9" hidden="1">{#N/A,#N/A,TRUE,"토적및재료집계";#N/A,#N/A,TRUE,"토적및재료집계";#N/A,#N/A,TRUE,"단위량"}</definedName>
    <definedName name="ㅎㅎㅎㅎ" localSheetId="8" hidden="1">{#N/A,#N/A,TRUE,"토적및재료집계";#N/A,#N/A,TRUE,"토적및재료집계";#N/A,#N/A,TRUE,"단위량"}</definedName>
    <definedName name="ㅎㅎㅎㅎ" localSheetId="2" hidden="1">{#N/A,#N/A,TRUE,"토적및재료집계";#N/A,#N/A,TRUE,"토적및재료집계";#N/A,#N/A,TRUE,"단위량"}</definedName>
    <definedName name="ㅎㅎㅎㅎ" hidden="1">{#N/A,#N/A,TRUE,"토적및재료집계";#N/A,#N/A,TRUE,"토적및재료집계";#N/A,#N/A,TRUE,"단위량"}</definedName>
    <definedName name="하도급" localSheetId="0">#REF!</definedName>
    <definedName name="하도급" localSheetId="2">#REF!</definedName>
    <definedName name="하도급">#REF!</definedName>
    <definedName name="하변" localSheetId="0">#REF!</definedName>
    <definedName name="하변" localSheetId="2">#REF!</definedName>
    <definedName name="하변">#REF!</definedName>
    <definedName name="하부" localSheetId="0">#REF!</definedName>
    <definedName name="하부" localSheetId="2">#REF!</definedName>
    <definedName name="하부">#REF!</definedName>
    <definedName name="하부두께" localSheetId="0">#REF!</definedName>
    <definedName name="하부두께" localSheetId="2">#REF!</definedName>
    <definedName name="하부두께">#REF!</definedName>
    <definedName name="하부소자" localSheetId="0">#REF!</definedName>
    <definedName name="하부소자" localSheetId="2">#REF!</definedName>
    <definedName name="하부소자">#REF!</definedName>
    <definedName name="하부슬라브" localSheetId="0">#REF!</definedName>
    <definedName name="하부슬라브" localSheetId="2">#REF!</definedName>
    <definedName name="하부슬라브">#REF!</definedName>
    <definedName name="하부플랜지두께" localSheetId="0">#REF!</definedName>
    <definedName name="하부플랜지두께" localSheetId="2">#REF!</definedName>
    <definedName name="하부플랜지두께">#REF!</definedName>
    <definedName name="하수" localSheetId="0">#REF!</definedName>
    <definedName name="하수" localSheetId="2">#REF!</definedName>
    <definedName name="하수">#REF!</definedName>
    <definedName name="하이티에스엘보" localSheetId="0">#REF!</definedName>
    <definedName name="하이티에스엘보" localSheetId="2">#REF!</definedName>
    <definedName name="하이티에스엘보">#REF!</definedName>
    <definedName name="하중" localSheetId="0">#REF!</definedName>
    <definedName name="하중" localSheetId="2">#REF!</definedName>
    <definedName name="하중">#REF!</definedName>
    <definedName name="한" localSheetId="0" hidden="1">#REF!</definedName>
    <definedName name="한" localSheetId="2" hidden="1">#REF!</definedName>
    <definedName name="한" hidden="1">#REF!</definedName>
    <definedName name="한전수탁비" localSheetId="0">#REF!</definedName>
    <definedName name="한전수탁비" localSheetId="2">#REF!</definedName>
    <definedName name="한전수탁비">#REF!</definedName>
    <definedName name="할석공" localSheetId="0">#REF!</definedName>
    <definedName name="할석공" localSheetId="2">#REF!</definedName>
    <definedName name="할석공">#REF!</definedName>
    <definedName name="할인율" localSheetId="0">#REF!</definedName>
    <definedName name="할인율" localSheetId="2">#REF!</definedName>
    <definedName name="할인율">#REF!</definedName>
    <definedName name="함석공" localSheetId="0">#REF!</definedName>
    <definedName name="함석공" localSheetId="2">#REF!</definedName>
    <definedName name="함석공">#REF!</definedName>
    <definedName name="함판3" localSheetId="0">#REF!</definedName>
    <definedName name="함판3" localSheetId="2">#REF!</definedName>
    <definedName name="함판3">#REF!</definedName>
    <definedName name="합계" localSheetId="0">#REF!</definedName>
    <definedName name="합계" localSheetId="2">#REF!</definedName>
    <definedName name="합계">#REF!</definedName>
    <definedName name="합계남윤철" localSheetId="0" hidden="1">{#N/A,#N/A,FALSE,"구조2"}</definedName>
    <definedName name="합계남윤철" localSheetId="9" hidden="1">{#N/A,#N/A,FALSE,"구조2"}</definedName>
    <definedName name="합계남윤철" localSheetId="8" hidden="1">{#N/A,#N/A,FALSE,"구조2"}</definedName>
    <definedName name="합계남윤철" localSheetId="2" hidden="1">{#N/A,#N/A,FALSE,"구조2"}</definedName>
    <definedName name="합계남윤철" hidden="1">{#N/A,#N/A,FALSE,"구조2"}</definedName>
    <definedName name="합병경" localSheetId="0">#REF!</definedName>
    <definedName name="합병경" localSheetId="2">#REF!</definedName>
    <definedName name="합병경">#REF!</definedName>
    <definedName name="합병노" localSheetId="0">#REF!</definedName>
    <definedName name="합병노" localSheetId="2">#REF!</definedName>
    <definedName name="합병노">#REF!</definedName>
    <definedName name="합병재" localSheetId="0">#REF!</definedName>
    <definedName name="합병재" localSheetId="2">#REF!</definedName>
    <definedName name="합병재">#REF!</definedName>
    <definedName name="합성강성3Span" localSheetId="0">#REF!</definedName>
    <definedName name="합성강성3Span" localSheetId="2">#REF!</definedName>
    <definedName name="합성강성3Span">#REF!</definedName>
    <definedName name="합성단면적3Span" localSheetId="0">#REF!</definedName>
    <definedName name="합성단면적3Span" localSheetId="2">#REF!</definedName>
    <definedName name="합성단면적3Span">#REF!</definedName>
    <definedName name="합판4" localSheetId="0">#REF!</definedName>
    <definedName name="합판4" localSheetId="2">#REF!</definedName>
    <definedName name="합판4">#REF!</definedName>
    <definedName name="합판6" localSheetId="0">#REF!</definedName>
    <definedName name="합판6" localSheetId="2">#REF!</definedName>
    <definedName name="합판6">#REF!</definedName>
    <definedName name="항공사진고급" localSheetId="0">#REF!</definedName>
    <definedName name="항공사진고급" localSheetId="2">#REF!</definedName>
    <definedName name="항공사진고급">#REF!</definedName>
    <definedName name="항공사진중급" localSheetId="0">#REF!</definedName>
    <definedName name="항공사진중급" localSheetId="2">#REF!</definedName>
    <definedName name="항공사진중급">#REF!</definedName>
    <definedName name="항공사진초급" localSheetId="0">#REF!</definedName>
    <definedName name="항공사진초급" localSheetId="2">#REF!</definedName>
    <definedName name="항공사진초급">#REF!</definedName>
    <definedName name="항목별" localSheetId="0">#REF!</definedName>
    <definedName name="항목별" localSheetId="2">#REF!</definedName>
    <definedName name="항목별">#REF!</definedName>
    <definedName name="항목별공사비" localSheetId="0">#REF!</definedName>
    <definedName name="항목별공사비" localSheetId="2">#REF!</definedName>
    <definedName name="항목별공사비">#REF!</definedName>
    <definedName name="항법사" localSheetId="0">#REF!</definedName>
    <definedName name="항법사" localSheetId="2">#REF!</definedName>
    <definedName name="항법사">#REF!</definedName>
    <definedName name="항타길이_경사" localSheetId="0">#REF!</definedName>
    <definedName name="항타길이_경사" localSheetId="2">#REF!</definedName>
    <definedName name="항타길이_경사">#REF!</definedName>
    <definedName name="항타길이_수직" localSheetId="0">#REF!</definedName>
    <definedName name="항타길이_수직" localSheetId="2">#REF!</definedName>
    <definedName name="항타길이_수직">#REF!</definedName>
    <definedName name="해" localSheetId="0" hidden="1">#REF!</definedName>
    <definedName name="해" localSheetId="2" hidden="1">#REF!</definedName>
    <definedName name="해" hidden="1">#REF!</definedName>
    <definedName name="허용전류" localSheetId="0">#REF!</definedName>
    <definedName name="허용전류" localSheetId="2">#REF!</definedName>
    <definedName name="허용전류">#REF!</definedName>
    <definedName name="허용지반반력">70</definedName>
    <definedName name="헌치H" localSheetId="0">#REF!</definedName>
    <definedName name="헌치H" localSheetId="2">#REF!</definedName>
    <definedName name="헌치H">#REF!</definedName>
    <definedName name="헌치V" localSheetId="0">#REF!</definedName>
    <definedName name="헌치V" localSheetId="2">#REF!</definedName>
    <definedName name="헌치V">#REF!</definedName>
    <definedName name="헤베" localSheetId="0">#REF!</definedName>
    <definedName name="헤베" localSheetId="2">#REF!</definedName>
    <definedName name="헤베">#REF!</definedName>
    <definedName name="혀" localSheetId="0">#REF!</definedName>
    <definedName name="혀" localSheetId="2">#REF!</definedName>
    <definedName name="혀">#REF!</definedName>
    <definedName name="현도사" localSheetId="0">#REF!</definedName>
    <definedName name="현도사" localSheetId="2">#REF!</definedName>
    <definedName name="현도사">#REF!</definedName>
    <definedName name="형강100" localSheetId="0">#REF!</definedName>
    <definedName name="형강100" localSheetId="2">#REF!</definedName>
    <definedName name="형강100">#REF!</definedName>
    <definedName name="형강200" localSheetId="0">#REF!</definedName>
    <definedName name="형강200" localSheetId="2">#REF!</definedName>
    <definedName name="형강200">#REF!</definedName>
    <definedName name="형강250" localSheetId="0">#REF!</definedName>
    <definedName name="형강250" localSheetId="2">#REF!</definedName>
    <definedName name="형강250">#REF!</definedName>
    <definedName name="형틀목공">[8]노임!$B$3</definedName>
    <definedName name="호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맨홀토공" localSheetId="0">#REF!</definedName>
    <definedName name="호맨홀토공" localSheetId="2">#REF!</definedName>
    <definedName name="호맨홀토공">#REF!</definedName>
    <definedName name="호박돌" localSheetId="0">#REF!</definedName>
    <definedName name="호박돌" localSheetId="2">#REF!</definedName>
    <definedName name="호박돌">#REF!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홈ㅂㄷㄱ" localSheetId="0">#REF!</definedName>
    <definedName name="홈ㅂㄷㄱ" localSheetId="2">#REF!</definedName>
    <definedName name="홈ㅂㄷㄱ">#REF!</definedName>
    <definedName name="홈통받이수량" localSheetId="0">#REF!</definedName>
    <definedName name="홈통받이수량" localSheetId="2">#REF!</definedName>
    <definedName name="홈통받이수량">#REF!</definedName>
    <definedName name="홍길동" localSheetId="0">#REF!</definedName>
    <definedName name="홍길동" localSheetId="2">#REF!</definedName>
    <definedName name="홍길동">#REF!</definedName>
    <definedName name="화약취급공" localSheetId="0">#REF!</definedName>
    <definedName name="화약취급공" localSheetId="2">#REF!</definedName>
    <definedName name="화약취급공">#REF!</definedName>
    <definedName name="환기구1" localSheetId="0">#REF!</definedName>
    <definedName name="환기구1" localSheetId="2">#REF!</definedName>
    <definedName name="환기구1">#REF!</definedName>
    <definedName name="환율" localSheetId="0">#REF!</definedName>
    <definedName name="환율" localSheetId="2">#REF!</definedName>
    <definedName name="환율">#REF!</definedName>
    <definedName name="환토고" localSheetId="0">#REF!</definedName>
    <definedName name="환토고" localSheetId="2">#REF!</definedName>
    <definedName name="환토고">#REF!</definedName>
    <definedName name="환토상변" localSheetId="0">#REF!</definedName>
    <definedName name="환토상변" localSheetId="2">#REF!</definedName>
    <definedName name="환토상변">#REF!</definedName>
    <definedName name="활하중1" localSheetId="0">#REF!</definedName>
    <definedName name="활하중1" localSheetId="2">#REF!</definedName>
    <definedName name="활하중1">#REF!</definedName>
    <definedName name="활하중2" localSheetId="0">#REF!</definedName>
    <definedName name="활하중2" localSheetId="2">#REF!</definedName>
    <definedName name="활하중2">#REF!</definedName>
    <definedName name="활하중재하시풍하중" localSheetId="0">#REF!</definedName>
    <definedName name="활하중재하시풍하중" localSheetId="2">#REF!</definedName>
    <definedName name="활하중재하시풍하중">#REF!</definedName>
    <definedName name="회로번호" localSheetId="0">#REF!</definedName>
    <definedName name="회로번호" localSheetId="2">#REF!</definedName>
    <definedName name="회로번호">#REF!</definedName>
    <definedName name="횡" localSheetId="0">#REF!</definedName>
    <definedName name="횡" localSheetId="2">#REF!</definedName>
    <definedName name="횡">#REF!</definedName>
    <definedName name="후사모멘트" localSheetId="0">#REF!</definedName>
    <definedName name="후사모멘트" localSheetId="2">#REF!</definedName>
    <definedName name="후사모멘트">#REF!</definedName>
    <definedName name="후활모멘트" localSheetId="0">#REF!</definedName>
    <definedName name="후활모멘트" localSheetId="2">#REF!</definedName>
    <definedName name="후활모멘트">#REF!</definedName>
    <definedName name="후활전단력" localSheetId="0">#REF!</definedName>
    <definedName name="후활전단력" localSheetId="2">#REF!</definedName>
    <definedName name="후활전단력">#REF!</definedName>
    <definedName name="휘발유" localSheetId="0">#REF!</definedName>
    <definedName name="휘발유" localSheetId="2">#REF!</definedName>
    <definedName name="휘발유">#REF!</definedName>
    <definedName name="흉벽1" localSheetId="0">#REF!</definedName>
    <definedName name="흉벽1" localSheetId="2">#REF!</definedName>
    <definedName name="흉벽1">#REF!</definedName>
    <definedName name="흉벽높이" localSheetId="0">#REF!</definedName>
    <definedName name="흉벽높이" localSheetId="2">#REF!</definedName>
    <definedName name="흉벽높이">#REF!</definedName>
    <definedName name="ㅏ닫">#N/A</definedName>
    <definedName name="ㅏㅏㅇ라너" localSheetId="0">#REF!</definedName>
    <definedName name="ㅏㅏㅇ라너" localSheetId="2">#REF!</definedName>
    <definedName name="ㅏㅏㅇ라너">#REF!</definedName>
    <definedName name="ㅏㅓㅓㅎㅎ">#N/A</definedName>
    <definedName name="ㅐ520" localSheetId="0">#REF!</definedName>
    <definedName name="ㅐ520" localSheetId="2">#REF!</definedName>
    <definedName name="ㅐ520">#REF!</definedName>
    <definedName name="ㅑ1262" localSheetId="0">#REF!</definedName>
    <definedName name="ㅑ1262" localSheetId="2">#REF!</definedName>
    <definedName name="ㅑ1262">#REF!</definedName>
    <definedName name="ㅑㅑ" localSheetId="0">#REF!</definedName>
    <definedName name="ㅑㅑ" localSheetId="2">#REF!</definedName>
    <definedName name="ㅑㅑ">#REF!</definedName>
    <definedName name="ㅓ39" localSheetId="0">#REF!</definedName>
    <definedName name="ㅓ39" localSheetId="2">#REF!</definedName>
    <definedName name="ㅓ39">#REF!</definedName>
    <definedName name="ㅓ8" localSheetId="0">#REF!</definedName>
    <definedName name="ㅓ8" localSheetId="2">#REF!</definedName>
    <definedName name="ㅓ8">#REF!</definedName>
    <definedName name="ㅓㅎㄹ" localSheetId="0">#REF!</definedName>
    <definedName name="ㅓㅎㄹ" localSheetId="2">#REF!</definedName>
    <definedName name="ㅓㅎㄹ">#REF!</definedName>
    <definedName name="ㅓㅏㄹ" localSheetId="0">#REF!</definedName>
    <definedName name="ㅓㅏㄹ" localSheetId="2">#REF!</definedName>
    <definedName name="ㅓㅏㄹ">#REF!</definedName>
    <definedName name="ㅓㅓㅓ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갸ㅜㅅ" localSheetId="0">#REF!</definedName>
    <definedName name="ㅔ갸ㅜㅅ" localSheetId="2">#REF!</definedName>
    <definedName name="ㅔ갸ㅜㅅ">#REF!</definedName>
    <definedName name="ㅔㅔㅔ" localSheetId="0">#REF!</definedName>
    <definedName name="ㅔㅔㅔ" localSheetId="2">#REF!</definedName>
    <definedName name="ㅔㅔㅔ">#REF!</definedName>
    <definedName name="ㅔㅔㅔㅔㅔㅔㅔㅔㅔㅔㅔㅔㅔ" localSheetId="0">#REF!</definedName>
    <definedName name="ㅔㅔㅔㅔㅔㅔㅔㅔㅔㅔㅔㅔㅔ" localSheetId="2">#REF!</definedName>
    <definedName name="ㅔㅔㅔㅔㅔㅔㅔㅔㅔㅔㅔㅔㅔ">#REF!</definedName>
    <definedName name="ㅕ" localSheetId="0">#REF!</definedName>
    <definedName name="ㅕ" localSheetId="2">#REF!</definedName>
    <definedName name="ㅕ">#REF!</definedName>
    <definedName name="ㅕㅅ" localSheetId="0">#REF!</definedName>
    <definedName name="ㅕㅅ" localSheetId="2">#REF!</definedName>
    <definedName name="ㅕㅅ">#REF!</definedName>
    <definedName name="ㅗ" localSheetId="0" hidden="1">{#N/A,#N/A,TRUE,"토적및재료집계";#N/A,#N/A,TRUE,"토적및재료집계";#N/A,#N/A,TRUE,"단위량"}</definedName>
    <definedName name="ㅗ" localSheetId="9" hidden="1">{#N/A,#N/A,TRUE,"토적및재료집계";#N/A,#N/A,TRUE,"토적및재료집계";#N/A,#N/A,TRUE,"단위량"}</definedName>
    <definedName name="ㅗ" localSheetId="8" hidden="1">{#N/A,#N/A,TRUE,"토적및재료집계";#N/A,#N/A,TRUE,"토적및재료집계";#N/A,#N/A,TRUE,"단위량"}</definedName>
    <definedName name="ㅗ" localSheetId="2" hidden="1">{#N/A,#N/A,TRUE,"토적및재료집계";#N/A,#N/A,TRUE,"토적및재료집계";#N/A,#N/A,TRUE,"단위량"}</definedName>
    <definedName name="ㅗ" hidden="1">{#N/A,#N/A,TRUE,"토적및재료집계";#N/A,#N/A,TRUE,"토적및재료집계";#N/A,#N/A,TRUE,"단위량"}</definedName>
    <definedName name="ㅗ1" localSheetId="0">#REF!</definedName>
    <definedName name="ㅗ1" localSheetId="2">#REF!</definedName>
    <definedName name="ㅗ1">#REF!</definedName>
    <definedName name="ㅗ1019" localSheetId="0">#REF!</definedName>
    <definedName name="ㅗ1019" localSheetId="2">#REF!</definedName>
    <definedName name="ㅗ1019">#REF!</definedName>
    <definedName name="ㅗ2" localSheetId="0">#REF!</definedName>
    <definedName name="ㅗ2" localSheetId="2">#REF!</definedName>
    <definedName name="ㅗ2">#REF!</definedName>
    <definedName name="ㅗ3" localSheetId="0">#REF!</definedName>
    <definedName name="ㅗ3" localSheetId="2">#REF!</definedName>
    <definedName name="ㅗ3">#REF!</definedName>
    <definedName name="ㅗ4" localSheetId="0">#REF!</definedName>
    <definedName name="ㅗ4" localSheetId="2">#REF!</definedName>
    <definedName name="ㅗ4">#REF!</definedName>
    <definedName name="ㅗ5" localSheetId="0">#REF!</definedName>
    <definedName name="ㅗ5" localSheetId="2">#REF!</definedName>
    <definedName name="ㅗ5">#REF!</definedName>
    <definedName name="ㅗㄷㄱ" localSheetId="0">#REF!</definedName>
    <definedName name="ㅗㄷㄱ" localSheetId="2">#REF!</definedName>
    <definedName name="ㅗㄷㄱ">#REF!</definedName>
    <definedName name="ㅗㄹ" localSheetId="0">#REF!</definedName>
    <definedName name="ㅗㄹ" localSheetId="2">#REF!</definedName>
    <definedName name="ㅗㄹ">#REF!</definedName>
    <definedName name="ㅗㅅㄱ" localSheetId="0" hidden="1">{#N/A,#N/A,TRUE,"토적및재료집계";#N/A,#N/A,TRUE,"토적및재료집계";#N/A,#N/A,TRUE,"단위량"}</definedName>
    <definedName name="ㅗㅅㄱ" localSheetId="9" hidden="1">{#N/A,#N/A,TRUE,"토적및재료집계";#N/A,#N/A,TRUE,"토적및재료집계";#N/A,#N/A,TRUE,"단위량"}</definedName>
    <definedName name="ㅗㅅㄱ" localSheetId="8" hidden="1">{#N/A,#N/A,TRUE,"토적및재료집계";#N/A,#N/A,TRUE,"토적및재료집계";#N/A,#N/A,TRUE,"단위량"}</definedName>
    <definedName name="ㅗㅅㄱ" localSheetId="2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" localSheetId="0" hidden="1">{#N/A,#N/A,TRUE,"토적및재료집계";#N/A,#N/A,TRUE,"토적및재료집계";#N/A,#N/A,TRUE,"단위량"}</definedName>
    <definedName name="ㅛ" localSheetId="9" hidden="1">{#N/A,#N/A,TRUE,"토적및재료집계";#N/A,#N/A,TRUE,"토적및재료집계";#N/A,#N/A,TRUE,"단위량"}</definedName>
    <definedName name="ㅛ" localSheetId="8" hidden="1">{#N/A,#N/A,TRUE,"토적및재료집계";#N/A,#N/A,TRUE,"토적및재료집계";#N/A,#N/A,TRUE,"단위량"}</definedName>
    <definedName name="ㅛ" localSheetId="2" hidden="1">{#N/A,#N/A,TRUE,"토적및재료집계";#N/A,#N/A,TRUE,"토적및재료집계";#N/A,#N/A,TRUE,"단위량"}</definedName>
    <definedName name="ㅛ" hidden="1">{#N/A,#N/A,TRUE,"토적및재료집계";#N/A,#N/A,TRUE,"토적및재료집계";#N/A,#N/A,TRUE,"단위량"}</definedName>
    <definedName name="ㅜ1" localSheetId="0">#REF!</definedName>
    <definedName name="ㅜ1" localSheetId="2">#REF!</definedName>
    <definedName name="ㅜ1">#REF!</definedName>
    <definedName name="ㅠ" localSheetId="0">#REF!</definedName>
    <definedName name="ㅠ" localSheetId="2">#REF!</definedName>
    <definedName name="ㅠ">#REF!</definedName>
    <definedName name="ㅠ1" localSheetId="0">#REF!</definedName>
    <definedName name="ㅠ1" localSheetId="2">#REF!</definedName>
    <definedName name="ㅠ1">#REF!</definedName>
    <definedName name="ㅠ10" localSheetId="0">#REF!</definedName>
    <definedName name="ㅠ10" localSheetId="2">#REF!</definedName>
    <definedName name="ㅠ10">#REF!</definedName>
    <definedName name="ㅠ11" localSheetId="0">#REF!</definedName>
    <definedName name="ㅠ11" localSheetId="2">#REF!</definedName>
    <definedName name="ㅠ11">#REF!</definedName>
    <definedName name="ㅠ2" localSheetId="0">#REF!</definedName>
    <definedName name="ㅠ2" localSheetId="2">#REF!</definedName>
    <definedName name="ㅠ2">#REF!</definedName>
    <definedName name="ㅠ3" localSheetId="0">#REF!</definedName>
    <definedName name="ㅠ3" localSheetId="2">#REF!</definedName>
    <definedName name="ㅠ3">#REF!</definedName>
    <definedName name="ㅠ4" localSheetId="0">#REF!</definedName>
    <definedName name="ㅠ4" localSheetId="2">#REF!</definedName>
    <definedName name="ㅠ4">#REF!</definedName>
    <definedName name="ㅠ5" localSheetId="0">#REF!</definedName>
    <definedName name="ㅠ5" localSheetId="2">#REF!</definedName>
    <definedName name="ㅠ5">#REF!</definedName>
    <definedName name="ㅠ6" localSheetId="0">#REF!</definedName>
    <definedName name="ㅠ6" localSheetId="2">#REF!</definedName>
    <definedName name="ㅠ6">#REF!</definedName>
    <definedName name="ㅠ7" localSheetId="0">#REF!</definedName>
    <definedName name="ㅠ7" localSheetId="2">#REF!</definedName>
    <definedName name="ㅠ7">#REF!</definedName>
    <definedName name="ㅠ8" localSheetId="0">#REF!</definedName>
    <definedName name="ㅠ8" localSheetId="2">#REF!</definedName>
    <definedName name="ㅠ8">#REF!</definedName>
    <definedName name="ㅠ9" localSheetId="0">#REF!</definedName>
    <definedName name="ㅠ9" localSheetId="2">#REF!</definedName>
    <definedName name="ㅠ9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ㅎㅁ" localSheetId="0">#REF!</definedName>
    <definedName name="ㅠㅎㅁ" localSheetId="2">#REF!</definedName>
    <definedName name="ㅠㅎㅁ">#REF!</definedName>
    <definedName name="ㅠㅗㅁㅈㄷ" localSheetId="0">#REF!</definedName>
    <definedName name="ㅠㅗㅁㅈㄷ" localSheetId="2">#REF!</definedName>
    <definedName name="ㅠㅗㅁㅈㄷ">#REF!</definedName>
    <definedName name="ㅠㅗㅠㄷㄱㅁ" localSheetId="0">#REF!</definedName>
    <definedName name="ㅠㅗㅠㄷㄱㅁ" localSheetId="2">#REF!</definedName>
    <definedName name="ㅠㅗㅠㄷㄱㅁ">#REF!</definedName>
    <definedName name="ㅠㅠ">[11]노임!$A$1:$B$27</definedName>
    <definedName name="ㅡㅡ" localSheetId="0">#REF!</definedName>
    <definedName name="ㅡㅡ" localSheetId="2">#REF!</definedName>
    <definedName name="ㅡㅡ">#REF!</definedName>
    <definedName name="ㅣ" localSheetId="0">#REF!</definedName>
    <definedName name="ㅣ" localSheetId="2">#REF!</definedName>
    <definedName name="ㅣ">#REF!</definedName>
    <definedName name="ㅣ1517" localSheetId="0">#REF!</definedName>
    <definedName name="ㅣ1517" localSheetId="2">#REF!</definedName>
    <definedName name="ㅣ1517">#REF!</definedName>
    <definedName name="ㅣ1549" localSheetId="0">#REF!</definedName>
    <definedName name="ㅣ1549" localSheetId="2">#REF!</definedName>
    <definedName name="ㅣ1549">#REF!</definedName>
    <definedName name="ㅣ16" localSheetId="0">#REF!</definedName>
    <definedName name="ㅣ16" localSheetId="2">#REF!</definedName>
    <definedName name="ㅣ16">#REF!</definedName>
    <definedName name="ㅣ618" localSheetId="0">#REF!</definedName>
    <definedName name="ㅣ618" localSheetId="2">#REF!</definedName>
    <definedName name="ㅣ618">#REF!</definedName>
    <definedName name="ㅣ650" localSheetId="0">#REF!</definedName>
    <definedName name="ㅣ650" localSheetId="2">#REF!</definedName>
    <definedName name="ㅣ650">#REF!</definedName>
    <definedName name="ㅣㅏㅣ" localSheetId="0">#REF!</definedName>
    <definedName name="ㅣㅏㅣ" localSheetId="2">#REF!</definedName>
    <definedName name="ㅣㅏㅣ">#REF!</definedName>
    <definedName name="ㅣㅑㅑ" localSheetId="0" hidden="1">{#N/A,#N/A,FALSE,"단가표지"}</definedName>
    <definedName name="ㅣㅑㅑ" localSheetId="9" hidden="1">{#N/A,#N/A,FALSE,"단가표지"}</definedName>
    <definedName name="ㅣㅑㅑ" localSheetId="8" hidden="1">{#N/A,#N/A,FALSE,"단가표지"}</definedName>
    <definedName name="ㅣㅑㅑ" localSheetId="2" hidden="1">{#N/A,#N/A,FALSE,"단가표지"}</definedName>
    <definedName name="ㅣㅑㅑ" hidden="1">{#N/A,#N/A,FALSE,"단가표지"}</definedName>
    <definedName name="ㅣㅣㅏㅏㅓ" localSheetId="0" hidden="1">{#N/A,#N/A,FALSE,"2~8번"}</definedName>
    <definedName name="ㅣㅣㅏㅏㅓ" localSheetId="2" hidden="1">{#N/A,#N/A,FALSE,"2~8번"}</definedName>
    <definedName name="ㅣㅣㅏㅏㅓ" hidden="1">{#N/A,#N/A,FALSE,"2~8번"}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10" i="7" l="1"/>
  <c r="I6" i="6"/>
  <c r="J6" i="6" s="1"/>
  <c r="K6" i="6"/>
  <c r="L6" i="6" s="1"/>
  <c r="I7" i="6"/>
  <c r="J7" i="6" s="1"/>
  <c r="K7" i="6"/>
  <c r="L7" i="6" s="1"/>
  <c r="I8" i="6"/>
  <c r="J8" i="6" s="1"/>
  <c r="K8" i="6"/>
  <c r="L8" i="6" s="1"/>
  <c r="I9" i="6"/>
  <c r="J9" i="6" s="1"/>
  <c r="K9" i="6"/>
  <c r="L9" i="6" s="1"/>
  <c r="I10" i="6"/>
  <c r="J10" i="6" s="1"/>
  <c r="K10" i="6"/>
  <c r="L10" i="6" s="1"/>
  <c r="I11" i="6"/>
  <c r="J11" i="6" s="1"/>
  <c r="K11" i="6"/>
  <c r="L11" i="6" s="1"/>
  <c r="L29" i="6" l="1"/>
  <c r="J29" i="6"/>
  <c r="E127" i="3"/>
  <c r="AR53" i="12"/>
  <c r="AI53" i="12"/>
  <c r="AR51" i="12"/>
  <c r="AI51" i="12"/>
  <c r="AR49" i="12"/>
  <c r="AI49" i="12"/>
  <c r="AR47" i="12"/>
  <c r="AI47" i="12"/>
  <c r="AR45" i="12"/>
  <c r="AI45" i="12"/>
  <c r="AR43" i="12"/>
  <c r="AI43" i="12"/>
  <c r="AR41" i="12"/>
  <c r="AI41" i="12"/>
  <c r="AR39" i="12"/>
  <c r="AI39" i="12"/>
  <c r="AR37" i="12"/>
  <c r="AI37" i="12"/>
  <c r="AR35" i="12"/>
  <c r="AI35" i="12"/>
  <c r="AR33" i="12"/>
  <c r="AI33" i="12"/>
  <c r="AR31" i="12"/>
  <c r="AI31" i="12"/>
  <c r="AR29" i="12"/>
  <c r="AI29" i="12"/>
  <c r="AR27" i="12"/>
  <c r="AI27" i="12"/>
  <c r="AR25" i="12"/>
  <c r="AI25" i="12"/>
  <c r="AR23" i="12"/>
  <c r="AI23" i="12"/>
  <c r="AR21" i="12"/>
  <c r="AI21" i="12"/>
  <c r="AR19" i="12"/>
  <c r="AI19" i="12"/>
  <c r="AR17" i="12"/>
  <c r="AI17" i="12"/>
  <c r="AR15" i="12"/>
  <c r="AI15" i="12"/>
  <c r="L18" i="10"/>
  <c r="F18" i="10"/>
  <c r="L17" i="10"/>
  <c r="L16" i="10"/>
  <c r="L12" i="10"/>
  <c r="L13" i="10" s="1"/>
  <c r="A2" i="10"/>
  <c r="A6" i="9"/>
  <c r="K107" i="6"/>
  <c r="I107" i="6"/>
  <c r="K106" i="6"/>
  <c r="L106" i="6" s="1"/>
  <c r="I106" i="6"/>
  <c r="J106" i="6" s="1"/>
  <c r="K98" i="6"/>
  <c r="L98" i="6" s="1"/>
  <c r="I98" i="6"/>
  <c r="J98" i="6" s="1"/>
  <c r="K97" i="6"/>
  <c r="L97" i="6" s="1"/>
  <c r="I97" i="6"/>
  <c r="J97" i="6" s="1"/>
  <c r="K96" i="6"/>
  <c r="L96" i="6" s="1"/>
  <c r="I96" i="6"/>
  <c r="J96" i="6" s="1"/>
  <c r="K95" i="6"/>
  <c r="L95" i="6" s="1"/>
  <c r="I95" i="6"/>
  <c r="J95" i="6" s="1"/>
  <c r="K94" i="6"/>
  <c r="L94" i="6" s="1"/>
  <c r="I94" i="6"/>
  <c r="J94" i="6" s="1"/>
  <c r="K93" i="6"/>
  <c r="L93" i="6" s="1"/>
  <c r="I93" i="6"/>
  <c r="J93" i="6" s="1"/>
  <c r="K92" i="6"/>
  <c r="I92" i="6"/>
  <c r="J92" i="6" s="1"/>
  <c r="K91" i="6"/>
  <c r="L91" i="6" s="1"/>
  <c r="I91" i="6"/>
  <c r="J91" i="6" s="1"/>
  <c r="K90" i="6"/>
  <c r="L90" i="6" s="1"/>
  <c r="I90" i="6"/>
  <c r="J90" i="6" s="1"/>
  <c r="K89" i="6"/>
  <c r="L89" i="6" s="1"/>
  <c r="I89" i="6"/>
  <c r="J89" i="6" s="1"/>
  <c r="K88" i="6"/>
  <c r="L88" i="6" s="1"/>
  <c r="I88" i="6"/>
  <c r="J88" i="6" s="1"/>
  <c r="K87" i="6"/>
  <c r="L87" i="6" s="1"/>
  <c r="I87" i="6"/>
  <c r="J87" i="6" s="1"/>
  <c r="K86" i="6"/>
  <c r="I86" i="6"/>
  <c r="J86" i="6" s="1"/>
  <c r="K85" i="6"/>
  <c r="L85" i="6" s="1"/>
  <c r="I85" i="6"/>
  <c r="J85" i="6" s="1"/>
  <c r="K84" i="6"/>
  <c r="I84" i="6"/>
  <c r="J84" i="6" s="1"/>
  <c r="K83" i="6"/>
  <c r="L83" i="6" s="1"/>
  <c r="I83" i="6"/>
  <c r="J83" i="6" s="1"/>
  <c r="K82" i="6"/>
  <c r="L82" i="6" s="1"/>
  <c r="I82" i="6"/>
  <c r="K81" i="6"/>
  <c r="L81" i="6" s="1"/>
  <c r="I81" i="6"/>
  <c r="J81" i="6" s="1"/>
  <c r="K80" i="6"/>
  <c r="L80" i="6" s="1"/>
  <c r="I80" i="6"/>
  <c r="J80" i="6" s="1"/>
  <c r="K79" i="6"/>
  <c r="L79" i="6" s="1"/>
  <c r="I79" i="6"/>
  <c r="J79" i="6" s="1"/>
  <c r="K78" i="6"/>
  <c r="L78" i="6" s="1"/>
  <c r="I78" i="6"/>
  <c r="J78" i="6" s="1"/>
  <c r="K77" i="6"/>
  <c r="L77" i="6" s="1"/>
  <c r="I77" i="6"/>
  <c r="J77" i="6" s="1"/>
  <c r="K76" i="6"/>
  <c r="I76" i="6"/>
  <c r="K75" i="6"/>
  <c r="L75" i="6" s="1"/>
  <c r="I75" i="6"/>
  <c r="J75" i="6" s="1"/>
  <c r="K74" i="6"/>
  <c r="L74" i="6" s="1"/>
  <c r="I74" i="6"/>
  <c r="J74" i="6" s="1"/>
  <c r="K73" i="6"/>
  <c r="L73" i="6" s="1"/>
  <c r="I73" i="6"/>
  <c r="J73" i="6" s="1"/>
  <c r="K72" i="6"/>
  <c r="I72" i="6"/>
  <c r="J72" i="6" s="1"/>
  <c r="K71" i="6"/>
  <c r="L71" i="6" s="1"/>
  <c r="I71" i="6"/>
  <c r="J71" i="6" s="1"/>
  <c r="K70" i="6"/>
  <c r="I70" i="6"/>
  <c r="J70" i="6" s="1"/>
  <c r="K69" i="6"/>
  <c r="L69" i="6" s="1"/>
  <c r="I69" i="6"/>
  <c r="J69" i="6" s="1"/>
  <c r="K68" i="6"/>
  <c r="L68" i="6" s="1"/>
  <c r="I68" i="6"/>
  <c r="J68" i="6" s="1"/>
  <c r="K67" i="6"/>
  <c r="L67" i="6" s="1"/>
  <c r="I67" i="6"/>
  <c r="J67" i="6" s="1"/>
  <c r="K66" i="6"/>
  <c r="L66" i="6" s="1"/>
  <c r="I66" i="6"/>
  <c r="J66" i="6" s="1"/>
  <c r="K65" i="6"/>
  <c r="L65" i="6" s="1"/>
  <c r="I65" i="6"/>
  <c r="J65" i="6" s="1"/>
  <c r="K64" i="6"/>
  <c r="L64" i="6" s="1"/>
  <c r="I64" i="6"/>
  <c r="J64" i="6" s="1"/>
  <c r="K63" i="6"/>
  <c r="L63" i="6" s="1"/>
  <c r="I63" i="6"/>
  <c r="J63" i="6" s="1"/>
  <c r="K62" i="6"/>
  <c r="I62" i="6"/>
  <c r="K61" i="6"/>
  <c r="L61" i="6" s="1"/>
  <c r="I61" i="6"/>
  <c r="J61" i="6" s="1"/>
  <c r="K60" i="6"/>
  <c r="L60" i="6" s="1"/>
  <c r="I60" i="6"/>
  <c r="J60" i="6" s="1"/>
  <c r="K59" i="6"/>
  <c r="L59" i="6" s="1"/>
  <c r="I59" i="6"/>
  <c r="J59" i="6" s="1"/>
  <c r="K58" i="6"/>
  <c r="L58" i="6" s="1"/>
  <c r="I58" i="6"/>
  <c r="J58" i="6" s="1"/>
  <c r="K57" i="6"/>
  <c r="I57" i="6"/>
  <c r="J57" i="6" s="1"/>
  <c r="K56" i="6"/>
  <c r="L56" i="6" s="1"/>
  <c r="I56" i="6"/>
  <c r="J56" i="6" s="1"/>
  <c r="K55" i="6"/>
  <c r="I55" i="6"/>
  <c r="J55" i="6" s="1"/>
  <c r="K54" i="6"/>
  <c r="I54" i="6"/>
  <c r="J54" i="6" s="1"/>
  <c r="K53" i="6"/>
  <c r="L53" i="6" s="1"/>
  <c r="I53" i="6"/>
  <c r="J53" i="6" s="1"/>
  <c r="K52" i="6"/>
  <c r="L52" i="6" s="1"/>
  <c r="I52" i="6"/>
  <c r="J52" i="6" s="1"/>
  <c r="K51" i="6"/>
  <c r="L51" i="6" s="1"/>
  <c r="I51" i="6"/>
  <c r="K50" i="6"/>
  <c r="L50" i="6" s="1"/>
  <c r="I50" i="6"/>
  <c r="J50" i="6" s="1"/>
  <c r="K49" i="6"/>
  <c r="L49" i="6" s="1"/>
  <c r="I49" i="6"/>
  <c r="J49" i="6" s="1"/>
  <c r="K48" i="6"/>
  <c r="L48" i="6" s="1"/>
  <c r="I48" i="6"/>
  <c r="J48" i="6" s="1"/>
  <c r="K47" i="6"/>
  <c r="L47" i="6" s="1"/>
  <c r="I47" i="6"/>
  <c r="J47" i="6" s="1"/>
  <c r="K46" i="6"/>
  <c r="L46" i="6" s="1"/>
  <c r="I46" i="6"/>
  <c r="J46" i="6" s="1"/>
  <c r="K45" i="6"/>
  <c r="L45" i="6" s="1"/>
  <c r="I45" i="6"/>
  <c r="J45" i="6" s="1"/>
  <c r="K44" i="6"/>
  <c r="L44" i="6" s="1"/>
  <c r="I44" i="6"/>
  <c r="K43" i="6"/>
  <c r="L43" i="6" s="1"/>
  <c r="I43" i="6"/>
  <c r="J43" i="6" s="1"/>
  <c r="K42" i="6"/>
  <c r="L42" i="6" s="1"/>
  <c r="I42" i="6"/>
  <c r="J42" i="6" s="1"/>
  <c r="K41" i="6"/>
  <c r="L41" i="6" s="1"/>
  <c r="I41" i="6"/>
  <c r="J41" i="6" s="1"/>
  <c r="K40" i="6"/>
  <c r="L40" i="6" s="1"/>
  <c r="I40" i="6"/>
  <c r="J40" i="6" s="1"/>
  <c r="K39" i="6"/>
  <c r="L39" i="6" s="1"/>
  <c r="I39" i="6"/>
  <c r="J39" i="6" s="1"/>
  <c r="K38" i="6"/>
  <c r="I38" i="6"/>
  <c r="J38" i="6" s="1"/>
  <c r="K37" i="6"/>
  <c r="L37" i="6" s="1"/>
  <c r="I37" i="6"/>
  <c r="J37" i="6" s="1"/>
  <c r="K36" i="6"/>
  <c r="L36" i="6" s="1"/>
  <c r="I36" i="6"/>
  <c r="J36" i="6" s="1"/>
  <c r="K35" i="6"/>
  <c r="L35" i="6" s="1"/>
  <c r="I35" i="6"/>
  <c r="K34" i="6"/>
  <c r="L34" i="6" s="1"/>
  <c r="I34" i="6"/>
  <c r="J34" i="6" s="1"/>
  <c r="K33" i="6"/>
  <c r="I33" i="6"/>
  <c r="J33" i="6" s="1"/>
  <c r="K32" i="6"/>
  <c r="L32" i="6" s="1"/>
  <c r="I32" i="6"/>
  <c r="J32" i="6" s="1"/>
  <c r="K31" i="6"/>
  <c r="L31" i="6" s="1"/>
  <c r="I31" i="6"/>
  <c r="J31" i="6" s="1"/>
  <c r="K289" i="4"/>
  <c r="L289" i="4" s="1"/>
  <c r="I289" i="4"/>
  <c r="J289" i="4" s="1"/>
  <c r="G289" i="4"/>
  <c r="H289" i="4" s="1"/>
  <c r="K282" i="4"/>
  <c r="L282" i="4" s="1"/>
  <c r="I282" i="4"/>
  <c r="K276" i="4"/>
  <c r="L276" i="4" s="1"/>
  <c r="I276" i="4"/>
  <c r="J276" i="4" s="1"/>
  <c r="G276" i="4"/>
  <c r="H276" i="4" s="1"/>
  <c r="K275" i="4"/>
  <c r="L275" i="4" s="1"/>
  <c r="I275" i="4"/>
  <c r="J275" i="4" s="1"/>
  <c r="G275" i="4"/>
  <c r="H275" i="4" s="1"/>
  <c r="K264" i="4"/>
  <c r="I264" i="4"/>
  <c r="J264" i="4" s="1"/>
  <c r="K259" i="4"/>
  <c r="L259" i="4" s="1"/>
  <c r="I259" i="4"/>
  <c r="J259" i="4" s="1"/>
  <c r="G260" i="4" s="1"/>
  <c r="G259" i="4"/>
  <c r="K258" i="4"/>
  <c r="L258" i="4" s="1"/>
  <c r="I258" i="4"/>
  <c r="K253" i="4"/>
  <c r="L253" i="4" s="1"/>
  <c r="I253" i="4"/>
  <c r="J253" i="4" s="1"/>
  <c r="G253" i="4"/>
  <c r="H253" i="4" s="1"/>
  <c r="K252" i="4"/>
  <c r="L252" i="4" s="1"/>
  <c r="I252" i="4"/>
  <c r="J252" i="4" s="1"/>
  <c r="G252" i="4"/>
  <c r="H252" i="4" s="1"/>
  <c r="K251" i="4"/>
  <c r="L251" i="4" s="1"/>
  <c r="I251" i="4"/>
  <c r="J251" i="4" s="1"/>
  <c r="K246" i="4"/>
  <c r="I246" i="4"/>
  <c r="J246" i="4" s="1"/>
  <c r="G246" i="4"/>
  <c r="I235" i="4"/>
  <c r="J235" i="4" s="1"/>
  <c r="I234" i="4"/>
  <c r="J234" i="4" s="1"/>
  <c r="I233" i="4"/>
  <c r="J233" i="4" s="1"/>
  <c r="K228" i="4"/>
  <c r="L228" i="4" s="1"/>
  <c r="I228" i="4"/>
  <c r="J228" i="4" s="1"/>
  <c r="G228" i="4"/>
  <c r="H228" i="4" s="1"/>
  <c r="K227" i="4"/>
  <c r="I227" i="4"/>
  <c r="J227" i="4" s="1"/>
  <c r="G227" i="4"/>
  <c r="H227" i="4" s="1"/>
  <c r="K226" i="4"/>
  <c r="L226" i="4" s="1"/>
  <c r="I226" i="4"/>
  <c r="J226" i="4" s="1"/>
  <c r="G226" i="4"/>
  <c r="H226" i="4" s="1"/>
  <c r="K223" i="4"/>
  <c r="L223" i="4" s="1"/>
  <c r="I223" i="4"/>
  <c r="K222" i="4"/>
  <c r="I222" i="4"/>
  <c r="J222" i="4" s="1"/>
  <c r="K221" i="4"/>
  <c r="L221" i="4" s="1"/>
  <c r="I221" i="4"/>
  <c r="J221" i="4" s="1"/>
  <c r="K220" i="4"/>
  <c r="I220" i="4"/>
  <c r="J220" i="4" s="1"/>
  <c r="K215" i="4"/>
  <c r="L215" i="4" s="1"/>
  <c r="I215" i="4"/>
  <c r="J215" i="4" s="1"/>
  <c r="G215" i="4"/>
  <c r="K214" i="4"/>
  <c r="L214" i="4" s="1"/>
  <c r="I214" i="4"/>
  <c r="J214" i="4" s="1"/>
  <c r="K209" i="4"/>
  <c r="L209" i="4" s="1"/>
  <c r="I209" i="4"/>
  <c r="G209" i="4"/>
  <c r="K208" i="4"/>
  <c r="L208" i="4" s="1"/>
  <c r="I208" i="4"/>
  <c r="J208" i="4" s="1"/>
  <c r="G208" i="4"/>
  <c r="H208" i="4" s="1"/>
  <c r="K202" i="4"/>
  <c r="L202" i="4" s="1"/>
  <c r="I202" i="4"/>
  <c r="J202" i="4" s="1"/>
  <c r="G203" i="4" s="1"/>
  <c r="G202" i="4"/>
  <c r="H202" i="4" s="1"/>
  <c r="K201" i="4"/>
  <c r="L201" i="4" s="1"/>
  <c r="I201" i="4"/>
  <c r="J201" i="4" s="1"/>
  <c r="K196" i="4"/>
  <c r="L196" i="4" s="1"/>
  <c r="I196" i="4"/>
  <c r="J196" i="4" s="1"/>
  <c r="G197" i="4" s="1"/>
  <c r="H197" i="4" s="1"/>
  <c r="G196" i="4"/>
  <c r="K195" i="4"/>
  <c r="L195" i="4" s="1"/>
  <c r="I195" i="4"/>
  <c r="J195" i="4" s="1"/>
  <c r="K190" i="4"/>
  <c r="L190" i="4" s="1"/>
  <c r="I190" i="4"/>
  <c r="J190" i="4" s="1"/>
  <c r="G191" i="4" s="1"/>
  <c r="E191" i="4" s="1"/>
  <c r="G190" i="4"/>
  <c r="H190" i="4" s="1"/>
  <c r="K189" i="4"/>
  <c r="L189" i="4" s="1"/>
  <c r="I189" i="4"/>
  <c r="J189" i="4" s="1"/>
  <c r="K188" i="4"/>
  <c r="L188" i="4" s="1"/>
  <c r="I188" i="4"/>
  <c r="J188" i="4" s="1"/>
  <c r="K187" i="4"/>
  <c r="L187" i="4" s="1"/>
  <c r="I187" i="4"/>
  <c r="J187" i="4" s="1"/>
  <c r="K186" i="4"/>
  <c r="I186" i="4"/>
  <c r="K185" i="4"/>
  <c r="L185" i="4" s="1"/>
  <c r="I185" i="4"/>
  <c r="J185" i="4" s="1"/>
  <c r="K180" i="4"/>
  <c r="L180" i="4" s="1"/>
  <c r="I180" i="4"/>
  <c r="G180" i="4"/>
  <c r="H180" i="4" s="1"/>
  <c r="K179" i="4"/>
  <c r="I179" i="4"/>
  <c r="J179" i="4" s="1"/>
  <c r="K178" i="4"/>
  <c r="L178" i="4" s="1"/>
  <c r="I178" i="4"/>
  <c r="K177" i="4"/>
  <c r="L177" i="4" s="1"/>
  <c r="I177" i="4"/>
  <c r="J177" i="4" s="1"/>
  <c r="K176" i="4"/>
  <c r="L176" i="4" s="1"/>
  <c r="I176" i="4"/>
  <c r="J176" i="4" s="1"/>
  <c r="K175" i="4"/>
  <c r="L175" i="4" s="1"/>
  <c r="I175" i="4"/>
  <c r="J175" i="4" s="1"/>
  <c r="K170" i="4"/>
  <c r="L170" i="4" s="1"/>
  <c r="I170" i="4"/>
  <c r="J170" i="4" s="1"/>
  <c r="G170" i="4"/>
  <c r="H170" i="4" s="1"/>
  <c r="K169" i="4"/>
  <c r="I169" i="4"/>
  <c r="J169" i="4" s="1"/>
  <c r="K164" i="4"/>
  <c r="L164" i="4" s="1"/>
  <c r="I164" i="4"/>
  <c r="J164" i="4" s="1"/>
  <c r="G165" i="4" s="1"/>
  <c r="H165" i="4" s="1"/>
  <c r="G164" i="4"/>
  <c r="H164" i="4" s="1"/>
  <c r="K163" i="4"/>
  <c r="I163" i="4"/>
  <c r="J163" i="4" s="1"/>
  <c r="K158" i="4"/>
  <c r="L158" i="4" s="1"/>
  <c r="I158" i="4"/>
  <c r="J158" i="4" s="1"/>
  <c r="G158" i="4"/>
  <c r="H158" i="4" s="1"/>
  <c r="K157" i="4"/>
  <c r="I157" i="4"/>
  <c r="J157" i="4" s="1"/>
  <c r="G157" i="4"/>
  <c r="K155" i="4"/>
  <c r="L155" i="4" s="1"/>
  <c r="I155" i="4"/>
  <c r="K150" i="4"/>
  <c r="L150" i="4" s="1"/>
  <c r="I150" i="4"/>
  <c r="J150" i="4" s="1"/>
  <c r="G150" i="4"/>
  <c r="H150" i="4" s="1"/>
  <c r="K148" i="4"/>
  <c r="L148" i="4" s="1"/>
  <c r="I148" i="4"/>
  <c r="K143" i="4"/>
  <c r="I143" i="4"/>
  <c r="J143" i="4" s="1"/>
  <c r="G144" i="4" s="1"/>
  <c r="E144" i="4" s="1"/>
  <c r="G143" i="4"/>
  <c r="H143" i="4" s="1"/>
  <c r="K141" i="4"/>
  <c r="L141" i="4" s="1"/>
  <c r="I141" i="4"/>
  <c r="J141" i="4" s="1"/>
  <c r="K136" i="4"/>
  <c r="I136" i="4"/>
  <c r="J136" i="4" s="1"/>
  <c r="G137" i="4" s="1"/>
  <c r="H137" i="4" s="1"/>
  <c r="G136" i="4"/>
  <c r="H136" i="4" s="1"/>
  <c r="K134" i="4"/>
  <c r="L134" i="4" s="1"/>
  <c r="I134" i="4"/>
  <c r="J134" i="4" s="1"/>
  <c r="K129" i="4"/>
  <c r="E129" i="4" s="1"/>
  <c r="I129" i="4"/>
  <c r="J129" i="4" s="1"/>
  <c r="G130" i="4" s="1"/>
  <c r="H130" i="4" s="1"/>
  <c r="G129" i="4"/>
  <c r="K127" i="4"/>
  <c r="I127" i="4"/>
  <c r="J127" i="4" s="1"/>
  <c r="K122" i="4"/>
  <c r="L122" i="4" s="1"/>
  <c r="I122" i="4"/>
  <c r="J122" i="4" s="1"/>
  <c r="G122" i="4"/>
  <c r="H122" i="4" s="1"/>
  <c r="K120" i="4"/>
  <c r="L120" i="4" s="1"/>
  <c r="I120" i="4"/>
  <c r="K115" i="4"/>
  <c r="I115" i="4"/>
  <c r="J115" i="4" s="1"/>
  <c r="G116" i="4" s="1"/>
  <c r="H116" i="4" s="1"/>
  <c r="G115" i="4"/>
  <c r="K113" i="4"/>
  <c r="I113" i="4"/>
  <c r="J113" i="4" s="1"/>
  <c r="K108" i="4"/>
  <c r="L108" i="4" s="1"/>
  <c r="I108" i="4"/>
  <c r="G108" i="4"/>
  <c r="H108" i="4" s="1"/>
  <c r="K106" i="4"/>
  <c r="L106" i="4" s="1"/>
  <c r="I106" i="4"/>
  <c r="J106" i="4" s="1"/>
  <c r="K101" i="4"/>
  <c r="L101" i="4" s="1"/>
  <c r="I101" i="4"/>
  <c r="J101" i="4" s="1"/>
  <c r="G102" i="4" s="1"/>
  <c r="G101" i="4"/>
  <c r="H101" i="4" s="1"/>
  <c r="K99" i="4"/>
  <c r="L99" i="4" s="1"/>
  <c r="I99" i="4"/>
  <c r="J99" i="4" s="1"/>
  <c r="K94" i="4"/>
  <c r="L94" i="4" s="1"/>
  <c r="I94" i="4"/>
  <c r="J94" i="4" s="1"/>
  <c r="G95" i="4" s="1"/>
  <c r="E95" i="4" s="1"/>
  <c r="G94" i="4"/>
  <c r="H94" i="4" s="1"/>
  <c r="K92" i="4"/>
  <c r="L92" i="4" s="1"/>
  <c r="I92" i="4"/>
  <c r="K87" i="4"/>
  <c r="L87" i="4" s="1"/>
  <c r="I87" i="4"/>
  <c r="J87" i="4" s="1"/>
  <c r="G87" i="4"/>
  <c r="H87" i="4" s="1"/>
  <c r="K85" i="4"/>
  <c r="L85" i="4" s="1"/>
  <c r="I85" i="4"/>
  <c r="J85" i="4" s="1"/>
  <c r="K80" i="4"/>
  <c r="L80" i="4" s="1"/>
  <c r="I80" i="4"/>
  <c r="J80" i="4" s="1"/>
  <c r="G81" i="4" s="1"/>
  <c r="G80" i="4"/>
  <c r="H80" i="4" s="1"/>
  <c r="K78" i="4"/>
  <c r="L78" i="4" s="1"/>
  <c r="I78" i="4"/>
  <c r="J78" i="4" s="1"/>
  <c r="K73" i="4"/>
  <c r="L73" i="4" s="1"/>
  <c r="I73" i="4"/>
  <c r="G73" i="4"/>
  <c r="H73" i="4" s="1"/>
  <c r="K70" i="4"/>
  <c r="L70" i="4" s="1"/>
  <c r="I70" i="4"/>
  <c r="K65" i="4"/>
  <c r="L65" i="4" s="1"/>
  <c r="I65" i="4"/>
  <c r="J65" i="4" s="1"/>
  <c r="G66" i="4" s="1"/>
  <c r="G65" i="4"/>
  <c r="K62" i="4"/>
  <c r="L62" i="4" s="1"/>
  <c r="I62" i="4"/>
  <c r="K57" i="4"/>
  <c r="L57" i="4" s="1"/>
  <c r="I57" i="4"/>
  <c r="J57" i="4" s="1"/>
  <c r="G57" i="4"/>
  <c r="K56" i="4"/>
  <c r="L56" i="4" s="1"/>
  <c r="I56" i="4"/>
  <c r="G56" i="4"/>
  <c r="H56" i="4" s="1"/>
  <c r="K53" i="4"/>
  <c r="L53" i="4" s="1"/>
  <c r="I53" i="4"/>
  <c r="J53" i="4" s="1"/>
  <c r="K48" i="4"/>
  <c r="L48" i="4" s="1"/>
  <c r="I48" i="4"/>
  <c r="J48" i="4" s="1"/>
  <c r="G48" i="4"/>
  <c r="H48" i="4" s="1"/>
  <c r="K47" i="4"/>
  <c r="L47" i="4" s="1"/>
  <c r="I47" i="4"/>
  <c r="J47" i="4" s="1"/>
  <c r="G47" i="4"/>
  <c r="H47" i="4" s="1"/>
  <c r="K44" i="4"/>
  <c r="L44" i="4" s="1"/>
  <c r="I44" i="4"/>
  <c r="J44" i="4" s="1"/>
  <c r="K39" i="4"/>
  <c r="I39" i="4"/>
  <c r="J39" i="4" s="1"/>
  <c r="G39" i="4"/>
  <c r="H39" i="4" s="1"/>
  <c r="K38" i="4"/>
  <c r="L38" i="4" s="1"/>
  <c r="I38" i="4"/>
  <c r="G38" i="4"/>
  <c r="H38" i="4" s="1"/>
  <c r="K35" i="4"/>
  <c r="L35" i="4" s="1"/>
  <c r="I35" i="4"/>
  <c r="J35" i="4" s="1"/>
  <c r="K30" i="4"/>
  <c r="L30" i="4" s="1"/>
  <c r="I30" i="4"/>
  <c r="J30" i="4" s="1"/>
  <c r="G31" i="4" s="1"/>
  <c r="G30" i="4"/>
  <c r="H30" i="4" s="1"/>
  <c r="K27" i="4"/>
  <c r="I27" i="4"/>
  <c r="J27" i="4" s="1"/>
  <c r="K22" i="4"/>
  <c r="L22" i="4" s="1"/>
  <c r="I22" i="4"/>
  <c r="J22" i="4" s="1"/>
  <c r="G23" i="4" s="1"/>
  <c r="G22" i="4"/>
  <c r="H22" i="4" s="1"/>
  <c r="K19" i="4"/>
  <c r="I19" i="4"/>
  <c r="J19" i="4" s="1"/>
  <c r="K14" i="4"/>
  <c r="L14" i="4" s="1"/>
  <c r="I14" i="4"/>
  <c r="G14" i="4"/>
  <c r="H14" i="4" s="1"/>
  <c r="K12" i="4"/>
  <c r="L12" i="4" s="1"/>
  <c r="I12" i="4"/>
  <c r="J12" i="4" s="1"/>
  <c r="K7" i="4"/>
  <c r="I7" i="4"/>
  <c r="G7" i="4"/>
  <c r="K5" i="4"/>
  <c r="L5" i="4" s="1"/>
  <c r="I5" i="4"/>
  <c r="J5" i="4" s="1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G201" i="4" s="1"/>
  <c r="H201" i="4" s="1"/>
  <c r="O49" i="3"/>
  <c r="G214" i="4" s="1"/>
  <c r="H214" i="4" s="1"/>
  <c r="O48" i="3"/>
  <c r="O47" i="3"/>
  <c r="G222" i="4" s="1"/>
  <c r="H222" i="4" s="1"/>
  <c r="O46" i="3"/>
  <c r="G189" i="4" s="1"/>
  <c r="H189" i="4" s="1"/>
  <c r="O45" i="3"/>
  <c r="G179" i="4" s="1"/>
  <c r="H179" i="4" s="1"/>
  <c r="O44" i="3"/>
  <c r="O43" i="3"/>
  <c r="O42" i="3"/>
  <c r="G12" i="4" s="1"/>
  <c r="H12" i="4" s="1"/>
  <c r="G13" i="4" s="1"/>
  <c r="E13" i="4" s="1"/>
  <c r="O41" i="3"/>
  <c r="G5" i="4" s="1"/>
  <c r="O40" i="3"/>
  <c r="G53" i="4" s="1"/>
  <c r="H53" i="4" s="1"/>
  <c r="O39" i="3"/>
  <c r="G44" i="4" s="1"/>
  <c r="E44" i="4" s="1"/>
  <c r="O38" i="3"/>
  <c r="G35" i="4" s="1"/>
  <c r="H35" i="4" s="1"/>
  <c r="G37" i="4" s="1"/>
  <c r="H37" i="4" s="1"/>
  <c r="O37" i="3"/>
  <c r="G70" i="4" s="1"/>
  <c r="H70" i="4" s="1"/>
  <c r="O36" i="3"/>
  <c r="G62" i="4" s="1"/>
  <c r="H62" i="4" s="1"/>
  <c r="G64" i="4" s="1"/>
  <c r="E64" i="4" s="1"/>
  <c r="O35" i="3"/>
  <c r="G223" i="4" s="1"/>
  <c r="H223" i="4" s="1"/>
  <c r="G225" i="4" s="1"/>
  <c r="E225" i="4" s="1"/>
  <c r="O34" i="3"/>
  <c r="G27" i="4" s="1"/>
  <c r="O33" i="3"/>
  <c r="G19" i="4" s="1"/>
  <c r="H19" i="4" s="1"/>
  <c r="O32" i="3"/>
  <c r="G185" i="4" s="1"/>
  <c r="H185" i="4" s="1"/>
  <c r="O31" i="3"/>
  <c r="G220" i="4" s="1"/>
  <c r="H220" i="4" s="1"/>
  <c r="O30" i="3"/>
  <c r="G221" i="4" s="1"/>
  <c r="O29" i="3"/>
  <c r="G251" i="4" s="1"/>
  <c r="H251" i="4" s="1"/>
  <c r="O28" i="3"/>
  <c r="G195" i="4" s="1"/>
  <c r="H195" i="4" s="1"/>
  <c r="O27" i="3"/>
  <c r="G169" i="4" s="1"/>
  <c r="O26" i="3"/>
  <c r="G163" i="4" s="1"/>
  <c r="H163" i="4" s="1"/>
  <c r="O25" i="3"/>
  <c r="G258" i="4" s="1"/>
  <c r="H258" i="4" s="1"/>
  <c r="O24" i="3"/>
  <c r="G186" i="4" s="1"/>
  <c r="H186" i="4" s="1"/>
  <c r="O23" i="3"/>
  <c r="G178" i="4" s="1"/>
  <c r="H178" i="4" s="1"/>
  <c r="O22" i="3"/>
  <c r="G187" i="4" s="1"/>
  <c r="H187" i="4" s="1"/>
  <c r="O21" i="3"/>
  <c r="G264" i="4" s="1"/>
  <c r="H264" i="4" s="1"/>
  <c r="O20" i="3"/>
  <c r="G282" i="4" s="1"/>
  <c r="H282" i="4" s="1"/>
  <c r="O19" i="3"/>
  <c r="G113" i="4" s="1"/>
  <c r="H113" i="4" s="1"/>
  <c r="O18" i="3"/>
  <c r="G85" i="4" s="1"/>
  <c r="H85" i="4" s="1"/>
  <c r="G86" i="4" s="1"/>
  <c r="E86" i="4" s="1"/>
  <c r="O17" i="3"/>
  <c r="G78" i="4" s="1"/>
  <c r="H78" i="4" s="1"/>
  <c r="G79" i="4" s="1"/>
  <c r="E79" i="4" s="1"/>
  <c r="O16" i="3"/>
  <c r="G106" i="4" s="1"/>
  <c r="O15" i="3"/>
  <c r="G99" i="4" s="1"/>
  <c r="E99" i="4" s="1"/>
  <c r="O14" i="3"/>
  <c r="G92" i="4" s="1"/>
  <c r="H92" i="4" s="1"/>
  <c r="O13" i="3"/>
  <c r="G148" i="4" s="1"/>
  <c r="H148" i="4" s="1"/>
  <c r="O12" i="3"/>
  <c r="G141" i="4" s="1"/>
  <c r="H141" i="4" s="1"/>
  <c r="O11" i="3"/>
  <c r="G134" i="4" s="1"/>
  <c r="H134" i="4" s="1"/>
  <c r="O10" i="3"/>
  <c r="G127" i="4" s="1"/>
  <c r="H127" i="4" s="1"/>
  <c r="O9" i="3"/>
  <c r="G120" i="4" s="1"/>
  <c r="H120" i="4" s="1"/>
  <c r="O8" i="3"/>
  <c r="G155" i="4" s="1"/>
  <c r="H155" i="4" s="1"/>
  <c r="G156" i="4" s="1"/>
  <c r="E156" i="4" s="1"/>
  <c r="O7" i="3"/>
  <c r="G235" i="4" s="1"/>
  <c r="H235" i="4" s="1"/>
  <c r="V7" i="3"/>
  <c r="K235" i="4" s="1"/>
  <c r="L235" i="4" s="1"/>
  <c r="O6" i="3"/>
  <c r="G234" i="4" s="1"/>
  <c r="H234" i="4" s="1"/>
  <c r="V6" i="3"/>
  <c r="K234" i="4" s="1"/>
  <c r="L234" i="4" s="1"/>
  <c r="O5" i="3"/>
  <c r="G233" i="4" s="1"/>
  <c r="H233" i="4" s="1"/>
  <c r="V5" i="3"/>
  <c r="K233" i="4" s="1"/>
  <c r="L233" i="4" s="1"/>
  <c r="H290" i="4"/>
  <c r="J290" i="4"/>
  <c r="H288" i="4"/>
  <c r="J288" i="4"/>
  <c r="L288" i="4"/>
  <c r="E288" i="4"/>
  <c r="J284" i="4"/>
  <c r="L284" i="4"/>
  <c r="J283" i="4"/>
  <c r="L283" i="4"/>
  <c r="J282" i="4"/>
  <c r="H281" i="4"/>
  <c r="J281" i="4"/>
  <c r="L281" i="4"/>
  <c r="E281" i="4"/>
  <c r="H277" i="4"/>
  <c r="J277" i="4"/>
  <c r="H266" i="4"/>
  <c r="H267" i="4" s="1"/>
  <c r="F39" i="5" s="1"/>
  <c r="J266" i="4"/>
  <c r="J267" i="4" s="1"/>
  <c r="G39" i="5" s="1"/>
  <c r="I241" i="4" s="1"/>
  <c r="J241" i="4" s="1"/>
  <c r="L264" i="4"/>
  <c r="J260" i="4"/>
  <c r="L260" i="4"/>
  <c r="J258" i="4"/>
  <c r="J254" i="4"/>
  <c r="L254" i="4"/>
  <c r="J247" i="4"/>
  <c r="L247" i="4"/>
  <c r="L246" i="4"/>
  <c r="J229" i="4"/>
  <c r="L229" i="4"/>
  <c r="E228" i="4"/>
  <c r="L227" i="4"/>
  <c r="J225" i="4"/>
  <c r="L225" i="4"/>
  <c r="J224" i="4"/>
  <c r="L224" i="4"/>
  <c r="J223" i="4"/>
  <c r="L222" i="4"/>
  <c r="L220" i="4"/>
  <c r="J216" i="4"/>
  <c r="L216" i="4"/>
  <c r="J210" i="4"/>
  <c r="L210" i="4"/>
  <c r="J209" i="4"/>
  <c r="H207" i="4"/>
  <c r="J207" i="4"/>
  <c r="L207" i="4"/>
  <c r="E207" i="4"/>
  <c r="J203" i="4"/>
  <c r="L203" i="4"/>
  <c r="J197" i="4"/>
  <c r="L197" i="4"/>
  <c r="H196" i="4"/>
  <c r="J191" i="4"/>
  <c r="L191" i="4"/>
  <c r="J186" i="4"/>
  <c r="L186" i="4"/>
  <c r="J181" i="4"/>
  <c r="L181" i="4"/>
  <c r="J180" i="4"/>
  <c r="G181" i="4" s="1"/>
  <c r="E181" i="4" s="1"/>
  <c r="L179" i="4"/>
  <c r="J178" i="4"/>
  <c r="J171" i="4"/>
  <c r="L171" i="4"/>
  <c r="L169" i="4"/>
  <c r="J165" i="4"/>
  <c r="L165" i="4"/>
  <c r="E164" i="4"/>
  <c r="L163" i="4"/>
  <c r="J159" i="4"/>
  <c r="L159" i="4"/>
  <c r="H157" i="4"/>
  <c r="L157" i="4"/>
  <c r="J156" i="4"/>
  <c r="L156" i="4"/>
  <c r="J155" i="4"/>
  <c r="J151" i="4"/>
  <c r="L151" i="4"/>
  <c r="J149" i="4"/>
  <c r="L149" i="4"/>
  <c r="J148" i="4"/>
  <c r="J144" i="4"/>
  <c r="L144" i="4"/>
  <c r="L143" i="4"/>
  <c r="J142" i="4"/>
  <c r="L142" i="4"/>
  <c r="J137" i="4"/>
  <c r="L137" i="4"/>
  <c r="L136" i="4"/>
  <c r="E136" i="4"/>
  <c r="J135" i="4"/>
  <c r="L135" i="4"/>
  <c r="J130" i="4"/>
  <c r="L130" i="4"/>
  <c r="H129" i="4"/>
  <c r="J128" i="4"/>
  <c r="L128" i="4"/>
  <c r="L127" i="4"/>
  <c r="J123" i="4"/>
  <c r="L123" i="4"/>
  <c r="J121" i="4"/>
  <c r="L121" i="4"/>
  <c r="J120" i="4"/>
  <c r="J116" i="4"/>
  <c r="L116" i="4"/>
  <c r="L115" i="4"/>
  <c r="J114" i="4"/>
  <c r="L114" i="4"/>
  <c r="L113" i="4"/>
  <c r="J109" i="4"/>
  <c r="L109" i="4"/>
  <c r="J108" i="4"/>
  <c r="G109" i="4" s="1"/>
  <c r="E109" i="4" s="1"/>
  <c r="J107" i="4"/>
  <c r="L107" i="4"/>
  <c r="J102" i="4"/>
  <c r="L102" i="4"/>
  <c r="J100" i="4"/>
  <c r="L100" i="4"/>
  <c r="J95" i="4"/>
  <c r="L95" i="4"/>
  <c r="J93" i="4"/>
  <c r="L93" i="4"/>
  <c r="J92" i="4"/>
  <c r="J88" i="4"/>
  <c r="L88" i="4"/>
  <c r="J86" i="4"/>
  <c r="L86" i="4"/>
  <c r="J81" i="4"/>
  <c r="L81" i="4"/>
  <c r="J79" i="4"/>
  <c r="L79" i="4"/>
  <c r="J74" i="4"/>
  <c r="L74" i="4"/>
  <c r="J73" i="4"/>
  <c r="G74" i="4" s="1"/>
  <c r="J72" i="4"/>
  <c r="L72" i="4"/>
  <c r="J71" i="4"/>
  <c r="L71" i="4"/>
  <c r="J70" i="4"/>
  <c r="J66" i="4"/>
  <c r="L66" i="4"/>
  <c r="J64" i="4"/>
  <c r="L64" i="4"/>
  <c r="J63" i="4"/>
  <c r="L63" i="4"/>
  <c r="J62" i="4"/>
  <c r="J58" i="4"/>
  <c r="L58" i="4"/>
  <c r="J56" i="4"/>
  <c r="J55" i="4"/>
  <c r="L55" i="4"/>
  <c r="J54" i="4"/>
  <c r="L54" i="4"/>
  <c r="J49" i="4"/>
  <c r="L49" i="4"/>
  <c r="J46" i="4"/>
  <c r="L46" i="4"/>
  <c r="J45" i="4"/>
  <c r="L45" i="4"/>
  <c r="J40" i="4"/>
  <c r="L40" i="4"/>
  <c r="L39" i="4"/>
  <c r="J38" i="4"/>
  <c r="J37" i="4"/>
  <c r="L37" i="4"/>
  <c r="J36" i="4"/>
  <c r="L36" i="4"/>
  <c r="J31" i="4"/>
  <c r="L31" i="4"/>
  <c r="J29" i="4"/>
  <c r="L29" i="4"/>
  <c r="J28" i="4"/>
  <c r="L28" i="4"/>
  <c r="L27" i="4"/>
  <c r="J23" i="4"/>
  <c r="L23" i="4"/>
  <c r="J21" i="4"/>
  <c r="L21" i="4"/>
  <c r="J20" i="4"/>
  <c r="L20" i="4"/>
  <c r="L19" i="4"/>
  <c r="J15" i="4"/>
  <c r="L15" i="4"/>
  <c r="J14" i="4"/>
  <c r="G15" i="4" s="1"/>
  <c r="H15" i="4" s="1"/>
  <c r="J13" i="4"/>
  <c r="L13" i="4"/>
  <c r="J8" i="4"/>
  <c r="L8" i="4"/>
  <c r="H7" i="4"/>
  <c r="J7" i="4"/>
  <c r="L7" i="4"/>
  <c r="J6" i="4"/>
  <c r="L6" i="4"/>
  <c r="L107" i="6"/>
  <c r="L92" i="6"/>
  <c r="L86" i="6"/>
  <c r="L84" i="6"/>
  <c r="J76" i="6"/>
  <c r="L76" i="6"/>
  <c r="L70" i="6"/>
  <c r="J62" i="6"/>
  <c r="L62" i="6"/>
  <c r="L57" i="6"/>
  <c r="L54" i="6"/>
  <c r="J44" i="6"/>
  <c r="L38" i="6"/>
  <c r="L33" i="6"/>
  <c r="J107" i="6" l="1"/>
  <c r="G176" i="4"/>
  <c r="H176" i="4" s="1"/>
  <c r="L129" i="4"/>
  <c r="G188" i="4"/>
  <c r="H188" i="4" s="1"/>
  <c r="H27" i="4"/>
  <c r="E27" i="4"/>
  <c r="H221" i="4"/>
  <c r="E221" i="4"/>
  <c r="G177" i="4"/>
  <c r="H177" i="4" s="1"/>
  <c r="E73" i="4"/>
  <c r="G175" i="4"/>
  <c r="J291" i="4"/>
  <c r="G43" i="5" s="1"/>
  <c r="I271" i="4" s="1"/>
  <c r="J271" i="4" s="1"/>
  <c r="L117" i="4"/>
  <c r="H18" i="5" s="1"/>
  <c r="E196" i="4"/>
  <c r="F116" i="4"/>
  <c r="L138" i="4"/>
  <c r="H21" i="5" s="1"/>
  <c r="F197" i="4"/>
  <c r="L198" i="4"/>
  <c r="H29" i="5" s="1"/>
  <c r="F207" i="4"/>
  <c r="G224" i="4"/>
  <c r="H224" i="4" s="1"/>
  <c r="F224" i="4" s="1"/>
  <c r="E56" i="4"/>
  <c r="E214" i="4"/>
  <c r="H44" i="4"/>
  <c r="E127" i="4"/>
  <c r="E5" i="4"/>
  <c r="F37" i="4"/>
  <c r="E39" i="4"/>
  <c r="E57" i="4"/>
  <c r="J110" i="4"/>
  <c r="G17" i="5" s="1"/>
  <c r="E169" i="4"/>
  <c r="E178" i="4"/>
  <c r="E246" i="4"/>
  <c r="G40" i="4"/>
  <c r="E40" i="4" s="1"/>
  <c r="F281" i="4"/>
  <c r="L75" i="4"/>
  <c r="H12" i="5" s="1"/>
  <c r="J198" i="4"/>
  <c r="G29" i="5" s="1"/>
  <c r="E227" i="4"/>
  <c r="L131" i="4"/>
  <c r="H20" i="5" s="1"/>
  <c r="J124" i="4"/>
  <c r="G19" i="5" s="1"/>
  <c r="H99" i="4"/>
  <c r="G100" i="4" s="1"/>
  <c r="E100" i="4" s="1"/>
  <c r="L124" i="4"/>
  <c r="H19" i="5" s="1"/>
  <c r="F130" i="4"/>
  <c r="K290" i="4"/>
  <c r="L290" i="4" s="1"/>
  <c r="F290" i="4" s="1"/>
  <c r="E179" i="4"/>
  <c r="F288" i="4"/>
  <c r="E202" i="4"/>
  <c r="L285" i="4"/>
  <c r="H42" i="5" s="1"/>
  <c r="K270" i="4" s="1"/>
  <c r="L270" i="4" s="1"/>
  <c r="E65" i="4"/>
  <c r="F289" i="4"/>
  <c r="J285" i="4"/>
  <c r="G42" i="5" s="1"/>
  <c r="I270" i="4" s="1"/>
  <c r="J270" i="4" s="1"/>
  <c r="L152" i="4"/>
  <c r="H23" i="5" s="1"/>
  <c r="L211" i="4"/>
  <c r="L9" i="4"/>
  <c r="H4" i="5" s="1"/>
  <c r="E78" i="4"/>
  <c r="E122" i="4"/>
  <c r="E155" i="4"/>
  <c r="E209" i="4"/>
  <c r="E14" i="4"/>
  <c r="H65" i="4"/>
  <c r="E113" i="4"/>
  <c r="E143" i="4"/>
  <c r="L67" i="4"/>
  <c r="H11" i="5" s="1"/>
  <c r="E23" i="4"/>
  <c r="H23" i="4"/>
  <c r="F23" i="4" s="1"/>
  <c r="L145" i="4"/>
  <c r="H22" i="5" s="1"/>
  <c r="E158" i="4"/>
  <c r="E208" i="4"/>
  <c r="E222" i="4"/>
  <c r="H291" i="4"/>
  <c r="F43" i="5" s="1"/>
  <c r="G271" i="4" s="1"/>
  <c r="H271" i="4" s="1"/>
  <c r="F14" i="4"/>
  <c r="L24" i="4"/>
  <c r="L217" i="4"/>
  <c r="H32" i="5" s="1"/>
  <c r="J9" i="4"/>
  <c r="G4" i="5" s="1"/>
  <c r="J75" i="4"/>
  <c r="G12" i="5" s="1"/>
  <c r="E87" i="4"/>
  <c r="E252" i="4"/>
  <c r="E70" i="4"/>
  <c r="L89" i="4"/>
  <c r="H14" i="5" s="1"/>
  <c r="J131" i="4"/>
  <c r="G20" i="5" s="1"/>
  <c r="E195" i="4"/>
  <c r="L16" i="4"/>
  <c r="H5" i="5" s="1"/>
  <c r="L50" i="4"/>
  <c r="H9" i="5" s="1"/>
  <c r="E276" i="4"/>
  <c r="E7" i="4"/>
  <c r="E62" i="4"/>
  <c r="F137" i="4"/>
  <c r="E148" i="4"/>
  <c r="E186" i="4"/>
  <c r="E223" i="4"/>
  <c r="H5" i="4"/>
  <c r="F15" i="4"/>
  <c r="E134" i="4"/>
  <c r="E187" i="4"/>
  <c r="L248" i="4"/>
  <c r="H36" i="5" s="1"/>
  <c r="E19" i="4"/>
  <c r="E92" i="4"/>
  <c r="E157" i="4"/>
  <c r="E177" i="4"/>
  <c r="J152" i="4"/>
  <c r="G23" i="5" s="1"/>
  <c r="J248" i="4"/>
  <c r="G36" i="5" s="1"/>
  <c r="F180" i="4"/>
  <c r="E275" i="4"/>
  <c r="H246" i="4"/>
  <c r="L261" i="4"/>
  <c r="H38" i="5" s="1"/>
  <c r="K240" i="4" s="1"/>
  <c r="L240" i="4" s="1"/>
  <c r="E47" i="4"/>
  <c r="E150" i="4"/>
  <c r="F165" i="4"/>
  <c r="E175" i="4"/>
  <c r="E289" i="4"/>
  <c r="L172" i="4"/>
  <c r="H26" i="5" s="1"/>
  <c r="E12" i="4"/>
  <c r="E48" i="4"/>
  <c r="E106" i="4"/>
  <c r="F158" i="4"/>
  <c r="E190" i="4"/>
  <c r="E233" i="4"/>
  <c r="E259" i="4"/>
  <c r="L55" i="6"/>
  <c r="J82" i="6"/>
  <c r="L129" i="6"/>
  <c r="K10" i="7" s="1"/>
  <c r="L10" i="7" s="1"/>
  <c r="J51" i="6"/>
  <c r="J35" i="6"/>
  <c r="F13" i="10"/>
  <c r="L20" i="10"/>
  <c r="J129" i="6"/>
  <c r="J10" i="7" s="1"/>
  <c r="L72" i="6"/>
  <c r="K8" i="7"/>
  <c r="L8" i="7" s="1"/>
  <c r="F282" i="4"/>
  <c r="G283" i="4"/>
  <c r="E282" i="4"/>
  <c r="F276" i="4"/>
  <c r="K277" i="4"/>
  <c r="L277" i="4" s="1"/>
  <c r="L278" i="4" s="1"/>
  <c r="H41" i="5" s="1"/>
  <c r="K265" i="4" s="1"/>
  <c r="L265" i="4" s="1"/>
  <c r="F275" i="4"/>
  <c r="J278" i="4"/>
  <c r="G41" i="5" s="1"/>
  <c r="I265" i="4" s="1"/>
  <c r="J265" i="4" s="1"/>
  <c r="H278" i="4"/>
  <c r="F41" i="5" s="1"/>
  <c r="G265" i="4" s="1"/>
  <c r="H265" i="4" s="1"/>
  <c r="F264" i="4"/>
  <c r="E264" i="4"/>
  <c r="G241" i="4"/>
  <c r="H241" i="4" s="1"/>
  <c r="E260" i="4"/>
  <c r="H260" i="4"/>
  <c r="F260" i="4" s="1"/>
  <c r="J261" i="4"/>
  <c r="G38" i="5" s="1"/>
  <c r="I240" i="4" s="1"/>
  <c r="J240" i="4" s="1"/>
  <c r="H259" i="4"/>
  <c r="F259" i="4" s="1"/>
  <c r="F258" i="4"/>
  <c r="E258" i="4"/>
  <c r="L255" i="4"/>
  <c r="H37" i="5" s="1"/>
  <c r="K236" i="4" s="1"/>
  <c r="L236" i="4" s="1"/>
  <c r="L237" i="4" s="1"/>
  <c r="H34" i="5" s="1"/>
  <c r="G254" i="4"/>
  <c r="H254" i="4" s="1"/>
  <c r="F254" i="4" s="1"/>
  <c r="F253" i="4"/>
  <c r="E253" i="4"/>
  <c r="F252" i="4"/>
  <c r="J255" i="4"/>
  <c r="G37" i="5" s="1"/>
  <c r="I236" i="4" s="1"/>
  <c r="J236" i="4" s="1"/>
  <c r="J237" i="4" s="1"/>
  <c r="G34" i="5" s="1"/>
  <c r="E251" i="4"/>
  <c r="F251" i="4"/>
  <c r="F246" i="4"/>
  <c r="G247" i="4"/>
  <c r="E247" i="4" s="1"/>
  <c r="E235" i="4"/>
  <c r="F235" i="4"/>
  <c r="E234" i="4"/>
  <c r="F234" i="4"/>
  <c r="F233" i="4"/>
  <c r="F228" i="4"/>
  <c r="F227" i="4"/>
  <c r="G229" i="4"/>
  <c r="E229" i="4" s="1"/>
  <c r="E226" i="4"/>
  <c r="F226" i="4"/>
  <c r="L230" i="4"/>
  <c r="H33" i="5" s="1"/>
  <c r="F223" i="4"/>
  <c r="F222" i="4"/>
  <c r="J230" i="4"/>
  <c r="G33" i="5" s="1"/>
  <c r="F221" i="4"/>
  <c r="F220" i="4"/>
  <c r="E220" i="4"/>
  <c r="E215" i="4"/>
  <c r="H215" i="4"/>
  <c r="F215" i="4" s="1"/>
  <c r="J217" i="4"/>
  <c r="G32" i="5" s="1"/>
  <c r="G216" i="4"/>
  <c r="E216" i="4" s="1"/>
  <c r="F214" i="4"/>
  <c r="H209" i="4"/>
  <c r="F209" i="4" s="1"/>
  <c r="G210" i="4"/>
  <c r="J211" i="4"/>
  <c r="G31" i="5" s="1"/>
  <c r="F208" i="4"/>
  <c r="L204" i="4"/>
  <c r="H30" i="5" s="1"/>
  <c r="H203" i="4"/>
  <c r="F203" i="4" s="1"/>
  <c r="E203" i="4"/>
  <c r="F202" i="4"/>
  <c r="F201" i="4"/>
  <c r="E201" i="4"/>
  <c r="J204" i="4"/>
  <c r="G30" i="5" s="1"/>
  <c r="E197" i="4"/>
  <c r="F196" i="4"/>
  <c r="H198" i="4"/>
  <c r="F29" i="5" s="1"/>
  <c r="F195" i="4"/>
  <c r="L192" i="4"/>
  <c r="H28" i="5" s="1"/>
  <c r="F190" i="4"/>
  <c r="F189" i="4"/>
  <c r="E189" i="4"/>
  <c r="F188" i="4"/>
  <c r="E188" i="4"/>
  <c r="F187" i="4"/>
  <c r="F186" i="4"/>
  <c r="J192" i="4"/>
  <c r="G28" i="5" s="1"/>
  <c r="F185" i="4"/>
  <c r="E185" i="4"/>
  <c r="E180" i="4"/>
  <c r="F179" i="4"/>
  <c r="L182" i="4"/>
  <c r="H27" i="5" s="1"/>
  <c r="F178" i="4"/>
  <c r="F177" i="4"/>
  <c r="F176" i="4"/>
  <c r="J182" i="4"/>
  <c r="G27" i="5" s="1"/>
  <c r="E176" i="4"/>
  <c r="H175" i="4"/>
  <c r="F175" i="4" s="1"/>
  <c r="J172" i="4"/>
  <c r="G26" i="5" s="1"/>
  <c r="G171" i="4"/>
  <c r="H171" i="4" s="1"/>
  <c r="F171" i="4" s="1"/>
  <c r="F170" i="4"/>
  <c r="E170" i="4"/>
  <c r="H169" i="4"/>
  <c r="L166" i="4"/>
  <c r="H25" i="5" s="1"/>
  <c r="F164" i="4"/>
  <c r="J166" i="4"/>
  <c r="G25" i="5" s="1"/>
  <c r="E165" i="4"/>
  <c r="F163" i="4"/>
  <c r="H166" i="4"/>
  <c r="F25" i="5" s="1"/>
  <c r="E163" i="4"/>
  <c r="G159" i="4"/>
  <c r="E159" i="4" s="1"/>
  <c r="L160" i="4"/>
  <c r="H24" i="5" s="1"/>
  <c r="J160" i="4"/>
  <c r="G24" i="5" s="1"/>
  <c r="F157" i="4"/>
  <c r="F155" i="4"/>
  <c r="F150" i="4"/>
  <c r="G151" i="4"/>
  <c r="F148" i="4"/>
  <c r="G149" i="4"/>
  <c r="E149" i="4" s="1"/>
  <c r="F143" i="4"/>
  <c r="H144" i="4"/>
  <c r="F144" i="4" s="1"/>
  <c r="J145" i="4"/>
  <c r="G22" i="5" s="1"/>
  <c r="E141" i="4"/>
  <c r="G142" i="4"/>
  <c r="E142" i="4" s="1"/>
  <c r="F141" i="4"/>
  <c r="F136" i="4"/>
  <c r="J138" i="4"/>
  <c r="G21" i="5" s="1"/>
  <c r="E137" i="4"/>
  <c r="G135" i="4"/>
  <c r="H135" i="4" s="1"/>
  <c r="F135" i="4" s="1"/>
  <c r="F134" i="4"/>
  <c r="F129" i="4"/>
  <c r="E130" i="4"/>
  <c r="F127" i="4"/>
  <c r="G128" i="4"/>
  <c r="E128" i="4" s="1"/>
  <c r="F122" i="4"/>
  <c r="G123" i="4"/>
  <c r="H123" i="4" s="1"/>
  <c r="F123" i="4" s="1"/>
  <c r="E120" i="4"/>
  <c r="G121" i="4"/>
  <c r="E121" i="4" s="1"/>
  <c r="F120" i="4"/>
  <c r="E115" i="4"/>
  <c r="J117" i="4"/>
  <c r="G18" i="5" s="1"/>
  <c r="H115" i="4"/>
  <c r="F115" i="4" s="1"/>
  <c r="E116" i="4"/>
  <c r="F113" i="4"/>
  <c r="G114" i="4"/>
  <c r="H114" i="4" s="1"/>
  <c r="F114" i="4" s="1"/>
  <c r="L110" i="4"/>
  <c r="H17" i="5" s="1"/>
  <c r="E108" i="4"/>
  <c r="F108" i="4"/>
  <c r="H109" i="4"/>
  <c r="F109" i="4" s="1"/>
  <c r="H106" i="4"/>
  <c r="L103" i="4"/>
  <c r="H16" i="5" s="1"/>
  <c r="E102" i="4"/>
  <c r="H102" i="4"/>
  <c r="F102" i="4" s="1"/>
  <c r="J103" i="4"/>
  <c r="G16" i="5" s="1"/>
  <c r="F101" i="4"/>
  <c r="E101" i="4"/>
  <c r="L96" i="4"/>
  <c r="H15" i="5" s="1"/>
  <c r="E94" i="4"/>
  <c r="F94" i="4"/>
  <c r="J96" i="4"/>
  <c r="G15" i="5" s="1"/>
  <c r="H95" i="4"/>
  <c r="F95" i="4" s="1"/>
  <c r="F92" i="4"/>
  <c r="G93" i="4"/>
  <c r="E93" i="4" s="1"/>
  <c r="G88" i="4"/>
  <c r="E88" i="4" s="1"/>
  <c r="F87" i="4"/>
  <c r="J89" i="4"/>
  <c r="G14" i="5" s="1"/>
  <c r="E85" i="4"/>
  <c r="F85" i="4"/>
  <c r="E80" i="4"/>
  <c r="L82" i="4"/>
  <c r="H13" i="5" s="1"/>
  <c r="E81" i="4"/>
  <c r="H81" i="4"/>
  <c r="F81" i="4" s="1"/>
  <c r="J82" i="4"/>
  <c r="G13" i="5" s="1"/>
  <c r="F80" i="4"/>
  <c r="F78" i="4"/>
  <c r="F73" i="4"/>
  <c r="E74" i="4"/>
  <c r="H74" i="4"/>
  <c r="F74" i="4" s="1"/>
  <c r="F70" i="4"/>
  <c r="G72" i="4"/>
  <c r="H72" i="4" s="1"/>
  <c r="F72" i="4" s="1"/>
  <c r="G71" i="4"/>
  <c r="E71" i="4" s="1"/>
  <c r="E66" i="4"/>
  <c r="H66" i="4"/>
  <c r="F66" i="4" s="1"/>
  <c r="J67" i="4"/>
  <c r="G11" i="5" s="1"/>
  <c r="H64" i="4"/>
  <c r="F64" i="4" s="1"/>
  <c r="F65" i="4"/>
  <c r="F62" i="4"/>
  <c r="G63" i="4"/>
  <c r="H63" i="4" s="1"/>
  <c r="F63" i="4" s="1"/>
  <c r="G58" i="4"/>
  <c r="H58" i="4" s="1"/>
  <c r="F58" i="4" s="1"/>
  <c r="H57" i="4"/>
  <c r="F57" i="4" s="1"/>
  <c r="L59" i="4"/>
  <c r="H10" i="5" s="1"/>
  <c r="J59" i="4"/>
  <c r="G10" i="5" s="1"/>
  <c r="F56" i="4"/>
  <c r="E53" i="4"/>
  <c r="F53" i="4"/>
  <c r="G54" i="4"/>
  <c r="H54" i="4" s="1"/>
  <c r="F54" i="4" s="1"/>
  <c r="G55" i="4"/>
  <c r="H55" i="4" s="1"/>
  <c r="F55" i="4" s="1"/>
  <c r="F48" i="4"/>
  <c r="J50" i="4"/>
  <c r="G9" i="5" s="1"/>
  <c r="G49" i="4"/>
  <c r="F47" i="4"/>
  <c r="F44" i="4"/>
  <c r="G45" i="4"/>
  <c r="E45" i="4" s="1"/>
  <c r="G46" i="4"/>
  <c r="L41" i="4"/>
  <c r="H8" i="5" s="1"/>
  <c r="F39" i="4"/>
  <c r="H40" i="4"/>
  <c r="F40" i="4" s="1"/>
  <c r="J41" i="4"/>
  <c r="G8" i="5" s="1"/>
  <c r="F38" i="4"/>
  <c r="E38" i="4"/>
  <c r="E35" i="4"/>
  <c r="F35" i="4"/>
  <c r="G36" i="4"/>
  <c r="E36" i="4" s="1"/>
  <c r="L32" i="4"/>
  <c r="H7" i="5" s="1"/>
  <c r="E31" i="4"/>
  <c r="H31" i="4"/>
  <c r="F31" i="4" s="1"/>
  <c r="E30" i="4"/>
  <c r="F30" i="4"/>
  <c r="J32" i="4"/>
  <c r="G7" i="5" s="1"/>
  <c r="F27" i="4"/>
  <c r="G28" i="4"/>
  <c r="E28" i="4" s="1"/>
  <c r="G29" i="4"/>
  <c r="F22" i="4"/>
  <c r="J24" i="4"/>
  <c r="G6" i="5" s="1"/>
  <c r="E22" i="4"/>
  <c r="F19" i="4"/>
  <c r="G20" i="4"/>
  <c r="H20" i="4" s="1"/>
  <c r="G21" i="4"/>
  <c r="E21" i="4" s="1"/>
  <c r="J16" i="4"/>
  <c r="G5" i="5" s="1"/>
  <c r="E15" i="4"/>
  <c r="F12" i="4"/>
  <c r="F7" i="4"/>
  <c r="G8" i="4"/>
  <c r="H225" i="4"/>
  <c r="F225" i="4" s="1"/>
  <c r="E224" i="4"/>
  <c r="H31" i="5"/>
  <c r="H191" i="4"/>
  <c r="F191" i="4" s="1"/>
  <c r="H181" i="4"/>
  <c r="F181" i="4" s="1"/>
  <c r="H156" i="4"/>
  <c r="H86" i="4"/>
  <c r="H79" i="4"/>
  <c r="E37" i="4"/>
  <c r="H6" i="5"/>
  <c r="H13" i="4"/>
  <c r="H204" i="4" l="1"/>
  <c r="F30" i="5" s="1"/>
  <c r="J272" i="4"/>
  <c r="G40" i="5" s="1"/>
  <c r="I242" i="4" s="1"/>
  <c r="J242" i="4" s="1"/>
  <c r="J243" i="4" s="1"/>
  <c r="G35" i="5" s="1"/>
  <c r="E8" i="13" s="1"/>
  <c r="E15" i="13" s="1"/>
  <c r="H255" i="4"/>
  <c r="F37" i="5" s="1"/>
  <c r="F99" i="4"/>
  <c r="H100" i="4"/>
  <c r="F100" i="4" s="1"/>
  <c r="E290" i="4"/>
  <c r="L291" i="4"/>
  <c r="H43" i="5" s="1"/>
  <c r="K271" i="4" s="1"/>
  <c r="L271" i="4" s="1"/>
  <c r="L272" i="4" s="1"/>
  <c r="H40" i="5" s="1"/>
  <c r="K242" i="4" s="1"/>
  <c r="L242" i="4" s="1"/>
  <c r="H192" i="4"/>
  <c r="F192" i="4" s="1"/>
  <c r="G6" i="4"/>
  <c r="F5" i="4"/>
  <c r="H138" i="4"/>
  <c r="F21" i="5" s="1"/>
  <c r="H182" i="4"/>
  <c r="F27" i="5" s="1"/>
  <c r="E29" i="5"/>
  <c r="J104" i="6"/>
  <c r="I9" i="7" s="1"/>
  <c r="J9" i="7" s="1"/>
  <c r="G8" i="7"/>
  <c r="H8" i="7" s="1"/>
  <c r="G9" i="7"/>
  <c r="H9" i="7" s="1"/>
  <c r="I8" i="7"/>
  <c r="J8" i="7" s="1"/>
  <c r="L104" i="6"/>
  <c r="K9" i="7" s="1"/>
  <c r="L9" i="7" s="1"/>
  <c r="K7" i="7" s="1"/>
  <c r="L7" i="7" s="1"/>
  <c r="K6" i="7" s="1"/>
  <c r="L6" i="7" s="1"/>
  <c r="L21" i="10"/>
  <c r="F21" i="10" s="1"/>
  <c r="F20" i="10"/>
  <c r="F24" i="10" s="1"/>
  <c r="G6" i="9" s="1"/>
  <c r="AZ106" i="6"/>
  <c r="H283" i="4"/>
  <c r="E283" i="4"/>
  <c r="E277" i="4"/>
  <c r="F265" i="4"/>
  <c r="K266" i="4" s="1"/>
  <c r="L266" i="4" s="1"/>
  <c r="F266" i="4" s="1"/>
  <c r="F277" i="4"/>
  <c r="E41" i="5"/>
  <c r="E265" i="4"/>
  <c r="F278" i="4"/>
  <c r="H261" i="4"/>
  <c r="F38" i="5" s="1"/>
  <c r="E38" i="5" s="1"/>
  <c r="E254" i="4"/>
  <c r="H247" i="4"/>
  <c r="H229" i="4"/>
  <c r="H216" i="4"/>
  <c r="H210" i="4"/>
  <c r="E210" i="4"/>
  <c r="F198" i="4"/>
  <c r="E171" i="4"/>
  <c r="F169" i="4"/>
  <c r="H172" i="4"/>
  <c r="F166" i="4"/>
  <c r="E25" i="5"/>
  <c r="H159" i="4"/>
  <c r="F159" i="4" s="1"/>
  <c r="F156" i="4"/>
  <c r="E151" i="4"/>
  <c r="H151" i="4"/>
  <c r="F151" i="4" s="1"/>
  <c r="H149" i="4"/>
  <c r="H142" i="4"/>
  <c r="E135" i="4"/>
  <c r="H128" i="4"/>
  <c r="E123" i="4"/>
  <c r="H121" i="4"/>
  <c r="H117" i="4"/>
  <c r="F117" i="4" s="1"/>
  <c r="E114" i="4"/>
  <c r="F106" i="4"/>
  <c r="G107" i="4"/>
  <c r="H93" i="4"/>
  <c r="H88" i="4"/>
  <c r="F88" i="4" s="1"/>
  <c r="F86" i="4"/>
  <c r="F79" i="4"/>
  <c r="H82" i="4"/>
  <c r="H71" i="4"/>
  <c r="E72" i="4"/>
  <c r="H67" i="4"/>
  <c r="E63" i="4"/>
  <c r="E58" i="4"/>
  <c r="H59" i="4"/>
  <c r="F10" i="5" s="1"/>
  <c r="E54" i="4"/>
  <c r="E55" i="4"/>
  <c r="H49" i="4"/>
  <c r="F49" i="4" s="1"/>
  <c r="E49" i="4"/>
  <c r="E46" i="4"/>
  <c r="H46" i="4"/>
  <c r="F46" i="4" s="1"/>
  <c r="H45" i="4"/>
  <c r="H36" i="4"/>
  <c r="E29" i="4"/>
  <c r="H29" i="4"/>
  <c r="F29" i="4" s="1"/>
  <c r="H28" i="4"/>
  <c r="E20" i="4"/>
  <c r="H21" i="4"/>
  <c r="F21" i="4" s="1"/>
  <c r="F20" i="4"/>
  <c r="F13" i="4"/>
  <c r="H16" i="4"/>
  <c r="E8" i="4"/>
  <c r="H8" i="4"/>
  <c r="F8" i="4" s="1"/>
  <c r="H89" i="4" l="1"/>
  <c r="F14" i="5" s="1"/>
  <c r="E30" i="5"/>
  <c r="H160" i="4"/>
  <c r="F204" i="4"/>
  <c r="E29" i="13"/>
  <c r="F26" i="11" s="1"/>
  <c r="K26" i="11" s="1"/>
  <c r="AZ107" i="6"/>
  <c r="AZ108" i="6" s="1"/>
  <c r="AZ109" i="6" s="1"/>
  <c r="H103" i="4"/>
  <c r="F182" i="4"/>
  <c r="E27" i="5"/>
  <c r="F255" i="4"/>
  <c r="E43" i="5"/>
  <c r="F291" i="4"/>
  <c r="E271" i="4"/>
  <c r="F271" i="4"/>
  <c r="F28" i="5"/>
  <c r="F138" i="4"/>
  <c r="E6" i="4"/>
  <c r="H6" i="4"/>
  <c r="H24" i="4"/>
  <c r="F6" i="5" s="1"/>
  <c r="E9" i="13"/>
  <c r="E10" i="13" s="1"/>
  <c r="E19" i="13" s="1"/>
  <c r="E14" i="13"/>
  <c r="E16" i="13" s="1"/>
  <c r="E10" i="5"/>
  <c r="E21" i="5"/>
  <c r="E28" i="5"/>
  <c r="I7" i="7"/>
  <c r="J7" i="7" s="1"/>
  <c r="I6" i="7" s="1"/>
  <c r="J6" i="7" s="1"/>
  <c r="F9" i="7"/>
  <c r="F8" i="7"/>
  <c r="E8" i="7"/>
  <c r="E9" i="7"/>
  <c r="E6" i="9"/>
  <c r="H6" i="9"/>
  <c r="F6" i="9" s="1"/>
  <c r="F8" i="9" s="1"/>
  <c r="L24" i="10"/>
  <c r="G7" i="7"/>
  <c r="H7" i="7" s="1"/>
  <c r="G6" i="7" s="1"/>
  <c r="G284" i="4"/>
  <c r="F283" i="4"/>
  <c r="L267" i="4"/>
  <c r="E266" i="4"/>
  <c r="G240" i="4"/>
  <c r="E240" i="4" s="1"/>
  <c r="F261" i="4"/>
  <c r="E37" i="5"/>
  <c r="G236" i="4"/>
  <c r="F247" i="4"/>
  <c r="H248" i="4"/>
  <c r="F229" i="4"/>
  <c r="H230" i="4"/>
  <c r="F216" i="4"/>
  <c r="H217" i="4"/>
  <c r="F210" i="4"/>
  <c r="H211" i="4"/>
  <c r="F26" i="5"/>
  <c r="F172" i="4"/>
  <c r="F24" i="5"/>
  <c r="F160" i="4"/>
  <c r="F149" i="4"/>
  <c r="H152" i="4"/>
  <c r="F142" i="4"/>
  <c r="H145" i="4"/>
  <c r="F128" i="4"/>
  <c r="H131" i="4"/>
  <c r="F121" i="4"/>
  <c r="H124" i="4"/>
  <c r="F18" i="5"/>
  <c r="E107" i="4"/>
  <c r="H107" i="4"/>
  <c r="F93" i="4"/>
  <c r="H96" i="4"/>
  <c r="F89" i="4"/>
  <c r="F82" i="4"/>
  <c r="F13" i="5"/>
  <c r="F71" i="4"/>
  <c r="H75" i="4"/>
  <c r="F11" i="5"/>
  <c r="F67" i="4"/>
  <c r="F59" i="4"/>
  <c r="F45" i="4"/>
  <c r="H50" i="4"/>
  <c r="F36" i="4"/>
  <c r="H41" i="4"/>
  <c r="F28" i="4"/>
  <c r="H32" i="4"/>
  <c r="F5" i="5"/>
  <c r="F16" i="4"/>
  <c r="F16" i="5" l="1"/>
  <c r="F103" i="4"/>
  <c r="F24" i="4"/>
  <c r="F6" i="4"/>
  <c r="H9" i="4"/>
  <c r="E13" i="13"/>
  <c r="E20" i="13"/>
  <c r="E12" i="13"/>
  <c r="H39" i="5"/>
  <c r="E39" i="5" s="1"/>
  <c r="E24" i="5"/>
  <c r="E5" i="5"/>
  <c r="E11" i="5"/>
  <c r="E26" i="5"/>
  <c r="E6" i="5"/>
  <c r="E13" i="5"/>
  <c r="E14" i="5"/>
  <c r="E18" i="5"/>
  <c r="E6" i="7"/>
  <c r="F7" i="7"/>
  <c r="H6" i="7"/>
  <c r="F6" i="7" s="1"/>
  <c r="E7" i="7"/>
  <c r="E284" i="4"/>
  <c r="H284" i="4"/>
  <c r="F267" i="4"/>
  <c r="H240" i="4"/>
  <c r="F240" i="4" s="1"/>
  <c r="E236" i="4"/>
  <c r="H236" i="4"/>
  <c r="F248" i="4"/>
  <c r="F36" i="5"/>
  <c r="F33" i="5"/>
  <c r="F230" i="4"/>
  <c r="F32" i="5"/>
  <c r="F217" i="4"/>
  <c r="F31" i="5"/>
  <c r="F211" i="4"/>
  <c r="F23" i="5"/>
  <c r="F152" i="4"/>
  <c r="F145" i="4"/>
  <c r="F22" i="5"/>
  <c r="F131" i="4"/>
  <c r="F20" i="5"/>
  <c r="F19" i="5"/>
  <c r="F124" i="4"/>
  <c r="F107" i="4"/>
  <c r="H110" i="4"/>
  <c r="F15" i="5"/>
  <c r="F96" i="4"/>
  <c r="F12" i="5"/>
  <c r="F75" i="4"/>
  <c r="F9" i="5"/>
  <c r="F50" i="4"/>
  <c r="F8" i="5"/>
  <c r="F41" i="4"/>
  <c r="F32" i="4"/>
  <c r="F7" i="5"/>
  <c r="K241" i="4" l="1"/>
  <c r="E241" i="4" s="1"/>
  <c r="T6" i="7"/>
  <c r="E28" i="13"/>
  <c r="F24" i="11" s="1"/>
  <c r="K24" i="11" s="1"/>
  <c r="E16" i="5"/>
  <c r="F9" i="4"/>
  <c r="F4" i="5"/>
  <c r="E9" i="5"/>
  <c r="E7" i="5"/>
  <c r="E19" i="5"/>
  <c r="E32" i="5"/>
  <c r="E15" i="5"/>
  <c r="E33" i="5"/>
  <c r="E12" i="5"/>
  <c r="E22" i="5"/>
  <c r="E36" i="5"/>
  <c r="E31" i="5"/>
  <c r="E20" i="5"/>
  <c r="E8" i="5"/>
  <c r="E23" i="5"/>
  <c r="F284" i="4"/>
  <c r="H285" i="4"/>
  <c r="L241" i="4"/>
  <c r="H237" i="4"/>
  <c r="F236" i="4"/>
  <c r="F110" i="4"/>
  <c r="F17" i="5"/>
  <c r="E4" i="5" l="1"/>
  <c r="E17" i="5"/>
  <c r="F42" i="5"/>
  <c r="F285" i="4"/>
  <c r="L243" i="4"/>
  <c r="F241" i="4"/>
  <c r="F34" i="5"/>
  <c r="F237" i="4"/>
  <c r="E34" i="5" l="1"/>
  <c r="G270" i="4"/>
  <c r="E42" i="5"/>
  <c r="H35" i="5"/>
  <c r="E11" i="13" s="1"/>
  <c r="E270" i="4" l="1"/>
  <c r="H270" i="4"/>
  <c r="F270" i="4" l="1"/>
  <c r="H272" i="4"/>
  <c r="F40" i="5" l="1"/>
  <c r="F272" i="4"/>
  <c r="G242" i="4" l="1"/>
  <c r="E40" i="5"/>
  <c r="H242" i="4" l="1"/>
  <c r="E242" i="4"/>
  <c r="F242" i="4" l="1"/>
  <c r="H243" i="4"/>
  <c r="F35" i="5" l="1"/>
  <c r="F243" i="4"/>
  <c r="E35" i="5" l="1"/>
  <c r="E4" i="13" l="1"/>
  <c r="E7" i="13" s="1"/>
  <c r="E33" i="13" l="1"/>
  <c r="E18" i="13"/>
  <c r="F17" i="13" l="1"/>
  <c r="E17" i="13"/>
  <c r="E21" i="13" s="1"/>
  <c r="E22" i="13" l="1"/>
  <c r="E23" i="13" l="1"/>
  <c r="E24" i="13" s="1"/>
  <c r="E25" i="13" s="1"/>
  <c r="E26" i="13" s="1"/>
  <c r="E27" i="13" s="1"/>
  <c r="E30" i="13" l="1"/>
  <c r="F22" i="11"/>
  <c r="F20" i="11" l="1"/>
  <c r="K20" i="11" s="1"/>
  <c r="K22" i="11"/>
</calcChain>
</file>

<file path=xl/sharedStrings.xml><?xml version="1.0" encoding="utf-8"?>
<sst xmlns="http://schemas.openxmlformats.org/spreadsheetml/2006/main" count="7112" uniqueCount="1445">
  <si>
    <t>공 종 별 집 계 표</t>
  </si>
  <si>
    <t>[ 중기2리 지방상수도 급수구역 확장공사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</si>
  <si>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</si>
  <si>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</si>
  <si>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</si>
  <si>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</si>
  <si>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</si>
  <si>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</si>
  <si>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</si>
  <si>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</si>
  <si>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</si>
  <si>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</si>
  <si>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</si>
  <si>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</si>
  <si>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</si>
  <si>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</si>
  <si>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</si>
  <si>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</si>
  <si>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</si>
  <si>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</si>
  <si>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</si>
  <si>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</si>
  <si>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</si>
  <si>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</si>
  <si>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</si>
  <si>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</si>
  <si>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</si>
  <si>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</si>
  <si>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</si>
  <si>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</si>
  <si>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</si>
  <si>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</si>
  <si>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</si>
  <si>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</si>
  <si>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</si>
  <si>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</si>
  <si>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</si>
  <si>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</si>
  <si>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</si>
  <si>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</si>
  <si>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</si>
  <si>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</si>
  <si>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</si>
  <si>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</si>
  <si>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</si>
  <si>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</si>
  <si>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</si>
  <si>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</si>
  <si>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</si>
  <si>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</si>
  <si>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</si>
  <si>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중기2리 지방상수도 급수구역 확장공사</t>
  </si>
  <si>
    <t/>
  </si>
  <si>
    <t>01</t>
  </si>
  <si>
    <t>1. 중기2리 가압장 전기 및 계측제어설비공사</t>
  </si>
  <si>
    <t>010101</t>
  </si>
  <si>
    <t>1종금속제가요전선관-노출</t>
  </si>
  <si>
    <t>비닐피복, 22mm, 방수</t>
  </si>
  <si>
    <t>M</t>
  </si>
  <si>
    <t>호표 1</t>
  </si>
  <si>
    <t>5FE174B2270BA0D1933BF0818188D5</t>
  </si>
  <si>
    <t>T</t>
  </si>
  <si>
    <t>F</t>
  </si>
  <si>
    <t>비닐피복, 28mm, 방수</t>
  </si>
  <si>
    <t>호표 2</t>
  </si>
  <si>
    <t>5FE174B2270BA0D1933BF081818F04</t>
  </si>
  <si>
    <t>강제전선관-노출</t>
  </si>
  <si>
    <t>아연도, 22mm</t>
  </si>
  <si>
    <t>호표 3</t>
  </si>
  <si>
    <t>5FE174B2270BA0C09CC5FE75A181BA</t>
  </si>
  <si>
    <t>아연도, 28mm</t>
  </si>
  <si>
    <t>호표 4</t>
  </si>
  <si>
    <t>5FE174B2270BA0C09CC5FE75A18093</t>
  </si>
  <si>
    <t>파상형경질폴리에틸렌전선관-지중포설</t>
  </si>
  <si>
    <t>40㎜</t>
  </si>
  <si>
    <t>호표 5</t>
  </si>
  <si>
    <t>5FE174B2270BA0FC91555C48318335</t>
  </si>
  <si>
    <t>50㎜</t>
  </si>
  <si>
    <t>호표 6</t>
  </si>
  <si>
    <t>5FE174B2270BA0FC91555C4831822F</t>
  </si>
  <si>
    <t>65㎜</t>
  </si>
  <si>
    <t>호표 7</t>
  </si>
  <si>
    <t>5FE174B2270BA0FC91555C483185E3</t>
  </si>
  <si>
    <t>경질비닐PVC전선관-매입</t>
  </si>
  <si>
    <t>HI, 16mm</t>
  </si>
  <si>
    <t>호표 8</t>
  </si>
  <si>
    <t>5FE174B2270BA09B98896B8B4182A9</t>
  </si>
  <si>
    <t>HI, 22mm</t>
  </si>
  <si>
    <t>호표 9</t>
  </si>
  <si>
    <t>5FE174B2270BA09B98896B8B4183B0</t>
  </si>
  <si>
    <t>0.6/1kv 난연 전력케이블(F-CV)</t>
  </si>
  <si>
    <t>3C*4㎟</t>
  </si>
  <si>
    <t>호표 10</t>
  </si>
  <si>
    <t>5FE174B227268E769DCB0452B18A0A</t>
  </si>
  <si>
    <t>4C*10㎟</t>
  </si>
  <si>
    <t>호표 11</t>
  </si>
  <si>
    <t>5FE174B227268E769DCC2B7B1186C9</t>
  </si>
  <si>
    <t>0.6/1kv 트레이용 절연난연 제어용케이블(F-CVV)</t>
  </si>
  <si>
    <t>3C*1.5㎟</t>
  </si>
  <si>
    <t>호표 12</t>
  </si>
  <si>
    <t>5FE174B2272698A79CE9EE97A18125</t>
  </si>
  <si>
    <t>5C*1.5㎟</t>
  </si>
  <si>
    <t>호표 13</t>
  </si>
  <si>
    <t>5FE174B2272698A79CE9EE96918EAF</t>
  </si>
  <si>
    <t>0.6/1kv 트레이용 동편조차폐 제어용케이블(F-CVV-SB)</t>
  </si>
  <si>
    <t>2C*1.5㎟</t>
  </si>
  <si>
    <t>호표 14</t>
  </si>
  <si>
    <t>5FE174B2272698849FF5463F518D93</t>
  </si>
  <si>
    <t>450/75OV 저독성난연가교폴리올레핀절연전선(HFIX)</t>
  </si>
  <si>
    <t>2.5㎟</t>
  </si>
  <si>
    <t>호표 15</t>
  </si>
  <si>
    <t>5FE174B22730F6FA9875DA2CD188A3</t>
  </si>
  <si>
    <t>난연 비닐절연접지용전선(F-GV)-관내</t>
  </si>
  <si>
    <t>0.6/1kv, 2.5㎟</t>
  </si>
  <si>
    <t>호표 16</t>
  </si>
  <si>
    <t>5FE174B22730F6DF9BBE8ED9518E2A</t>
  </si>
  <si>
    <t>0.6/1kv, 4㎟</t>
  </si>
  <si>
    <t>호표 17</t>
  </si>
  <si>
    <t>5FE174B22730F6DF9BBE8ED9518D03</t>
  </si>
  <si>
    <t>0.6/1kv, 6㎟</t>
  </si>
  <si>
    <t>호표 18</t>
  </si>
  <si>
    <t>5FE174B22730F6DF9BBE8ED9518C7C</t>
  </si>
  <si>
    <t>0.6/1kv, 10㎟</t>
  </si>
  <si>
    <t>호표 19</t>
  </si>
  <si>
    <t>5FE174B22730F6DF9BBE8ED9518B56</t>
  </si>
  <si>
    <t>0.6/1kv, 16㎟</t>
  </si>
  <si>
    <t>호표 20</t>
  </si>
  <si>
    <t>5FE174B22730F6DF9BBE8ED9518A4F</t>
  </si>
  <si>
    <t>전기용연동연선</t>
  </si>
  <si>
    <t>AS 16㎟</t>
  </si>
  <si>
    <t>호표 21</t>
  </si>
  <si>
    <t>5FE174B22730F6A2970321F27186CB</t>
  </si>
  <si>
    <t>1종금속제가요전선관</t>
  </si>
  <si>
    <t>1종금속제가요전선관, 박스커넥터-비닐, 22mm, 방수</t>
  </si>
  <si>
    <t>개</t>
  </si>
  <si>
    <t>588CF4155761D9B8978C7E07C18DA8CD58236F</t>
  </si>
  <si>
    <t>1종금속제가요전선관, 박스커넥터-비닐, 28mm, 방수</t>
  </si>
  <si>
    <t>588CF4155761D9B8978C7E07C18DA8CD582360</t>
  </si>
  <si>
    <t>강재전선관용부품</t>
  </si>
  <si>
    <t>강재전선관용부품, 노말밴드후강전선관용, 아연도, 28mm</t>
  </si>
  <si>
    <t>588CF4155761D9B897827A3341812DA48F4435</t>
  </si>
  <si>
    <t>풀박스(천장면)-노출</t>
  </si>
  <si>
    <t>200*200*100mm</t>
  </si>
  <si>
    <t>호표 22</t>
  </si>
  <si>
    <t>5FE174B2278F0C8E9AC62B3ED1872F</t>
  </si>
  <si>
    <t>300*300*300mm</t>
  </si>
  <si>
    <t>호표 23</t>
  </si>
  <si>
    <t>5FE174B2278F0C8E9AC62B3FF18A5E</t>
  </si>
  <si>
    <t>전선관 지지금구(벽체,바닥)</t>
  </si>
  <si>
    <t>22C</t>
  </si>
  <si>
    <t>개소</t>
  </si>
  <si>
    <t>호표 24</t>
  </si>
  <si>
    <t>5FE174B2270BA0059B3D3B71F18590</t>
  </si>
  <si>
    <t>28C</t>
  </si>
  <si>
    <t>호표 25</t>
  </si>
  <si>
    <t>5FE174B2270BA0059B3D3B71F18591</t>
  </si>
  <si>
    <t>아우트렛박스-노출</t>
  </si>
  <si>
    <t>중형 4각 54㎜</t>
  </si>
  <si>
    <t>호표 26</t>
  </si>
  <si>
    <t>5FE174B2278F0C8E9AC731098187AC</t>
  </si>
  <si>
    <t>LED 등기구 설치</t>
  </si>
  <si>
    <t>방진방습등, LED 20W</t>
  </si>
  <si>
    <t>호표 27</t>
  </si>
  <si>
    <t>5FE174C1A73340B09DDC2E95D1884A</t>
  </si>
  <si>
    <t>접지봉</t>
  </si>
  <si>
    <t>16∮*1800mm</t>
  </si>
  <si>
    <t>호표 28</t>
  </si>
  <si>
    <t>5FE174B227415B8C9969D2E3318D7D</t>
  </si>
  <si>
    <t>접지봉 커넥터</t>
  </si>
  <si>
    <t>U-BOLT Φ16</t>
  </si>
  <si>
    <t>EA</t>
  </si>
  <si>
    <t>호표 29</t>
  </si>
  <si>
    <t>5FE174B2278F925F951D6B3491893B</t>
  </si>
  <si>
    <t>한전인입</t>
  </si>
  <si>
    <t>저압</t>
  </si>
  <si>
    <t>호표 30</t>
  </si>
  <si>
    <t>5FE174B4E7F9476D914B90E21183D0</t>
  </si>
  <si>
    <t>관로굴착</t>
  </si>
  <si>
    <t>400W*1150D</t>
  </si>
  <si>
    <t>호표 31</t>
  </si>
  <si>
    <t>5FE174B2270BA09B988A72FDB183C6</t>
  </si>
  <si>
    <t>TM/TC 현장제어반 기초(가압장)</t>
  </si>
  <si>
    <t>1700Wx800Dx800H</t>
  </si>
  <si>
    <t>호표 32</t>
  </si>
  <si>
    <t>5FE174B2278F92C29D00508B618C99</t>
  </si>
  <si>
    <t>스마트허브 외함 설치</t>
  </si>
  <si>
    <t>300Wx200Dx600H</t>
  </si>
  <si>
    <t>본</t>
  </si>
  <si>
    <t>호표 33</t>
  </si>
  <si>
    <t>5FE174B2278F92C29D00508B618DA0</t>
  </si>
  <si>
    <t>[ 합           계 ]</t>
  </si>
  <si>
    <t>TOTAL</t>
  </si>
  <si>
    <t>■ 관급공사</t>
  </si>
  <si>
    <t>0102</t>
  </si>
  <si>
    <t>3</t>
  </si>
  <si>
    <t>1.중기2리 가압장 감시제어설비</t>
  </si>
  <si>
    <t>010201</t>
  </si>
  <si>
    <t>1-1.청송 정수장 중앙제어실 개량(가압장)</t>
  </si>
  <si>
    <t>01020101</t>
  </si>
  <si>
    <t>i-WATER/HMI 엔지니어링</t>
  </si>
  <si>
    <t>식</t>
  </si>
  <si>
    <t>5FAE4489F758A6F99A10A7496183A43F2FC80C</t>
  </si>
  <si>
    <t>010201015FAE4489F758A6F99A10A7496183A43F2FC80C</t>
  </si>
  <si>
    <t>i-WATER/서버,HISTORIAN</t>
  </si>
  <si>
    <t>5FAE4489F758A6F99A10A7496183A43F2FC80F</t>
  </si>
  <si>
    <t>010201015FAE4489F758A6F99A10A7496183A43F2FC80F</t>
  </si>
  <si>
    <t>i-WATER/통합경보시스템</t>
  </si>
  <si>
    <t>5FAE4489F758A6F99A10A7496183A43F2FC80E</t>
  </si>
  <si>
    <t>010201015FAE4489F758A6F99A10A7496183A43F2FC80E</t>
  </si>
  <si>
    <t>i-WATER/실시간 DB 엔지니어링</t>
  </si>
  <si>
    <t>5FAE4489F758A6F99A10A7496183A43F2FC809</t>
  </si>
  <si>
    <t>010201015FAE4489F758A6F99A10A7496183A43F2FC809</t>
  </si>
  <si>
    <t>처리장 통신/통합센터</t>
  </si>
  <si>
    <t>5FAE4489F758A6F99A10A7496183A43F2FC808</t>
  </si>
  <si>
    <t>010201015FAE4489F758A6F99A10A7496183A43F2FC808</t>
  </si>
  <si>
    <t>GATEWAY 엔지니어링/UTM License(엑스게이트 10User)</t>
  </si>
  <si>
    <t>5FAE4489F758A6F99A10A7496183A43F2FC80B</t>
  </si>
  <si>
    <t>010201015FAE4489F758A6F99A10A7496183A43F2FC80B</t>
  </si>
  <si>
    <t>1-2.중기2리 가압장 TM/TC-S</t>
  </si>
  <si>
    <t>01020102</t>
  </si>
  <si>
    <t>외함(옥외자립형, 이중도어)</t>
  </si>
  <si>
    <t>W900*H2100*D600, STS304 ALL 2.0t</t>
  </si>
  <si>
    <t>면</t>
  </si>
  <si>
    <t>5FAE4489F758A6F99A10A7496183A43F2FCA3A</t>
  </si>
  <si>
    <t>010201025FAE4489F758A6F99A10A7496183A43F2FCA3A</t>
  </si>
  <si>
    <t>계량기함</t>
  </si>
  <si>
    <t>STS304 ALL 2.0t</t>
  </si>
  <si>
    <t>5FAE4489F758A6F99A10A7496183A43F2FCA39</t>
  </si>
  <si>
    <t>010201025FAE4489F758A6F99A10A7496183A43F2FCA39</t>
  </si>
  <si>
    <t>CPU Module(XGT series)</t>
  </si>
  <si>
    <t>I/O점수:3072점, P/G용량:128kb</t>
  </si>
  <si>
    <t>5FAE4489F758A6F99A10A7496183A43F2FCA38</t>
  </si>
  <si>
    <t>010201025FAE4489F758A6F99A10A7496183A43F2FCA38</t>
  </si>
  <si>
    <t>기본 Base Module</t>
  </si>
  <si>
    <t>8 SLOT</t>
  </si>
  <si>
    <t>5FAE4489F758A6F99A10A7496183A43F2FCA3F</t>
  </si>
  <si>
    <t>010201025FAE4489F758A6F99A10A7496183A43F2FCA3F</t>
  </si>
  <si>
    <t>Power Module</t>
  </si>
  <si>
    <t>220V, 8.5A</t>
  </si>
  <si>
    <t>5FAE4489F758A6F99A10A7496183A43F2FCA3E</t>
  </si>
  <si>
    <t>010201025FAE4489F758A6F99A10A7496183A43F2FCA3E</t>
  </si>
  <si>
    <t>D/I Module</t>
  </si>
  <si>
    <t>32Point</t>
  </si>
  <si>
    <t>5FAE4489F758A6F99A10A7496183A43F2FCA3D</t>
  </si>
  <si>
    <t>010201025FAE4489F758A6F99A10A7496183A43F2FCA3D</t>
  </si>
  <si>
    <t>D/O Module</t>
  </si>
  <si>
    <t>16Point</t>
  </si>
  <si>
    <t>5FAE4489F758A6F99A10A7496183A43F2FCA3C</t>
  </si>
  <si>
    <t>010201025FAE4489F758A6F99A10A7496183A43F2FCA3C</t>
  </si>
  <si>
    <t>A/I Module</t>
  </si>
  <si>
    <t>8Point</t>
  </si>
  <si>
    <t>5FAE4489F758A6F99A10A7496183A43F2FCA33</t>
  </si>
  <si>
    <t>010201025FAE4489F758A6F99A10A7496183A43F2FCA33</t>
  </si>
  <si>
    <t>A/O Module</t>
  </si>
  <si>
    <t>5FAE4489F758A6F99A10A7496183A43F2FCA32</t>
  </si>
  <si>
    <t>010201025FAE4489F758A6F99A10A7496183A43F2FCA32</t>
  </si>
  <si>
    <t>Computer Link Module</t>
  </si>
  <si>
    <t>RS422C/2CH</t>
  </si>
  <si>
    <t>5FAE4489F758A6F99A10A7496183A43F2FCBC2</t>
  </si>
  <si>
    <t>010201025FAE4489F758A6F99A10A7496183A43F2FCBC2</t>
  </si>
  <si>
    <t>RS232C/422 Link</t>
  </si>
  <si>
    <t>5FAE4489F758A6F99A10A7496183A43F2FCBC3</t>
  </si>
  <si>
    <t>010201025FAE4489F758A6F99A10A7496183A43F2FCBC3</t>
  </si>
  <si>
    <t>Ethernet Module</t>
  </si>
  <si>
    <t>10/100Base-TX, RJ-45</t>
  </si>
  <si>
    <t>5FAE4489F758A6F99A10A7496183A43F2FCBC0</t>
  </si>
  <si>
    <t>010201025FAE4489F758A6F99A10A7496183A43F2FCBC0</t>
  </si>
  <si>
    <t>Dummy Module</t>
  </si>
  <si>
    <t>슬롯방진용</t>
  </si>
  <si>
    <t>5FAE4489F758A6F99A10A7496183A43F2FCBC1</t>
  </si>
  <si>
    <t>010201025FAE4489F758A6F99A10A7496183A43F2FCBC1</t>
  </si>
  <si>
    <t>LTE MODEM</t>
  </si>
  <si>
    <t>10/100Base-T, Ethernet,RS-232C 1Port</t>
  </si>
  <si>
    <t>5FAE4489F758A6F99A10A7496183A43F2FCBC6</t>
  </si>
  <si>
    <t>010201025FAE4489F758A6F99A10A7496183A43F2FCBC6</t>
  </si>
  <si>
    <t>PLC Program Fee</t>
  </si>
  <si>
    <t>Digital</t>
  </si>
  <si>
    <t>점</t>
  </si>
  <si>
    <t>5FAE4489F758A6F99A10A7496183A43F2FCCE9</t>
  </si>
  <si>
    <t>010201025FAE4489F758A6F99A10A7496183A43F2FCCE9</t>
  </si>
  <si>
    <t>Analog</t>
  </si>
  <si>
    <t>5FAE4489F758A6F99A10A7496183A43F2FCCEA</t>
  </si>
  <si>
    <t>010201025FAE4489F758A6F99A10A7496183A43F2FCCEA</t>
  </si>
  <si>
    <t>통신</t>
  </si>
  <si>
    <t>5FAE4489F758A6F99A10A7496183A43F2FCCEB</t>
  </si>
  <si>
    <t>010201025FAE4489F758A6F99A10A7496183A43F2FCCEB</t>
  </si>
  <si>
    <t>I/O 단자대</t>
  </si>
  <si>
    <t>XTB-40H</t>
  </si>
  <si>
    <t>5FAE4489F758A6F99A10A7496183A43F2FCCEC</t>
  </si>
  <si>
    <t>010201025FAE4489F758A6F99A10A7496183A43F2FCCEC</t>
  </si>
  <si>
    <t>분기 단자대</t>
  </si>
  <si>
    <t>XTB-COM20B</t>
  </si>
  <si>
    <t>5FAE4489F758A6F99A10A7496183A43F2FCCED</t>
  </si>
  <si>
    <t>010201025FAE4489F758A6F99A10A7496183A43F2FCCED</t>
  </si>
  <si>
    <t>RELAY</t>
  </si>
  <si>
    <t>DC 24V, 2a2b</t>
  </si>
  <si>
    <t>5FAE4489F758A6F99A10A7496183A43F2FCD8D</t>
  </si>
  <si>
    <t>010201025FAE4489F758A6F99A10A7496183A43F2FCD8D</t>
  </si>
  <si>
    <t>AC 220V, 4a4b</t>
  </si>
  <si>
    <t>5FAE4489F758A6F99A10A7496183A43F2FCD8C</t>
  </si>
  <si>
    <t>010201025FAE4489F758A6F99A10A7496183A43F2FCD8C</t>
  </si>
  <si>
    <t>어레스터(전원용)</t>
  </si>
  <si>
    <t>AC380V(12.5kA, 10/350μs),3상4선식,1등급,서지카운터기능</t>
  </si>
  <si>
    <t>5FAE4489F758A6F99A10A7496183A43F2FCD8B</t>
  </si>
  <si>
    <t>010201025FAE4489F758A6F99A10A7496183A43F2FCD8B</t>
  </si>
  <si>
    <t>어레스터(UPS전원용)</t>
  </si>
  <si>
    <t>AC220V(80kA,8/20μs),1상2선식,2등급,서지카운터기능</t>
  </si>
  <si>
    <t>5FAE4489F758A6F99A10A7496183A43F2FCD8A</t>
  </si>
  <si>
    <t>010201025FAE4489F758A6F99A10A7496183A43F2FCD8A</t>
  </si>
  <si>
    <t>어레스터(통신용)</t>
  </si>
  <si>
    <t>DC 12V 10KA</t>
  </si>
  <si>
    <t>5FAE4489F758A6F99A10A7496183A43F2FCD89</t>
  </si>
  <si>
    <t>010201025FAE4489F758A6F99A10A7496183A43F2FCD89</t>
  </si>
  <si>
    <t>어레스터(신호용)</t>
  </si>
  <si>
    <t>4~20mA, 10KA</t>
  </si>
  <si>
    <t>5FAE4489F758A6F99A10A7496183A43F2FCD88</t>
  </si>
  <si>
    <t>010201025FAE4489F758A6F99A10A7496183A43F2FCD88</t>
  </si>
  <si>
    <t>DPM</t>
  </si>
  <si>
    <t>디지털 판넬미터, RS-485통신</t>
  </si>
  <si>
    <t>5FAE4489F758A6F99A10A7496183A43F2FCD87</t>
  </si>
  <si>
    <t>010201025FAE4489F758A6F99A10A7496183A43F2FCD87</t>
  </si>
  <si>
    <t>PT</t>
  </si>
  <si>
    <t>380/190 3상</t>
  </si>
  <si>
    <t>5FAE4489F758A6F99A10A7496183A43F2FCD86</t>
  </si>
  <si>
    <t>010201025FAE4489F758A6F99A10A7496183A43F2FCD86</t>
  </si>
  <si>
    <t>CT</t>
  </si>
  <si>
    <t>부스바형</t>
  </si>
  <si>
    <t>5FAE4489F758A6F99A10A7496183A43F2FCE96</t>
  </si>
  <si>
    <t>010201025FAE4489F758A6F99A10A7496183A43F2FCE96</t>
  </si>
  <si>
    <t>신호변환기</t>
  </si>
  <si>
    <t>4~20mA Loop Wire</t>
  </si>
  <si>
    <t>5FAE4489F758A6F99A10A7496183A43F2FCE97</t>
  </si>
  <si>
    <t>010201025FAE4489F758A6F99A10A7496183A43F2FCE97</t>
  </si>
  <si>
    <t>Pump Controller</t>
  </si>
  <si>
    <t>INJ-1004</t>
  </si>
  <si>
    <t>5FAE4489F758A6F99A10A7496183A43F2FCE94</t>
  </si>
  <si>
    <t>010201025FAE4489F758A6F99A10A7496183A43F2FCE94</t>
  </si>
  <si>
    <t>배선용차단기</t>
  </si>
  <si>
    <t>4P 50AF/40AT</t>
  </si>
  <si>
    <t>5FAE4489F758A6F99A10A7496183A43F2FCE93</t>
  </si>
  <si>
    <t>010201025FAE4489F758A6F99A10A7496183A43F2FCE93</t>
  </si>
  <si>
    <t>누전차단기</t>
  </si>
  <si>
    <t>3P 50AF/20AT</t>
  </si>
  <si>
    <t>5FAE4489F758A6F99A10A7496183A43F2FCE90</t>
  </si>
  <si>
    <t>010201025FAE4489F758A6F99A10A7496183A43F2FCE90</t>
  </si>
  <si>
    <t>2P 50AF/20AT</t>
  </si>
  <si>
    <t>5FAE4489F758A6F99A10A7496183A43F2FCE91</t>
  </si>
  <si>
    <t>010201025FAE4489F758A6F99A10A7496183A43F2FCE91</t>
  </si>
  <si>
    <t>3P 50AF/15AT</t>
  </si>
  <si>
    <t>5FAE4489F758A6F99A10A7496183A43F2FCE9E</t>
  </si>
  <si>
    <t>010201025FAE4489F758A6F99A10A7496183A43F2FCE9E</t>
  </si>
  <si>
    <t>5FAE4489F758A6F99A10A7496183A43F2FCE9F</t>
  </si>
  <si>
    <t>010201025FAE4489F758A6F99A10A7496183A43F2FCE9F</t>
  </si>
  <si>
    <t>2P 30AF/15AT</t>
  </si>
  <si>
    <t>5FAE4489F758A6F99A10A7496183A43F2FCFBD</t>
  </si>
  <si>
    <t>010201025FAE4489F758A6F99A10A7496183A43F2FCFBD</t>
  </si>
  <si>
    <t>2P 15AT</t>
  </si>
  <si>
    <t>5FAE4489F758A6F99A10A7496183A43F2FCFBC</t>
  </si>
  <si>
    <t>010201025FAE4489F758A6F99A10A7496183A43F2FCFBC</t>
  </si>
  <si>
    <t>INVERTER</t>
  </si>
  <si>
    <t>AC 400V, 1.1KW(1.5KW 적용)</t>
  </si>
  <si>
    <t>5FAE4489F758A6F99A10A7496183A43F2FCFBF</t>
  </si>
  <si>
    <t>010201025FAE4489F758A6F99A10A7496183A43F2FCFBF</t>
  </si>
  <si>
    <t>토글스위치</t>
  </si>
  <si>
    <t>10회로 박스형</t>
  </si>
  <si>
    <t>5FAE4489F758A6F99A10A7496183A43F2FCFBE</t>
  </si>
  <si>
    <t>010201025FAE4489F758A6F99A10A7496183A43F2FCFBE</t>
  </si>
  <si>
    <t>전자접촉기</t>
  </si>
  <si>
    <t>MC-9</t>
  </si>
  <si>
    <t>5FAE4489F758A6F99A10A7496183A43F2FCFB9</t>
  </si>
  <si>
    <t>010201025FAE4489F758A6F99A10A7496183A43F2FCFB9</t>
  </si>
  <si>
    <t>디지털모터보호계전기</t>
  </si>
  <si>
    <t>관통형, 케이블4m, 지락보호(내장)</t>
  </si>
  <si>
    <t>5FAE4489F758A6F99A10A7496183A43F2FCFB8</t>
  </si>
  <si>
    <t>010201025FAE4489F758A6F99A10A7496183A43F2FCFB8</t>
  </si>
  <si>
    <t>Power supply</t>
  </si>
  <si>
    <t>AC220V/DC24V 6A</t>
  </si>
  <si>
    <t>5FAE4489F758A6F99A10A7496183A43F2FC033</t>
  </si>
  <si>
    <t>010201025FAE4489F758A6F99A10A7496183A43F2FC033</t>
  </si>
  <si>
    <t>노이즈필터</t>
  </si>
  <si>
    <t>220V 6A</t>
  </si>
  <si>
    <t>5FAE4489F758A6F99A10A7496183A43F2FC032</t>
  </si>
  <si>
    <t>010201025FAE4489F758A6F99A10A7496183A43F2FC032</t>
  </si>
  <si>
    <t>CAM 스위치</t>
  </si>
  <si>
    <t>3단 30Φ</t>
  </si>
  <si>
    <t>5FAE4489F758A6F99A10A7496183A43F2FC031</t>
  </si>
  <si>
    <t>010201025FAE4489F758A6F99A10A7496183A43F2FC031</t>
  </si>
  <si>
    <t>셀렉터스위치</t>
  </si>
  <si>
    <t>스위치 2단 25Φ 2접점</t>
  </si>
  <si>
    <t>5FAE4489F758A6F99A10A7496183A43F2FC030</t>
  </si>
  <si>
    <t>010201025FAE4489F758A6F99A10A7496183A43F2FC030</t>
  </si>
  <si>
    <t>푸쉬버튼스위치</t>
  </si>
  <si>
    <t>220VAC LED 25Φ 조광형푸쉬램프</t>
  </si>
  <si>
    <t>5FAE4489F758A6F99A10A7496183A43F2FC03F</t>
  </si>
  <si>
    <t>010201025FAE4489F758A6F99A10A7496183A43F2FC03F</t>
  </si>
  <si>
    <t>마이크로 스위치</t>
  </si>
  <si>
    <t>로라레바형</t>
  </si>
  <si>
    <t>5FAE4489F758A6F99A10A7496183A43F2FC03E</t>
  </si>
  <si>
    <t>010201025FAE4489F758A6F99A10A7496183A43F2FC03E</t>
  </si>
  <si>
    <t>콘센트</t>
  </si>
  <si>
    <t>노출2구 접지</t>
  </si>
  <si>
    <t>5FAE4489F758A6F99A10A7496183A43F2FC1DE</t>
  </si>
  <si>
    <t>010201025FAE4489F758A6F99A10A7496183A43F2FC1DE</t>
  </si>
  <si>
    <t>LED 직부등</t>
  </si>
  <si>
    <t>10W 등기구포함</t>
  </si>
  <si>
    <t>5FAE4489F758A6F99A10A7496183A43F2FC1DF</t>
  </si>
  <si>
    <t>010201025FAE4489F758A6F99A10A7496183A43F2FC1DF</t>
  </si>
  <si>
    <t>온도조절기</t>
  </si>
  <si>
    <t>0~90℃</t>
  </si>
  <si>
    <t>5FAE4489F758A6F99A10A7496183A43F2FC1DC</t>
  </si>
  <si>
    <t>010201025FAE4489F758A6F99A10A7496183A43F2FC1DC</t>
  </si>
  <si>
    <t>FAN</t>
  </si>
  <si>
    <t>120mm</t>
  </si>
  <si>
    <t>5FAE4489F758A6F99A10A7496183A43F2FC1DD</t>
  </si>
  <si>
    <t>010201025FAE4489F758A6F99A10A7496183A43F2FC1DD</t>
  </si>
  <si>
    <t>히터</t>
  </si>
  <si>
    <t>100W</t>
  </si>
  <si>
    <t>5FAE4489F758A6F99A10A7496183A43F2FC1DA</t>
  </si>
  <si>
    <t>010201025FAE4489F758A6F99A10A7496183A43F2FC1DA</t>
  </si>
  <si>
    <t>PVC Duct &amp; Cover</t>
  </si>
  <si>
    <t>60×80×2000</t>
  </si>
  <si>
    <t>5FAE4489F758A6F99A10A7496183A43F2FC1DB</t>
  </si>
  <si>
    <t>010201025FAE4489F758A6F99A10A7496183A43F2FC1DB</t>
  </si>
  <si>
    <t>40×80×2000</t>
  </si>
  <si>
    <t>5FAE4489F758A6F99A10A7496183A43F2FC1D8</t>
  </si>
  <si>
    <t>010201025FAE4489F758A6F99A10A7496183A43F2FC1D8</t>
  </si>
  <si>
    <t>명판</t>
  </si>
  <si>
    <t>각종</t>
  </si>
  <si>
    <t>5FAE4489F758A6F99A10A7496183A43F2FC1D9</t>
  </si>
  <si>
    <t>010201025FAE4489F758A6F99A10A7496183A43F2FC1D9</t>
  </si>
  <si>
    <t>반이면배선</t>
  </si>
  <si>
    <t>KIV 4.0㎟</t>
  </si>
  <si>
    <t>5FAE4489F758A6F99A10A7496183A43F2FC1D6</t>
  </si>
  <si>
    <t>010201025FAE4489F758A6F99A10A7496183A43F2FC1D6</t>
  </si>
  <si>
    <t>KIV 2.5㎟</t>
  </si>
  <si>
    <t>5FAE4489F758A6F99A10A7496183A43F2FC1D7</t>
  </si>
  <si>
    <t>010201025FAE4489F758A6F99A10A7496183A43F2FC1D7</t>
  </si>
  <si>
    <t>제어용조작선</t>
  </si>
  <si>
    <t>UL 18AWG</t>
  </si>
  <si>
    <t>5FAE4489F758A6F99A10A7496183A43F2E21C4</t>
  </si>
  <si>
    <t>010201025FAE4489F758A6F99A10A7496183A43F2E21C4</t>
  </si>
  <si>
    <t>잡자재</t>
  </si>
  <si>
    <t>5FAE4489F758A6F99A10A7496183A43F2E21C5</t>
  </si>
  <si>
    <t>010201025FAE4489F758A6F99A10A7496183A43F2E21C5</t>
  </si>
  <si>
    <t>무정전전원장치(UPS)</t>
  </si>
  <si>
    <t>1￠1KVA, Backup 30분</t>
  </si>
  <si>
    <t>5FAE4489F758A6F99A10A7496183A43F2E21C6</t>
  </si>
  <si>
    <t>010201025FAE4489F758A6F99A10A7496183A43F2E21C6</t>
  </si>
  <si>
    <t>압력계</t>
  </si>
  <si>
    <t>다이아프램식,IP67,4~20mA,LCD</t>
  </si>
  <si>
    <t>SET</t>
  </si>
  <si>
    <t>5FAE4489F758A6F99A10A7496183A43F2E21C7</t>
  </si>
  <si>
    <t>010201025FAE4489F758A6F99A10A7496183A43F2E21C7</t>
  </si>
  <si>
    <t>4~20mA(0~10bar)</t>
  </si>
  <si>
    <t>5FAE4489F758A6F99A10A7496183A43F2E21C0</t>
  </si>
  <si>
    <t>010201025FAE4489F758A6F99A10A7496183A43F2E21C0</t>
  </si>
  <si>
    <t>수위스위치</t>
  </si>
  <si>
    <t>전극봉식 4극, CONTROLLER 포함</t>
  </si>
  <si>
    <t>5FAE4489F758A6F99A10A7496183A43F2E203F</t>
  </si>
  <si>
    <t>010201025FAE4489F758A6F99A10A7496183A43F2E203F</t>
  </si>
  <si>
    <t>수위스위치 브라켓</t>
  </si>
  <si>
    <t>SUS304, 1.5T</t>
  </si>
  <si>
    <t>5FAE4489F758A6F99A10A7496183A43F2E203C</t>
  </si>
  <si>
    <t>010201025FAE4489F758A6F99A10A7496183A43F2E203C</t>
  </si>
  <si>
    <t>디지털 수도미타</t>
  </si>
  <si>
    <t>80mm</t>
  </si>
  <si>
    <t>5FAE4489F758A6F99A10A7496183A43F2E23F2</t>
  </si>
  <si>
    <t>010201025FAE4489F758A6F99A10A7496183A43F2E23F2</t>
  </si>
  <si>
    <t>스마트허브</t>
  </si>
  <si>
    <t>5FAE4489F758A6F99A10A7496183A43F2E23F3</t>
  </si>
  <si>
    <t>010201025FAE4489F758A6F99A10A7496183A43F2E23F3</t>
  </si>
  <si>
    <t>제작 노무비 및 경비</t>
  </si>
  <si>
    <t>가압장</t>
  </si>
  <si>
    <t>5FAE4489F758A6F99A10A7496183A43F2E22EB</t>
  </si>
  <si>
    <t>010201025FAE4489F758A6F99A10A7496183A43F2E22EB</t>
  </si>
  <si>
    <t>설치 노무비</t>
  </si>
  <si>
    <t>5FAE4489F758A6F99A10A7496183A43F2E22EA</t>
  </si>
  <si>
    <t>010201025FAE4489F758A6F99A10A7496183A43F2E22EA</t>
  </si>
  <si>
    <t>01020103</t>
  </si>
  <si>
    <t>부가가치세</t>
  </si>
  <si>
    <t>10%</t>
  </si>
  <si>
    <t>5FAE4489F758A6F99A10A7400186DADD2F5D82</t>
  </si>
  <si>
    <t>010201035FAE4489F758A6F99A10A7400186DADD2F5D82</t>
  </si>
  <si>
    <t>조달수수료(1.07%)</t>
  </si>
  <si>
    <t>5천만원초과 ~ 1억원까지</t>
  </si>
  <si>
    <t>5FAE4489F758A6F99A10A7400186DADD2F5EA8</t>
  </si>
  <si>
    <t>010201035FAE4489F758A6F99A10A7400186DADD2F5EA8</t>
  </si>
  <si>
    <t>한전수탁비</t>
  </si>
  <si>
    <t>5FAE4489F758A6F99A10A7400186DADD2F50CA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</si>
  <si>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</si>
  <si>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</si>
  <si>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</si>
  <si>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</si>
  <si>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</si>
  <si>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</si>
  <si>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</si>
  <si>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</si>
  <si>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</si>
  <si>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</si>
  <si>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</si>
  <si>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</si>
  <si>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</si>
  <si>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</si>
  <si>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</si>
  <si>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</si>
  <si>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</si>
  <si>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</si>
  <si>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</si>
  <si>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</si>
  <si>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</si>
  <si>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1종금속제가요전선관-노출  비닐피복, 22mm, 방수  M  전기 5-1   ( 호표 1 )</t>
  </si>
  <si>
    <t>전기 5-1</t>
  </si>
  <si>
    <t>1종금속제가요전선관, 비닐피복, 22mm, 방수</t>
  </si>
  <si>
    <t>588CF4155761D9B8978C7E07C18DA8CD582515</t>
  </si>
  <si>
    <t>5FE174B2270BA0D1933BF0818188D5588CF4155761D9B8978C7E07C18DA8CD582515</t>
  </si>
  <si>
    <t>잡재료비</t>
  </si>
  <si>
    <t>배관배선의 2%</t>
  </si>
  <si>
    <t>5EB6244EA799CA2B9B1CF153418F001</t>
  </si>
  <si>
    <t>5FE174B2270BA0D1933BF0818188D55EB6244EA799CA2B9B1CF153418C002</t>
  </si>
  <si>
    <t>내선전공</t>
  </si>
  <si>
    <t>일반공사 직종</t>
  </si>
  <si>
    <t>인</t>
  </si>
  <si>
    <t>5F7334EE77FE5B669F5EF5C251873F7A0B56CB</t>
  </si>
  <si>
    <t>5FE174B2270BA0D1933BF0818188D55F7334EE77FE5B669F5EF5C251873F7A0B56CB</t>
  </si>
  <si>
    <t>공구손료</t>
  </si>
  <si>
    <t>인력품의 3%</t>
  </si>
  <si>
    <t>5EB6244EA799CA2B9B1CF153418C002</t>
  </si>
  <si>
    <t>5FE174B2270BA0D1933BF0818188D55EB6244EA799CA2B9B1CF153418D003</t>
  </si>
  <si>
    <t xml:space="preserve"> [ 합          계 ]</t>
  </si>
  <si>
    <t>1종금속제가요전선관-노출  비닐피복, 28mm, 방수  M  전기 5-1   ( 호표 2 )</t>
  </si>
  <si>
    <t>1종금속제가요전선관, 비닐피복, 28mm, 방수</t>
  </si>
  <si>
    <t>588CF4155761D9B8978C7E07C18DA8CD582512</t>
  </si>
  <si>
    <t>5FE174B2270BA0D1933BF081818F04588CF4155761D9B8978C7E07C18DA8CD582512</t>
  </si>
  <si>
    <t>5FE174B2270BA0D1933BF081818F045EB6244EA799CA2B9B1CF153418C002</t>
  </si>
  <si>
    <t>5FE174B2270BA0D1933BF081818F045F7334EE77FE5B669F5EF5C251873F7A0B56CB</t>
  </si>
  <si>
    <t>5FE174B2270BA0D1933BF081818F045EB6244EA799CA2B9B1CF153418D003</t>
  </si>
  <si>
    <t>강제전선관-노출  아연도, 22mm  M  전기 5-1   ( 호표 3 )</t>
  </si>
  <si>
    <t>강제전선관</t>
  </si>
  <si>
    <t>강제전선관, 후강전선관, 아연도, 22mm</t>
  </si>
  <si>
    <t>588CF4155761D9B8978C7D604182C35C5ACAE6</t>
  </si>
  <si>
    <t>5FE174B2270BA0C09CC5FE75A181BA588CF4155761D9B8978C7D604182C35C5ACAE6</t>
  </si>
  <si>
    <t>전선관부속품비</t>
  </si>
  <si>
    <t>전선관의 15%</t>
  </si>
  <si>
    <t>5FE174B2270BA0C09CC5FE75A181BA5EB6244EA799CA2B9B1CF153418F001</t>
  </si>
  <si>
    <t>5FE174B2270BA0C09CC5FE75A181BA5EB6244EA799CA2B9B1CF153418C002</t>
  </si>
  <si>
    <t>5FE174B2270BA0C09CC5FE75A181BA5F7334EE77FE5B669F5EF5C251873F7A0B56CB</t>
  </si>
  <si>
    <t>5EB6244EA799CA2B9B1CF153418D003</t>
  </si>
  <si>
    <t>5FE174B2270BA0C09CC5FE75A181BA5EB6244EA799CA2B9B1CF153418D003</t>
  </si>
  <si>
    <t>강제전선관-노출  아연도, 28mm  M  전기 5-1   ( 호표 4 )</t>
  </si>
  <si>
    <t>강제전선관, 후강전선관, 아연도, 28mm</t>
  </si>
  <si>
    <t>588CF4155761D9B8978C7D604182C35C5ACAE1</t>
  </si>
  <si>
    <t>5FE174B2270BA0C09CC5FE75A18093588CF4155761D9B8978C7D604182C35C5ACAE1</t>
  </si>
  <si>
    <t>5FE174B2270BA0C09CC5FE75A180935EB6244EA799CA2B9B1CF153418F001</t>
  </si>
  <si>
    <t>5FE174B2270BA0C09CC5FE75A180935EB6244EA799CA2B9B1CF153418C002</t>
  </si>
  <si>
    <t>5FE174B2270BA0C09CC5FE75A180935F7334EE77FE5B669F5EF5C251873F7A0B56CB</t>
  </si>
  <si>
    <t>5FE174B2270BA0C09CC5FE75A180935EB6244EA799CA2B9B1CF153418D003</t>
  </si>
  <si>
    <t>파상형경질폴리에틸렌전선관-지중포설  40㎜  M  전기 4-31   ( 호표 5 )</t>
  </si>
  <si>
    <t>전기 4-31</t>
  </si>
  <si>
    <t>파상형경질폴리에틸렌전선관</t>
  </si>
  <si>
    <t>파상형경질폴리에틸렌전선관, ELP, 40mm</t>
  </si>
  <si>
    <t>588CF4155761D9B8978C7D604182C35D7F2616</t>
  </si>
  <si>
    <t>5FE174B2270BA0FC91555C48318335588CF4155761D9B8978C7D604182C35D7F2616</t>
  </si>
  <si>
    <t>5FE174B2270BA0FC91555C483183355EB6244EA799CA2B9B1CF153418F001</t>
  </si>
  <si>
    <t>5FE174B2270BA0FC91555C483183355EB6244EA799CA2B9B1CF153418C002</t>
  </si>
  <si>
    <t>배전전공</t>
  </si>
  <si>
    <t>5F7334EE77FE5B669F5EF5C251873F7A0B5983</t>
  </si>
  <si>
    <t>5FE174B2270BA0FC91555C483183355F7334EE77FE5B669F5EF5C251873F7A0B5983</t>
  </si>
  <si>
    <t>보통인부</t>
  </si>
  <si>
    <t>5F7334EE77FE5B669F5EF5C251873F7A0B514E</t>
  </si>
  <si>
    <t>5FE174B2270BA0FC91555C483183355F7334EE77FE5B669F5EF5C251873F7A0B514E</t>
  </si>
  <si>
    <t>5FE174B2270BA0FC91555C483183355EB6244EA799CA2B9B1CF153418D003</t>
  </si>
  <si>
    <t>파상형경질폴리에틸렌전선관-지중포설  50㎜  M  전기 4-31   ( 호표 6 )</t>
  </si>
  <si>
    <t>파상형경질폴리에틸렌전선관, ELP, 50mm</t>
  </si>
  <si>
    <t>588CF4155761D9B8978C7D604182C35D7F2617</t>
  </si>
  <si>
    <t>5FE174B2270BA0FC91555C4831822F588CF4155761D9B8978C7D604182C35D7F2617</t>
  </si>
  <si>
    <t>5FE174B2270BA0FC91555C4831822F5EB6244EA799CA2B9B1CF153418F001</t>
  </si>
  <si>
    <t>5FE174B2270BA0FC91555C4831822F5EB6244EA799CA2B9B1CF153418C002</t>
  </si>
  <si>
    <t>5FE174B2270BA0FC91555C4831822F5F7334EE77FE5B669F5EF5C251873F7A0B5983</t>
  </si>
  <si>
    <t>5FE174B2270BA0FC91555C4831822F5F7334EE77FE5B669F5EF5C251873F7A0B514E</t>
  </si>
  <si>
    <t>5FE174B2270BA0FC91555C4831822F5EB6244EA799CA2B9B1CF153418D003</t>
  </si>
  <si>
    <t>파상형경질폴리에틸렌전선관-지중포설  65㎜  M  전기 4-31   ( 호표 7 )</t>
  </si>
  <si>
    <t>파상형경질폴리에틸렌전선관, ELP, 65mm</t>
  </si>
  <si>
    <t>588CF4155761D9B8978C7D604182C35D7F2610</t>
  </si>
  <si>
    <t>5FE174B2270BA0FC91555C483185E3588CF4155761D9B8978C7D604182C35D7F2610</t>
  </si>
  <si>
    <t>5FE174B2270BA0FC91555C483185E35EB6244EA799CA2B9B1CF153418F001</t>
  </si>
  <si>
    <t>5FE174B2270BA0FC91555C483185E35EB6244EA799CA2B9B1CF153418C002</t>
  </si>
  <si>
    <t>5FE174B2270BA0FC91555C483185E35F7334EE77FE5B669F5EF5C251873F7A0B5983</t>
  </si>
  <si>
    <t>5FE174B2270BA0FC91555C483185E35F7334EE77FE5B669F5EF5C251873F7A0B514E</t>
  </si>
  <si>
    <t>5FE174B2270BA0FC91555C483185E35EB6244EA799CA2B9B1CF153418D003</t>
  </si>
  <si>
    <t>경질비닐PVC전선관-매입  HI, 16mm  M  전기 5-1   ( 호표 8 )</t>
  </si>
  <si>
    <t>경질비닐전선관</t>
  </si>
  <si>
    <t>경질비닐전선관, HI, 16mm</t>
  </si>
  <si>
    <t>588CF4155761D9B8978C7D604182C35C5BD65C</t>
  </si>
  <si>
    <t>5FE174B2270BA09B98896B8B4182A9588CF4155761D9B8978C7D604182C35C5BD65C</t>
  </si>
  <si>
    <t>5FE174B2270BA09B98896B8B4182A95EB6244EA799CA2B9B1CF153418F001</t>
  </si>
  <si>
    <t>5FE174B2270BA09B98896B8B4182A95EB6244EA799CA2B9B1CF153418C002</t>
  </si>
  <si>
    <t>5FE174B2270BA09B98896B8B4182A95F7334EE77FE5B669F5EF5C251873F7A0B56CB</t>
  </si>
  <si>
    <t>5FE174B2270BA09B98896B8B4182A95EB6244EA799CA2B9B1CF153418D003</t>
  </si>
  <si>
    <t>경질비닐PVC전선관-매입  HI, 22mm  M  전기 5-1   ( 호표 9 )</t>
  </si>
  <si>
    <t>경질비닐전선관, HI, 22mm</t>
  </si>
  <si>
    <t>588CF4155761D9B8978C7D604182C35C5BD65F</t>
  </si>
  <si>
    <t>5FE174B2270BA09B98896B8B4183B0588CF4155761D9B8978C7D604182C35C5BD65F</t>
  </si>
  <si>
    <t>5FE174B2270BA09B98896B8B4183B05EB6244EA799CA2B9B1CF153418F001</t>
  </si>
  <si>
    <t>5FE174B2270BA09B98896B8B4183B05EB6244EA799CA2B9B1CF153418C002</t>
  </si>
  <si>
    <t>5FE174B2270BA09B98896B8B4183B05F7334EE77FE5B669F5EF5C251873F7A0B56CB</t>
  </si>
  <si>
    <t>5FE174B2270BA09B98896B8B4183B05EB6244EA799CA2B9B1CF153418D003</t>
  </si>
  <si>
    <t>0.6/1kv 난연 전력케이블(F-CV)  3C*4㎟  M  전기 5-13   ( 호표 10 )</t>
  </si>
  <si>
    <t>전기 5-13</t>
  </si>
  <si>
    <t>600V폴리에틸렌케이블</t>
  </si>
  <si>
    <t>600V폴리에틸렌케이블, 0.6/1kv, F-CV, 3C*4㎟</t>
  </si>
  <si>
    <t>589EB41597D565A6948B95D3418EC98A9EE89B</t>
  </si>
  <si>
    <t>5FE174B227268E769DCB0452B18A0A589EB41597D565A6948B95D3418EC98A9EE89B</t>
  </si>
  <si>
    <t>5FE174B227268E769DCB0452B18A0A5EB6244EA799CA2B9B1CF153418F001</t>
  </si>
  <si>
    <t>저압케이블전공</t>
  </si>
  <si>
    <t>5F7334EE77FE5B669F5EF5C251873F7A0B56C6</t>
  </si>
  <si>
    <t>5FE174B227268E769DCB0452B18A0A5F7334EE77FE5B669F5EF5C251873F7A0B56C6</t>
  </si>
  <si>
    <t>5FE174B227268E769DCB0452B18A0A5EB6244EA799CA2B9B1CF153418C002</t>
  </si>
  <si>
    <t>0.6/1kv 난연 전력케이블(F-CV)  4C*10㎟  M  전기 5-13   ( 호표 11 )</t>
  </si>
  <si>
    <t>600V폴리에틸렌케이블, 0.6/1kv, F-CV, 4C*10㎟</t>
  </si>
  <si>
    <t>589EB41597D565A6948B95D3418EC98A9EEE27</t>
  </si>
  <si>
    <t>5FE174B227268E769DCC2B7B1186C9589EB41597D565A6948B95D3418EC98A9EEE27</t>
  </si>
  <si>
    <t>5FE174B227268E769DCC2B7B1186C95EB6244EA799CA2B9B1CF153418F001</t>
  </si>
  <si>
    <t>5FE174B227268E769DCC2B7B1186C95F7334EE77FE5B669F5EF5C251873F7A0B56C6</t>
  </si>
  <si>
    <t>5FE174B227268E769DCC2B7B1186C95EB6244EA799CA2B9B1CF153418C002</t>
  </si>
  <si>
    <t>0.6/1kv 트레이용 절연난연 제어용케이블(F-CVV)  3C*1.5㎟  M  전기 5-13   ( 호표 12 )</t>
  </si>
  <si>
    <t>제어케이블</t>
  </si>
  <si>
    <t>제어케이블, 0.6/1kv, TFR-CVV, 3C*1.5㎟</t>
  </si>
  <si>
    <t>589EB41597D565A6964C51F311826C309DEA9A</t>
  </si>
  <si>
    <t>5FE174B2272698A79CE9EE97A18125589EB41597D565A6964C51F311826C309DEA9A</t>
  </si>
  <si>
    <t>5FE174B2272698A79CE9EE97A181255EB6244EA799CA2B9B1CF153418F001</t>
  </si>
  <si>
    <t>5FE174B2272698A79CE9EE97A181255F7334EE77FE5B669F5EF5C251873F7A0B56C6</t>
  </si>
  <si>
    <t>5FE174B2272698A79CE9EE97A181255EB6244EA799CA2B9B1CF153418C002</t>
  </si>
  <si>
    <t>0.6/1kv 트레이용 절연난연 제어용케이블(F-CVV)  5C*1.5㎟  M  전기 5-13   ( 호표 13 )</t>
  </si>
  <si>
    <t>제어케이블, 0.6/1kv, TFR-CVV, 5C*1.5㎟</t>
  </si>
  <si>
    <t>589EB41597D565A6964C51F311826C309DEBB1</t>
  </si>
  <si>
    <t>5FE174B2272698A79CE9EE96918EAF589EB41597D565A6964C51F311826C309DEBB1</t>
  </si>
  <si>
    <t>5FE174B2272698A79CE9EE96918EAF5EB6244EA799CA2B9B1CF153418F001</t>
  </si>
  <si>
    <t>5FE174B2272698A79CE9EE96918EAF5F7334EE77FE5B669F5EF5C251873F7A0B56C6</t>
  </si>
  <si>
    <t>5FE174B2272698A79CE9EE96918EAF5EB6244EA799CA2B9B1CF153418C002</t>
  </si>
  <si>
    <t>0.6/1kv 트레이용 동편조차폐 제어용케이블(F-CVV-SB)  2C*1.5㎟  M  전기 5-13   ( 호표 14 )</t>
  </si>
  <si>
    <t>제어케이블, 0.6/1kv, TFR-CVV-SB, 2C*1.5㎟</t>
  </si>
  <si>
    <t>589EB41597D565A6964C51F311826C309B3D1F</t>
  </si>
  <si>
    <t>5FE174B2272698849FF5463F518D93589EB41597D565A6964C51F311826C309B3D1F</t>
  </si>
  <si>
    <t>5FE174B2272698849FF5463F518D935EB6244EA799CA2B9B1CF153418F001</t>
  </si>
  <si>
    <t>5FE174B2272698849FF5463F518D935F7334EE77FE5B669F5EF5C251873F7A0B56C6</t>
  </si>
  <si>
    <t>5FE174B2272698849FF5463F518D935EB6244EA799CA2B9B1CF153418C002</t>
  </si>
  <si>
    <t>450/75OV 저독성난연가교폴리올레핀절연전선(HFIX)  2.5㎟  M  전기 5-10   ( 호표 15 )</t>
  </si>
  <si>
    <t>전기 5-10</t>
  </si>
  <si>
    <t>저독성난연케이블</t>
  </si>
  <si>
    <t>HFIX, 2.5㎟</t>
  </si>
  <si>
    <t>589EB41597D565A6948B95D1918BE4B1384EA6</t>
  </si>
  <si>
    <t>5FE174B22730F6FA9875DA2CD188A3589EB41597D565A6948B95D1918BE4B1384EA6</t>
  </si>
  <si>
    <t>5FE174B22730F6FA9875DA2CD188A35EB6244EA799CA2B9B1CF153418F001</t>
  </si>
  <si>
    <t>5FE174B22730F6FA9875DA2CD188A35F7334EE77FE5B669F5EF5C251873F7A0B56CB</t>
  </si>
  <si>
    <t>5FE174B22730F6FA9875DA2CD188A35EB6244EA799CA2B9B1CF153418C002</t>
  </si>
  <si>
    <t>난연 비닐절연접지용전선(F-GV)-관내  0.6/1kv, 2.5㎟  M  전기 3-38   ( 호표 16 )</t>
  </si>
  <si>
    <t>전기 3-38</t>
  </si>
  <si>
    <t>접지용비닐절연전선</t>
  </si>
  <si>
    <t>접지용비닐절연전선, F-GV, 2.5㎟</t>
  </si>
  <si>
    <t>589EB41597D565959D945C46C1821EF1CE9B1A</t>
  </si>
  <si>
    <t>5FE174B22730F6DF9BBE8ED9518E2A589EB41597D565959D945C46C1821EF1CE9B1A</t>
  </si>
  <si>
    <t>5FE174B22730F6DF9BBE8ED9518E2A5EB6244EA799CA2B9B1CF153418F001</t>
  </si>
  <si>
    <t>5FE174B22730F6DF9BBE8ED9518E2A5F7334EE77FE5B669F5EF5C251873F7A0B56CB</t>
  </si>
  <si>
    <t>5FE174B22730F6DF9BBE8ED9518E2A5EB6244EA799CA2B9B1CF153418C002</t>
  </si>
  <si>
    <t>난연 비닐절연접지용전선(F-GV)-관내  0.6/1kv, 4㎟  M  전기 3-38   ( 호표 17 )</t>
  </si>
  <si>
    <t>접지용비닐절연전선, F-GV, 4㎟</t>
  </si>
  <si>
    <t>589EB41597D565959D945C46C1821EF1CE9B19</t>
  </si>
  <si>
    <t>5FE174B22730F6DF9BBE8ED9518D03589EB41597D565959D945C46C1821EF1CE9B19</t>
  </si>
  <si>
    <t>5FE174B22730F6DF9BBE8ED9518D035EB6244EA799CA2B9B1CF153418F001</t>
  </si>
  <si>
    <t>5FE174B22730F6DF9BBE8ED9518D035F7334EE77FE5B669F5EF5C251873F7A0B56CB</t>
  </si>
  <si>
    <t>5FE174B22730F6DF9BBE8ED9518D035EB6244EA799CA2B9B1CF153418C002</t>
  </si>
  <si>
    <t>난연 비닐절연접지용전선(F-GV)-관내  0.6/1kv, 6㎟  M  전기 3-38   ( 호표 18 )</t>
  </si>
  <si>
    <t>접지용비닐절연전선, F-GV, 6㎟</t>
  </si>
  <si>
    <t>589EB41597D565959D945C46C1821EF1CE9B18</t>
  </si>
  <si>
    <t>5FE174B22730F6DF9BBE8ED9518C7C589EB41597D565959D945C46C1821EF1CE9B18</t>
  </si>
  <si>
    <t>5FE174B22730F6DF9BBE8ED9518C7C5EB6244EA799CA2B9B1CF153418F001</t>
  </si>
  <si>
    <t>5FE174B22730F6DF9BBE8ED9518C7C5F7334EE77FE5B669F5EF5C251873F7A0B56CB</t>
  </si>
  <si>
    <t>5FE174B22730F6DF9BBE8ED9518C7C5EB6244EA799CA2B9B1CF153418C002</t>
  </si>
  <si>
    <t>난연 비닐절연접지용전선(F-GV)-관내  0.6/1kv, 10㎟  M  전기 3-38   ( 호표 19 )</t>
  </si>
  <si>
    <t>접지용비닐절연전선, F-GV, 10㎟</t>
  </si>
  <si>
    <t>589EB41597D565959D945C46C1821EF1CE9B17</t>
  </si>
  <si>
    <t>5FE174B22730F6DF9BBE8ED9518B56589EB41597D565959D945C46C1821EF1CE9B17</t>
  </si>
  <si>
    <t>5FE174B22730F6DF9BBE8ED9518B565EB6244EA799CA2B9B1CF153418F001</t>
  </si>
  <si>
    <t>5FE174B22730F6DF9BBE8ED9518B565F7334EE77FE5B669F5EF5C251873F7A0B56CB</t>
  </si>
  <si>
    <t>5FE174B22730F6DF9BBE8ED9518B565EB6244EA799CA2B9B1CF153418C002</t>
  </si>
  <si>
    <t>난연 비닐절연접지용전선(F-GV)-관내  0.6/1kv, 16㎟  M  전기 3-38   ( 호표 20 )</t>
  </si>
  <si>
    <t>접지용비닐절연전선, F-GV, 16㎟</t>
  </si>
  <si>
    <t>589EB41597D565959D945C46C1821EF1CE9B16</t>
  </si>
  <si>
    <t>5FE174B22730F6DF9BBE8ED9518A4F589EB41597D565959D945C46C1821EF1CE9B16</t>
  </si>
  <si>
    <t>5FE174B22730F6DF9BBE8ED9518A4F5EB6244EA799CA2B9B1CF153418F001</t>
  </si>
  <si>
    <t>5FE174B22730F6DF9BBE8ED9518A4F5F7334EE77FE5B669F5EF5C251873F7A0B56CB</t>
  </si>
  <si>
    <t>5FE174B22730F6DF9BBE8ED9518A4F5EB6244EA799CA2B9B1CF153418C002</t>
  </si>
  <si>
    <t>전기용연동연선  AS 16㎟  M  전기 4-10   ( 호표 21 )</t>
  </si>
  <si>
    <t>전기 4-10</t>
  </si>
  <si>
    <t>전기용연동연선, AS 16㎟</t>
  </si>
  <si>
    <t>589EB41597D565959D9293B4E18A1F5FD28D84</t>
  </si>
  <si>
    <t>5FE174B22730F6A2970321F27186CB589EB41597D565959D9293B4E18A1F5FD28D84</t>
  </si>
  <si>
    <t>5FE174B22730F6A2970321F27186CB5EB6244EA799CA2B9B1CF153418F001</t>
  </si>
  <si>
    <t>5FE174B22730F6A2970321F27186CB5F7334EE77FE5B669F5EF5C251873F7A0B5983</t>
  </si>
  <si>
    <t>5FE174B22730F6A2970321F27186CB5F7334EE77FE5B669F5EF5C251873F7A0B514E</t>
  </si>
  <si>
    <t>5FE174B22730F6A2970321F27186CB5EB6244EA799CA2B9B1CF153418C002</t>
  </si>
  <si>
    <t>풀박스(천장면)-노출  200*200*100mm  개  전기 5-4   ( 호표 22 )</t>
  </si>
  <si>
    <t>전기 5-4</t>
  </si>
  <si>
    <t>풀박스</t>
  </si>
  <si>
    <t>풀박스, 200*200*100mm</t>
  </si>
  <si>
    <t>588CF41557722C299FEBB8B6E18E881D18EA64</t>
  </si>
  <si>
    <t>5FE174B2278F0C8E9AC62B3ED1872F588CF41557722C299FEBB8B6E18E881D18EA64</t>
  </si>
  <si>
    <t>0.22*120%</t>
  </si>
  <si>
    <t>5FE174B2278F0C8E9AC62B3ED1872F5F7334EE77FE5B669F5EF5C251873F7A0B56CB</t>
  </si>
  <si>
    <t>5FE174B2278F0C8E9AC62B3ED1872F5EB6244EA799CA2B9B1CF153418F001</t>
  </si>
  <si>
    <t>풀박스(천장면)-노출  300*300*300mm  개  전기 5-4   ( 호표 23 )</t>
  </si>
  <si>
    <t>풀박스, 300*300*300mm</t>
  </si>
  <si>
    <t>588CF41557722C299FEBBB0A218C0BB8CBCDC2</t>
  </si>
  <si>
    <t>5FE174B2278F0C8E9AC62B3FF18A5E588CF41557722C299FEBBB0A218C0BB8CBCDC2</t>
  </si>
  <si>
    <t>0.35*120%</t>
  </si>
  <si>
    <t>5FE174B2278F0C8E9AC62B3FF18A5E5F7334EE77FE5B669F5EF5C251873F7A0B56CB</t>
  </si>
  <si>
    <t>5FE174B2278F0C8E9AC62B3FF18A5E5EB6244EA799CA2B9B1CF153418F001</t>
  </si>
  <si>
    <t>전선관 지지금구(벽체,바닥)  22C  개소     ( 호표 24 )</t>
  </si>
  <si>
    <t>케이블트레이부속품</t>
  </si>
  <si>
    <t>케이블트레이부속품, U Channel, 41*41*t2.6mm</t>
  </si>
  <si>
    <t>588CF4155761D9B8978F32CE91882F2F560043</t>
  </si>
  <si>
    <t>5FE174B2270BA0059B3D3B71F18590588CF4155761D9B8978F32CE91882F2F560043</t>
  </si>
  <si>
    <t>세트앵커</t>
  </si>
  <si>
    <t>세트앵커, M10*L75mm</t>
  </si>
  <si>
    <t>588C74DF572DB27E98CF2A75618B0CD562F596</t>
  </si>
  <si>
    <t>5FE174B2270BA0059B3D3B71F18590588C74DF572DB27E98CF2A75618B0CD562F596</t>
  </si>
  <si>
    <t>육각너트</t>
  </si>
  <si>
    <t>육각너트, M10</t>
  </si>
  <si>
    <t>588C74DF572D855395BBB40F91892CB93CA01B</t>
  </si>
  <si>
    <t>5FE174B2270BA0059B3D3B71F18590588C74DF572D855395BBB40F91892CB93CA01B</t>
  </si>
  <si>
    <t>스프링와셔</t>
  </si>
  <si>
    <t>스프링와셔, 용융아연도, 호칭경 10mm</t>
  </si>
  <si>
    <t>588C74DF572D85AB985D5A8AF18F6B3FC43403</t>
  </si>
  <si>
    <t>5FE174B2270BA0059B3D3B71F18590588C74DF572D85AB985D5A8AF18F6B3FC43403</t>
  </si>
  <si>
    <t>강재전선관용부품, 파이프크램프, 22C</t>
  </si>
  <si>
    <t>588CF4155761D9B89782792C618E6711F40366</t>
  </si>
  <si>
    <t>5FE174B2270BA0059B3D3B71F18590588CF4155761D9B89782792C618E6711F40366</t>
  </si>
  <si>
    <t>5FE174B2270BA0059B3D3B71F185905F7334EE77FE5B669F5EF5C251873F7A0B56CB</t>
  </si>
  <si>
    <t>5FE174B2270BA0059B3D3B71F185905EB6244EA799CA2B9B1CF153418F001</t>
  </si>
  <si>
    <t>전선관 지지금구(벽체,바닥)  28C  개소     ( 호표 25 )</t>
  </si>
  <si>
    <t>5FE174B2270BA0059B3D3B71F18591588CF4155761D9B8978F32CE91882F2F560043</t>
  </si>
  <si>
    <t>5FE174B2270BA0059B3D3B71F18591588C74DF572DB27E98CF2A75618B0CD562F596</t>
  </si>
  <si>
    <t>5FE174B2270BA0059B3D3B71F18591588C74DF572D855395BBB40F91892CB93CA01B</t>
  </si>
  <si>
    <t>5FE174B2270BA0059B3D3B71F18591588C74DF572D85AB985D5A8AF18F6B3FC43403</t>
  </si>
  <si>
    <t>강재전선관용부품, 파이프크램프, 28C</t>
  </si>
  <si>
    <t>588CF4155761D9B89782792C618E6711F40365</t>
  </si>
  <si>
    <t>5FE174B2270BA0059B3D3B71F18591588CF4155761D9B89782792C618E6711F40365</t>
  </si>
  <si>
    <t>5FE174B2270BA0059B3D3B71F185915F7334EE77FE5B669F5EF5C251873F7A0B56CB</t>
  </si>
  <si>
    <t>5FE174B2270BA0059B3D3B71F185915EB6244EA799CA2B9B1CF153418F001</t>
  </si>
  <si>
    <t>아우트렛박스-노출  중형 4각 54㎜  개  전기 5-3   ( 호표 26 )</t>
  </si>
  <si>
    <t>전기 5-3</t>
  </si>
  <si>
    <t>아웃렛박스</t>
  </si>
  <si>
    <t>아웃렛박스, 중형4각, 54mm</t>
  </si>
  <si>
    <t>588CF41557722C299FE0AE17F185A9050ADADA</t>
  </si>
  <si>
    <t>5FE174B2278F0C8E9AC731098187AC588CF41557722C299FE0AE17F185A9050ADADA</t>
  </si>
  <si>
    <t>5FE174B2278F0C8E9AC731098187AC5F7334EE77FE5B669F5EF5C251873F7A0B56CB</t>
  </si>
  <si>
    <t>5FE174B2278F0C8E9AC731098187AC5EB6244EA799CA2B9B1CF153418F001</t>
  </si>
  <si>
    <t>LED 등기구 설치  방진방습등, LED 20W  개  전기 5-25-3   ( 호표 27 )</t>
  </si>
  <si>
    <t>전기 5-25-3</t>
  </si>
  <si>
    <t>방진방습등</t>
  </si>
  <si>
    <t>LED 20W</t>
  </si>
  <si>
    <t>5FAE4489F758337E98FD1FCC41806948015CB3</t>
  </si>
  <si>
    <t>5FE174C1A73340B09DDC2E95D1884A5FAE4489F758337E98FD1FCC41806948015CB3</t>
  </si>
  <si>
    <t>5FE174C1A73340B09DDC2E95D1884A5F7334EE77FE5B669F5EF5C251873F7A0B56CB</t>
  </si>
  <si>
    <t>5FE174C1A73340B09DDC2E95D1884A5EB6244EA799CA2B9B1CF153418F001</t>
  </si>
  <si>
    <t>접지봉  16∮*1800mm  개  전기 3-38   ( 호표 28 )</t>
  </si>
  <si>
    <t>접지봉, 16∮*1800mm</t>
  </si>
  <si>
    <t>588CF41557722C709067E7FE6186CFA8F6DD3F</t>
  </si>
  <si>
    <t>5FE174B227415B8C9969D2E3318D7D588CF41557722C709067E7FE6186CFA8F6DD3F</t>
  </si>
  <si>
    <t>5FE174B227415B8C9969D2E3318D7D5F7334EE77FE5B669F5EF5C251873F7A0B56CB</t>
  </si>
  <si>
    <t>5FE174B227415B8C9969D2E3318D7D5F7334EE77FE5B669F5EF5C251873F7A0B514E</t>
  </si>
  <si>
    <t>5FE174B227415B8C9969D2E3318D7D5EB6244EA799CA2B9B1CF153418F001</t>
  </si>
  <si>
    <t>접지봉 커넥터  U-BOLT Φ16  EA  전기 3-38   ( 호표 29 )</t>
  </si>
  <si>
    <t>U-BOLT형 Φ16</t>
  </si>
  <si>
    <t>5FAE4489F758337E98FD1FCC41806948015CB2</t>
  </si>
  <si>
    <t>5FE174B2278F925F951D6B3491893B5FAE4489F758337E98FD1FCC41806948015CB2</t>
  </si>
  <si>
    <t>5FE174B2278F925F951D6B3491893B5F7334EE77FE5B669F5EF5C251873F7A0B56CB</t>
  </si>
  <si>
    <t>5FE174B2278F925F951D6B3491893B5EB6244EA799CA2B9B1CF153418F001</t>
  </si>
  <si>
    <t>한전인입  저압  개소  전기 4-33,5-1,5-29   ( 호표 30 )</t>
  </si>
  <si>
    <t>전기 4-33,5-1,5-29</t>
  </si>
  <si>
    <t>전주 입상보호관</t>
  </si>
  <si>
    <t>130Φ 2000mm</t>
  </si>
  <si>
    <t>588CF415577213B09778502D51888EFF7BF0C9</t>
  </si>
  <si>
    <t>5FE174B4E7F9476D914B90E21183D0588CF415577213B09778502D51888EFF7BF0C9</t>
  </si>
  <si>
    <t>필름밴드</t>
  </si>
  <si>
    <t>입상보호관용</t>
  </si>
  <si>
    <t>588CF415577213B09660CC92418F390D729DF0</t>
  </si>
  <si>
    <t>5FE174B4E7F9476D914B90E21183D0588CF415577213B09660CC92418F390D729DF0</t>
  </si>
  <si>
    <t>강재전선관용부품, 위샤캡, 36C</t>
  </si>
  <si>
    <t>588CF4155761D9B897827A3341812DA48F45DE</t>
  </si>
  <si>
    <t>5FE174B4E7F9476D914B90E21183D0588CF4155761D9B897827A3341812DA48F45DE</t>
  </si>
  <si>
    <t>강제전선관, 후강전선관, 아연도, 36mm</t>
  </si>
  <si>
    <t>588CF4155761D9B8978C7D604182C35C5ACAE0</t>
  </si>
  <si>
    <t>5FE174B4E7F9476D914B90E21183D0588CF4155761D9B8978C7D604182C35C5ACAE0</t>
  </si>
  <si>
    <t>5FE174B4E7F9476D914B90E21183D05EB6244EA799CA2B9B1CF153418F001</t>
  </si>
  <si>
    <t>5FE174B4E7F9476D914B90E21183D05EB6244EA799CA2B9B1CF153418D003</t>
  </si>
  <si>
    <t>(0.2*8+0.03)</t>
  </si>
  <si>
    <t>5FE174B4E7F9476D914B90E21183D05F7334EE77FE5B669F5EF5C251873F7A0B56CB</t>
  </si>
  <si>
    <t>5FE174B4E7F9476D914B90E21183D05F7334EE77FE5B669F5EF5C251873F7A0B514E</t>
  </si>
  <si>
    <t>5FE174B4E7F9476D914B90E21183D05F7334EE77FE5B669F5EF5C251873F7A0B5983</t>
  </si>
  <si>
    <t>5FE174B4E7F9476D914B90E21183D05EB6244EA799CA2B9B1CF153418C002</t>
  </si>
  <si>
    <t>관로굴착  400W*1150D  M  공통대가   ( 호표 31 )</t>
  </si>
  <si>
    <t>공통대가</t>
  </si>
  <si>
    <t>터파기</t>
  </si>
  <si>
    <t>백호(0.7㎥)90%+인력10%</t>
  </si>
  <si>
    <t>㎥</t>
  </si>
  <si>
    <t>토목공통단가</t>
  </si>
  <si>
    <t>58B9A4964734DB059CFA6CDC018F023292196A</t>
  </si>
  <si>
    <t>5FE174B2270BA09B988A72FDB183C658B9A4964734DB059CFA6CDC018F023292196A</t>
  </si>
  <si>
    <t>되메우기및다짐(콤팩터)</t>
  </si>
  <si>
    <t>58B9A4964734DB059CFA6CDC018F0232921969</t>
  </si>
  <si>
    <t>5FE174B2270BA09B988A72FDB183C658B9A4964734DB059CFA6CDC018F0232921969</t>
  </si>
  <si>
    <t>잔토처리(현장내)</t>
  </si>
  <si>
    <t>58B9A4964734DB059CFA6CDC018F0232921968</t>
  </si>
  <si>
    <t>5FE174B2270BA09B988A72FDB183C658B9A4964734DB059CFA6CDC018F0232921968</t>
  </si>
  <si>
    <t>경고테이프</t>
  </si>
  <si>
    <t>폭30cm x 1m</t>
  </si>
  <si>
    <t>m</t>
  </si>
  <si>
    <t>호표 34</t>
  </si>
  <si>
    <t>5FE174B227415BCA9311F272618A5C</t>
  </si>
  <si>
    <t>5FE174B2270BA09B988A72FDB183C65FE174B227415BCA9311F272618A5C</t>
  </si>
  <si>
    <t>TM/TC 현장제어반 기초(가압장)  1700Wx800Dx800H  개소     ( 호표 32 )</t>
  </si>
  <si>
    <t>M12*150L</t>
  </si>
  <si>
    <t>호표 35</t>
  </si>
  <si>
    <t>5FE174B2278F92C29D094DEAE18C25</t>
  </si>
  <si>
    <t>5FE174B2278F92C29D00508B618C995FE174B2278F92C29D094DEAE18C25</t>
  </si>
  <si>
    <t>레미콘타설 / 가설</t>
  </si>
  <si>
    <t>25-18-8, 무근구조물</t>
  </si>
  <si>
    <t>M3</t>
  </si>
  <si>
    <t>호표 36</t>
  </si>
  <si>
    <t>5FAF64AB27DB64C09FAC4A4CE18A03</t>
  </si>
  <si>
    <t>5FE174B2278F92C29D00508B618C995FAF64AB27DB64C09FAC4A4CE18A03</t>
  </si>
  <si>
    <t>합판거푸집</t>
  </si>
  <si>
    <t>4회</t>
  </si>
  <si>
    <t>㎡</t>
  </si>
  <si>
    <t>호표 37</t>
  </si>
  <si>
    <t>5FE174B2278F92C29C62C3E231848A</t>
  </si>
  <si>
    <t>5FE174B2278F92C29D00508B618C995FE174B2278F92C29C62C3E231848A</t>
  </si>
  <si>
    <t>스마트허브 외함 설치  300Wx200Dx600H  본  전기 6-2   ( 호표 33 )</t>
  </si>
  <si>
    <t>전기 6-2</t>
  </si>
  <si>
    <t>계장공</t>
  </si>
  <si>
    <t>5F7334EE77FE5B669F5EF5C251873F7A0B5986</t>
  </si>
  <si>
    <t>5FE174B2278F92C29D00508B618DA05F7334EE77FE5B669F5EF5C251873F7A0B5986</t>
  </si>
  <si>
    <t>5FE174B2278F92C29D00508B618DA05EB6244EA799CA2B9B1CF153418F001</t>
  </si>
  <si>
    <t>경고테이프  폭30cm x 1m  m  전기4-45   ( 호표 34 )</t>
  </si>
  <si>
    <t>전기4-45</t>
  </si>
  <si>
    <t>588CF41557722C2996823CE4418A2335EA6D97</t>
  </si>
  <si>
    <t>5FE174B227415BCA9311F272618A5C588CF41557722C2996823CE4418A2335EA6D97</t>
  </si>
  <si>
    <t>5FE174B227415BCA9311F272618A5C5F7334EE77FE5B669F5EF5C251873F7A0B56C6</t>
  </si>
  <si>
    <t>5FE174B227415BCA9311F272618A5C5F7334EE77FE5B669F5EF5C251873F7A0B514E</t>
  </si>
  <si>
    <t>5FE174B227415BCA9311F272618A5C5EB6244EA799CA2B9B1CF153418F001</t>
  </si>
  <si>
    <t>세트앵커  M12*150L  개  전기 5-29   ( 호표 35 )</t>
  </si>
  <si>
    <t>전기 5-29</t>
  </si>
  <si>
    <t>세트앵커, M12*L150mm</t>
  </si>
  <si>
    <t>588C74DF572DB27E98CF2A75618B0CD562F593</t>
  </si>
  <si>
    <t>5FE174B2278F92C29D094DEAE18C25588C74DF572DB27E98CF2A75618B0CD562F593</t>
  </si>
  <si>
    <t>5FE174B2278F92C29D094DEAE18C255F7334EE77FE5B669F5EF5C251873F7A0B56CB</t>
  </si>
  <si>
    <t>5FE174B2278F92C29D094DEAE18C255EB6244EA799CA2B9B1CF153418F001</t>
  </si>
  <si>
    <t>레미콘타설 / 가설  25-18-8, 무근구조물  M3  공통 6-1-1   ( 호표 36 )</t>
  </si>
  <si>
    <t>공통 6-1-1</t>
  </si>
  <si>
    <t>레미콘 - 서울</t>
  </si>
  <si>
    <t>25-18-08</t>
  </si>
  <si>
    <t>금액제외</t>
  </si>
  <si>
    <t>588C6439370119DB9A74790551860C26D6F813</t>
  </si>
  <si>
    <t>5FAF64AB27DB64C09FAC4A4CE18A03588C6439370119DB9A74790551860C26D6F813</t>
  </si>
  <si>
    <t>-</t>
  </si>
  <si>
    <t>레디믹스트콘크리트 인력운반 타설</t>
  </si>
  <si>
    <t>무근구조물</t>
  </si>
  <si>
    <t>5FAF347367D9631D98B5B910018A67</t>
  </si>
  <si>
    <t>5FAF64AB27DB64C09FAC4A4CE18A035FAF347367D9631D98B5B910018A67</t>
  </si>
  <si>
    <t>경비로 적용</t>
  </si>
  <si>
    <t>합계의 100%</t>
  </si>
  <si>
    <t>5FAF64AB27DB64C09FAC4A4CE18A035EB6244EA799CA2B9B1CF153418F001</t>
  </si>
  <si>
    <t>합판거푸집  4회  ㎡     ( 호표 37 )</t>
  </si>
  <si>
    <t>합판거푸집 - 자재비</t>
  </si>
  <si>
    <t>6회</t>
  </si>
  <si>
    <t>M2</t>
  </si>
  <si>
    <t>호표 39</t>
  </si>
  <si>
    <t>5FAF3474775AF90490158B46618EC7</t>
  </si>
  <si>
    <t>5FE174B2278F92C29C62C3E231848A5FAF3474775AF90490158B46618EC7</t>
  </si>
  <si>
    <t>합판거푸집 - 인력투입</t>
  </si>
  <si>
    <t>간단, 수직고 7m까지</t>
  </si>
  <si>
    <t>호표 40</t>
  </si>
  <si>
    <t>5FAF3474775AF90490158B46618FED</t>
  </si>
  <si>
    <t>5FE174B2278F92C29C62C3E231848A5FAF3474775AF90490158B46618FED</t>
  </si>
  <si>
    <t>레디믹스트콘크리트 인력운반 타설  무근구조물  M3  공통 6-1-1   ( 호표 38 )</t>
  </si>
  <si>
    <t>호표 38</t>
  </si>
  <si>
    <t>콘크리트공</t>
  </si>
  <si>
    <t>5F7334EE77FE5B669F5EF5C251873F7A0B50A6</t>
  </si>
  <si>
    <t>5FAF347367D9631D98B5B910018A675F7334EE77FE5B669F5EF5C251873F7A0B50A6</t>
  </si>
  <si>
    <t>5FAF347367D9631D98B5B910018A675F7334EE77FE5B669F5EF5C251873F7A0B514E</t>
  </si>
  <si>
    <t>인력품의 2%</t>
  </si>
  <si>
    <t>5FAF347367D9631D98B5B910018A675EB6244EA799CA2B9B1CF153418F001</t>
  </si>
  <si>
    <t>합판거푸집 - 자재비  6회  M2  공통 6-3-1   ( 호표 39 )</t>
  </si>
  <si>
    <t>공통 6-3-1</t>
  </si>
  <si>
    <t>내수합판</t>
  </si>
  <si>
    <t>내수합판, 1급, 12*1220*2440mm</t>
  </si>
  <si>
    <t>58AF2407575F375091B6A6378186CE08DB1031</t>
  </si>
  <si>
    <t>5FAF3474775AF90490158B46618EC758AF2407575F375091B6A6378186CE08DB1031</t>
  </si>
  <si>
    <t>각재</t>
  </si>
  <si>
    <t>각재, 외송</t>
  </si>
  <si>
    <t>588C643937134C1A90BE968CA18A349B88E120</t>
  </si>
  <si>
    <t>5FAF3474775AF90490158B46618EC7588C643937134C1A90BE968CA18A349B88E120</t>
  </si>
  <si>
    <t>적용비율</t>
  </si>
  <si>
    <t>주재료비의 32.7%</t>
  </si>
  <si>
    <t>5FAF3474775AF90490158B46618EC75EB6244EA799CA2B9B1CF153418B005</t>
  </si>
  <si>
    <t>소모자재(박리재 등)</t>
  </si>
  <si>
    <t>주재료비의 11%</t>
  </si>
  <si>
    <t>5FAF3474775AF90490158B46618EC75EB6244EA799CA2B9B1CF153418D003</t>
  </si>
  <si>
    <t>합판거푸집 - 인력투입  간단, 수직고 7m까지  M2  공통 6-3-1   ( 호표 40 )</t>
  </si>
  <si>
    <t>형틀목공</t>
  </si>
  <si>
    <t>5F7334EE77FE5B669F5EF5C251873F7A0B514B</t>
  </si>
  <si>
    <t>5FAF3474775AF90490158B46618FED5F7334EE77FE5B669F5EF5C251873F7A0B514B</t>
  </si>
  <si>
    <t>5FAF3474775AF90490158B46618FED5F7334EE77FE5B669F5EF5C251873F7A0B514E</t>
  </si>
  <si>
    <t>인력품의 1%</t>
  </si>
  <si>
    <t>5FAF3474775AF90490158B46618FED5EB6244EA799CA2B9B1CF153418F001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</si>
  <si>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</si>
  <si>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</si>
  <si>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</si>
  <si>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</si>
  <si>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</si>
  <si>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</si>
  <si>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</si>
  <si>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</si>
  <si>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</si>
  <si>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</si>
  <si>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</si>
  <si>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</si>
  <si>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</si>
  <si>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</si>
  <si>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</si>
  <si>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1008</t>
  </si>
  <si>
    <t>842</t>
  </si>
  <si>
    <t>자재 4</t>
  </si>
  <si>
    <t>994</t>
  </si>
  <si>
    <t>833</t>
  </si>
  <si>
    <t>자재 5</t>
  </si>
  <si>
    <t>자재 6</t>
  </si>
  <si>
    <t>자재 7</t>
  </si>
  <si>
    <t>자재 8</t>
  </si>
  <si>
    <t>자재 9</t>
  </si>
  <si>
    <t>995</t>
  </si>
  <si>
    <t>834</t>
  </si>
  <si>
    <t>자재 10</t>
  </si>
  <si>
    <t>자재 11</t>
  </si>
  <si>
    <t>835</t>
  </si>
  <si>
    <t>자재 12</t>
  </si>
  <si>
    <t>993</t>
  </si>
  <si>
    <t>자재 13</t>
  </si>
  <si>
    <t>자재 14</t>
  </si>
  <si>
    <t>자재 15</t>
  </si>
  <si>
    <t>147</t>
  </si>
  <si>
    <t>73</t>
  </si>
  <si>
    <t>자재 16</t>
  </si>
  <si>
    <t>108</t>
  </si>
  <si>
    <t>66</t>
  </si>
  <si>
    <t>자재 17</t>
  </si>
  <si>
    <t>96</t>
  </si>
  <si>
    <t>56</t>
  </si>
  <si>
    <t>자재 18</t>
  </si>
  <si>
    <t>93</t>
  </si>
  <si>
    <t>자재 19</t>
  </si>
  <si>
    <t>53</t>
  </si>
  <si>
    <t>자재 20</t>
  </si>
  <si>
    <t>자재 21</t>
  </si>
  <si>
    <t>1028</t>
  </si>
  <si>
    <t>873</t>
  </si>
  <si>
    <t>자재 22</t>
  </si>
  <si>
    <t>자재 23</t>
  </si>
  <si>
    <t>1020</t>
  </si>
  <si>
    <t>자재 24</t>
  </si>
  <si>
    <t>1134</t>
  </si>
  <si>
    <t>539</t>
  </si>
  <si>
    <t>자재 25</t>
  </si>
  <si>
    <t>대봉이엔지</t>
  </si>
  <si>
    <t>자재 26</t>
  </si>
  <si>
    <t>자재 27</t>
  </si>
  <si>
    <t>자재 28</t>
  </si>
  <si>
    <t>1029</t>
  </si>
  <si>
    <t>864</t>
  </si>
  <si>
    <t>자재 29</t>
  </si>
  <si>
    <t>자재 30</t>
  </si>
  <si>
    <t>자재 31</t>
  </si>
  <si>
    <t>1024</t>
  </si>
  <si>
    <t>861</t>
  </si>
  <si>
    <t>자재 32</t>
  </si>
  <si>
    <t>자재 33</t>
  </si>
  <si>
    <t>1025</t>
  </si>
  <si>
    <t>자재 34</t>
  </si>
  <si>
    <t>자재 35</t>
  </si>
  <si>
    <t>자재 36</t>
  </si>
  <si>
    <t>1027</t>
  </si>
  <si>
    <t>자재 37</t>
  </si>
  <si>
    <t>자재 38</t>
  </si>
  <si>
    <t>자재 39</t>
  </si>
  <si>
    <t>자재 40</t>
  </si>
  <si>
    <t>자재 41</t>
  </si>
  <si>
    <t>자재 42</t>
  </si>
  <si>
    <t>자재 43</t>
  </si>
  <si>
    <t>자재 44</t>
  </si>
  <si>
    <t>1198(물가자료)</t>
  </si>
  <si>
    <t>자재 45</t>
  </si>
  <si>
    <t>1216(물가자료)</t>
  </si>
  <si>
    <t>자재 46</t>
  </si>
  <si>
    <t>우리기술</t>
  </si>
  <si>
    <t>티앤제이</t>
  </si>
  <si>
    <t>휴먼테크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</si>
  <si>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</si>
  <si>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</si>
  <si>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</si>
  <si>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</si>
  <si>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</si>
  <si>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</si>
  <si>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</si>
  <si>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</si>
  <si>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</si>
  <si>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</si>
  <si>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</si>
  <si>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</si>
  <si>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</si>
  <si>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</si>
  <si>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</si>
  <si>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</si>
  <si>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</si>
  <si>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</si>
  <si>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</si>
  <si>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</si>
  <si>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</si>
  <si>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</si>
  <si>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</si>
  <si>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</si>
  <si>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</si>
  <si>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</si>
  <si>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</si>
  <si>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</si>
  <si>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</si>
  <si>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</si>
  <si>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</si>
  <si>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자재 78</t>
  </si>
  <si>
    <t>자재 79</t>
  </si>
  <si>
    <t>자재 80</t>
  </si>
  <si>
    <t>자재 81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</si>
  <si>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</si>
  <si>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</si>
  <si>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</si>
  <si>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</si>
  <si>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</si>
  <si>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</si>
  <si>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</si>
  <si>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</si>
  <si>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</si>
  <si>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</si>
  <si>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</si>
  <si>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</si>
  <si>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</si>
  <si>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자재 95</t>
  </si>
  <si>
    <t>자재 96</t>
  </si>
  <si>
    <t>자재 97</t>
  </si>
  <si>
    <t>자재 98</t>
  </si>
  <si>
    <t>자재 99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</si>
  <si>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</si>
  <si>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</si>
  <si>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</si>
  <si>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</si>
  <si>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</si>
  <si>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</si>
  <si>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</si>
  <si>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자재 107</t>
  </si>
  <si>
    <t>자재 108</t>
  </si>
  <si>
    <t>자재 109</t>
  </si>
  <si>
    <t>자재 110</t>
  </si>
  <si>
    <t>자재 111</t>
  </si>
  <si>
    <t>자재 112</t>
  </si>
  <si>
    <t>자재 113</t>
  </si>
  <si>
    <t>자재 114</t>
  </si>
  <si>
    <t>자재 115</t>
  </si>
  <si>
    <t>자재 116</t>
  </si>
  <si>
    <t>자재 117</t>
  </si>
  <si>
    <t>자재 118</t>
  </si>
  <si>
    <t>자재 119</t>
  </si>
  <si>
    <t>자재 120</t>
  </si>
  <si>
    <t>자재 121</t>
  </si>
  <si>
    <t>조달청</t>
  </si>
  <si>
    <t>자재 122</t>
  </si>
  <si>
    <t>한국전력</t>
  </si>
  <si>
    <t>자재 123</t>
  </si>
  <si>
    <t>노임 1</t>
  </si>
  <si>
    <t>B</t>
  </si>
  <si>
    <t>노임 2</t>
  </si>
  <si>
    <t>노임 3</t>
  </si>
  <si>
    <t>노임 4</t>
  </si>
  <si>
    <t>노임 5</t>
  </si>
  <si>
    <t>노임 6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</si>
  <si>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</si>
  <si>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</si>
  <si>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</si>
  <si>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</si>
  <si>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</si>
  <si>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</si>
  <si>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</si>
  <si>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</si>
  <si>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</si>
  <si>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</si>
  <si>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</si>
  <si>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</si>
  <si>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</si>
  <si>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</si>
  <si>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</si>
  <si>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</si>
  <si>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</si>
  <si>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</si>
  <si>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</si>
  <si>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</si>
  <si>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</si>
  <si>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</si>
  <si>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</si>
  <si>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</si>
  <si>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</si>
  <si>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</si>
  <si>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</si>
  <si>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</si>
  <si>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</si>
  <si>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</si>
  <si>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CA</t>
  </si>
  <si>
    <t>산업안전보건관리비</t>
  </si>
  <si>
    <t>CB</t>
  </si>
  <si>
    <t>노인장기요양보험료</t>
  </si>
  <si>
    <t>CG</t>
  </si>
  <si>
    <t>기   타    경   비</t>
  </si>
  <si>
    <t>CS</t>
  </si>
  <si>
    <t>S1</t>
  </si>
  <si>
    <t>D1</t>
  </si>
  <si>
    <t>일  반  관  리  비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</si>
  <si>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</si>
  <si>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</si>
  <si>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</si>
  <si>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</si>
  <si>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</si>
  <si>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</si>
  <si>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</si>
  <si>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</si>
  <si>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</si>
  <si>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</si>
  <si>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</si>
  <si>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</si>
  <si>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S2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</si>
  <si>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</si>
  <si>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</si>
  <si>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</si>
  <si>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</si>
  <si>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</si>
  <si>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</si>
  <si>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</si>
  <si>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</si>
  <si>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</si>
  <si>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</si>
  <si>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</si>
  <si>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</si>
  <si>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</si>
  <si>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</si>
  <si>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</si>
  <si>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</si>
  <si>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</si>
  <si>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</si>
  <si>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</si>
  <si>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</si>
  <si>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</si>
  <si>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</si>
  <si>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</si>
  <si>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</si>
  <si>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</si>
  <si>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</si>
  <si>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</si>
  <si>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</si>
  <si>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</si>
  <si>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</si>
  <si>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</si>
  <si>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</si>
  <si>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</si>
  <si>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</si>
  <si>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</si>
  <si>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</si>
  <si>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사 급 자 재 비</t>
  </si>
  <si>
    <t>D3</t>
  </si>
  <si>
    <t>외    자    재</t>
  </si>
  <si>
    <t>한전수탁공사비</t>
  </si>
  <si>
    <t>DL</t>
  </si>
  <si>
    <t>...</t>
  </si>
  <si>
    <t>수 탁 공 사 비 집 계 표</t>
    <phoneticPr fontId="0" type="noConversion"/>
  </si>
  <si>
    <t>■ 한전수탁공사비(한전공급규정에 의해 변경될 수 있음)</t>
    <phoneticPr fontId="0" type="noConversion"/>
  </si>
  <si>
    <t>식</t>
    <phoneticPr fontId="0" type="noConversion"/>
  </si>
  <si>
    <t>[ 합           계 ]</t>
    <phoneticPr fontId="0" type="noConversion"/>
  </si>
  <si>
    <t>천단위
절사</t>
    <phoneticPr fontId="0" type="noConversion"/>
  </si>
  <si>
    <t>수 탁 공 사 비 내 역 서</t>
    <phoneticPr fontId="0" type="noConversion"/>
  </si>
  <si>
    <t xml:space="preserve">   (1) 수전방식 : 3Ø4W 380V-220V 가공인입</t>
    <phoneticPr fontId="0" type="noConversion"/>
  </si>
  <si>
    <t xml:space="preserve">   (2) 수전용량</t>
    <phoneticPr fontId="0" type="noConversion"/>
  </si>
  <si>
    <t xml:space="preserve">  - 수전용량 : 5kW</t>
    <phoneticPr fontId="0" type="noConversion"/>
  </si>
  <si>
    <t xml:space="preserve">   (3) 기본시설부담금 :</t>
    <phoneticPr fontId="0" type="noConversion"/>
  </si>
  <si>
    <t>- 용량공사비 : 매 1계약에 대하여 계약전력 5kW까지 306,000원, 계약전력 5kW 초과분에 대하여 121,000원 적용</t>
    <phoneticPr fontId="0" type="noConversion"/>
  </si>
  <si>
    <t>- 용량공사비 : 306,000원</t>
    <phoneticPr fontId="0" type="noConversion"/>
  </si>
  <si>
    <t>- 초과용량 공사비 : 없음</t>
    <phoneticPr fontId="0" type="noConversion"/>
  </si>
  <si>
    <t>KW</t>
    <phoneticPr fontId="0" type="noConversion"/>
  </si>
  <si>
    <t xml:space="preserve">[소 계] 용량공사비+초과용량공사비 = </t>
    <phoneticPr fontId="0" type="noConversion"/>
  </si>
  <si>
    <t xml:space="preserve">   (4) 거리시설부담금 :</t>
    <phoneticPr fontId="0" type="noConversion"/>
  </si>
  <si>
    <t>- 첨가거리시설공사비 : 기본거리 200m 에서 초과하는 첨가거리 매 1m에 대하여, 고압:12,000원, 저압:7,000원</t>
    <phoneticPr fontId="0" type="noConversion"/>
  </si>
  <si>
    <t>- 고압첨가시설공사비 : 없음</t>
    <phoneticPr fontId="0" type="noConversion"/>
  </si>
  <si>
    <t>- 저압첨가시설공사비 : 없음</t>
    <phoneticPr fontId="0" type="noConversion"/>
  </si>
  <si>
    <t xml:space="preserve">[소 계] 신설거리시설공사비 = </t>
    <phoneticPr fontId="0" type="noConversion"/>
  </si>
  <si>
    <t xml:space="preserve">   (5) 합계</t>
    <phoneticPr fontId="0" type="noConversion"/>
  </si>
  <si>
    <t xml:space="preserve">[합 계] 기본시설부담금 + 거리시설부담금 = </t>
    <phoneticPr fontId="0" type="noConversion"/>
  </si>
  <si>
    <t xml:space="preserve">   (6) 부가세: 10%</t>
    <phoneticPr fontId="0" type="noConversion"/>
  </si>
  <si>
    <t>과 장</t>
  </si>
  <si>
    <t>팀 장</t>
  </si>
  <si>
    <t>심사자</t>
  </si>
  <si>
    <t>설계자</t>
  </si>
  <si>
    <t>2026 년   설  계</t>
    <phoneticPr fontId="8" type="noConversion"/>
  </si>
  <si>
    <t>2026년</t>
    <phoneticPr fontId="8" type="noConversion"/>
  </si>
  <si>
    <t>설계예산서(전기 및 계측제어공사)</t>
    <phoneticPr fontId="8" type="noConversion"/>
  </si>
  <si>
    <t>공 사 위 치 :</t>
    <phoneticPr fontId="8" type="noConversion"/>
  </si>
  <si>
    <t>공 사 개 요 :</t>
    <phoneticPr fontId="8" type="noConversion"/>
  </si>
  <si>
    <t>총 공 사 비:</t>
    <phoneticPr fontId="8" type="noConversion"/>
  </si>
  <si>
    <t>(</t>
  </si>
  <si>
    <t>)</t>
  </si>
  <si>
    <t>도급예정액:</t>
    <phoneticPr fontId="8" type="noConversion"/>
  </si>
  <si>
    <t>관 급 자 재 비 :</t>
    <phoneticPr fontId="1" type="noConversion"/>
  </si>
  <si>
    <t>수탁공사비:</t>
    <phoneticPr fontId="8" type="noConversion"/>
  </si>
  <si>
    <t>※ 적용시기 : 2026. 04. 13. 입찰공고분부터</t>
    <phoneticPr fontId="1" type="noConversion"/>
  </si>
  <si>
    <r>
      <rPr>
        <b/>
        <sz val="22"/>
        <color theme="1"/>
        <rFont val="맑은 고딕"/>
        <family val="2"/>
        <charset val="129"/>
        <scheme val="minor"/>
      </rPr>
      <t>2026년 토목</t>
    </r>
    <r>
      <rPr>
        <b/>
        <sz val="22"/>
        <color theme="1"/>
        <rFont val="돋움"/>
        <family val="3"/>
        <charset val="129"/>
      </rPr>
      <t>∙</t>
    </r>
    <r>
      <rPr>
        <b/>
        <sz val="22"/>
        <color theme="1"/>
        <rFont val="맑은 고딕"/>
        <family val="3"/>
        <charset val="129"/>
      </rPr>
      <t>조경</t>
    </r>
    <r>
      <rPr>
        <b/>
        <sz val="22"/>
        <color theme="1"/>
        <rFont val="돋움"/>
        <family val="3"/>
        <charset val="129"/>
      </rPr>
      <t>∙</t>
    </r>
    <r>
      <rPr>
        <b/>
        <sz val="22"/>
        <color theme="1"/>
        <rFont val="맑은 고딕"/>
        <family val="3"/>
        <charset val="129"/>
      </rPr>
      <t>산업환경설비공사</t>
    </r>
    <r>
      <rPr>
        <b/>
        <sz val="22"/>
        <color theme="1"/>
        <rFont val="맑은 고딕"/>
        <family val="2"/>
        <charset val="129"/>
      </rPr>
      <t xml:space="preserve"> 원가계산 간접공사비(제비율) 적용기준</t>
    </r>
    <r>
      <rPr>
        <b/>
        <sz val="26"/>
        <color theme="1"/>
        <rFont val="맑은 고딕"/>
        <family val="2"/>
        <charset val="129"/>
      </rPr>
      <t xml:space="preserve">
</t>
    </r>
    <r>
      <rPr>
        <sz val="13"/>
        <color rgb="FFFF0000"/>
        <rFont val="맑은 고딕"/>
        <family val="2"/>
        <charset val="129"/>
      </rPr>
      <t>(참고: 간접노무비율, 기타경비율, 일반관리비율, 이윤율, 공사이행보증수수료율은 조달청 분석요율임)</t>
    </r>
    <phoneticPr fontId="1" type="noConversion"/>
  </si>
  <si>
    <t>[간접노무비]</t>
  </si>
  <si>
    <t>[기타경비]</t>
  </si>
  <si>
    <t>[일반관리비]</t>
  </si>
  <si>
    <t>[이윤]</t>
  </si>
  <si>
    <t>[건설기계대여대금 지급보증액 발급금액]</t>
    <phoneticPr fontId="1" type="noConversion"/>
  </si>
  <si>
    <t>[산업안전보건관리비]</t>
  </si>
  <si>
    <t>공사규모</t>
    <phoneticPr fontId="1" type="noConversion"/>
  </si>
  <si>
    <t>공사기간</t>
    <phoneticPr fontId="1" type="noConversion"/>
  </si>
  <si>
    <t>(직노) x 율</t>
  </si>
  <si>
    <t>(재+노) x 율</t>
    <phoneticPr fontId="1" type="noConversion"/>
  </si>
  <si>
    <t>공사규모</t>
  </si>
  <si>
    <t>(재+노+경) x 율</t>
    <phoneticPr fontId="1" type="noConversion"/>
  </si>
  <si>
    <t>(노+경+일)
 x 율</t>
    <phoneticPr fontId="1" type="noConversion"/>
  </si>
  <si>
    <t>(직접공사비) x 율</t>
    <phoneticPr fontId="1" type="noConversion"/>
  </si>
  <si>
    <t xml:space="preserve"> □ 도급자관급자재 미포함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</si>
  <si>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요율 + 기초액</t>
    </r>
    <phoneticPr fontId="1" type="noConversion"/>
  </si>
  <si>
    <t>(직접공사비)</t>
  </si>
  <si>
    <t>토목</t>
  </si>
  <si>
    <t>조경</t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</si>
  <si>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</si>
  <si>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(추정가격)</t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</si>
  <si>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</si>
  <si>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>전문·
전기·통신·
소방·기타</t>
    <phoneticPr fontId="1" type="noConversion"/>
  </si>
  <si>
    <t>종합건설업</t>
  </si>
  <si>
    <t>전문건설업</t>
  </si>
  <si>
    <t xml:space="preserve"> □ 도급자관급자재 포함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</si>
  <si>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주2)</t>
    </r>
    <r>
      <rPr>
        <sz val="11"/>
        <color theme="1"/>
        <rFont val="맑은 고딕"/>
        <family val="3"/>
        <charset val="129"/>
        <scheme val="minor"/>
      </rPr>
      <t xml:space="preserve"> + 기초액과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</si>
  <si>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((재+직노)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주3)</t>
    </r>
    <r>
      <rPr>
        <sz val="11"/>
        <color theme="1"/>
        <rFont val="맑은 고딕"/>
        <family val="3"/>
        <charset val="129"/>
        <scheme val="minor"/>
      </rPr>
      <t xml:space="preserve"> + 기초액) x 1.2 중 작은 금액</t>
    </r>
    <phoneticPr fontId="1" type="noConversion"/>
  </si>
  <si>
    <t>10억 미만</t>
    <phoneticPr fontId="1" type="noConversion"/>
  </si>
  <si>
    <t>6개월 이하 (183일)</t>
  </si>
  <si>
    <t>5억 미만</t>
  </si>
  <si>
    <t>구분</t>
  </si>
  <si>
    <t>요율</t>
    <phoneticPr fontId="1" type="noConversion"/>
  </si>
  <si>
    <t>구분</t>
    <phoneticPr fontId="1" type="noConversion"/>
  </si>
  <si>
    <r>
      <t>산업안전보건관리비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주1)</t>
    </r>
    <phoneticPr fontId="1" type="noConversion"/>
  </si>
  <si>
    <t>기초액(천원)</t>
  </si>
  <si>
    <t>7~12개월 (365일)</t>
  </si>
  <si>
    <t>13~36개월 (1095일)</t>
    <phoneticPr fontId="1" type="noConversion"/>
  </si>
  <si>
    <t>토목공사(토건)</t>
  </si>
  <si>
    <t>준설공사, 포장공사</t>
    <phoneticPr fontId="1" type="noConversion"/>
  </si>
  <si>
    <t>5억 미만</t>
    <phoneticPr fontId="1" type="noConversion"/>
  </si>
  <si>
    <t>건축공사</t>
    <phoneticPr fontId="1" type="noConversion"/>
  </si>
  <si>
    <t>36개월 초과 (1096일)</t>
  </si>
  <si>
    <t>5억 - 
30억 미만</t>
  </si>
  <si>
    <t>토공사, 비계구조물해제공사</t>
    <phoneticPr fontId="1" type="noConversion"/>
  </si>
  <si>
    <t>토목공사</t>
    <phoneticPr fontId="1" type="noConversion"/>
  </si>
  <si>
    <t>10억 - 
50억 미만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</si>
  <si>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</si>
  <si>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상하수도설비공사, 수중공사</t>
    <phoneticPr fontId="1" type="noConversion"/>
  </si>
  <si>
    <t>중건설공사</t>
    <phoneticPr fontId="1" type="noConversion"/>
  </si>
  <si>
    <t>보링그라우팅공사</t>
    <phoneticPr fontId="1" type="noConversion"/>
  </si>
  <si>
    <t>특수건설공사</t>
    <phoneticPr fontId="1" type="noConversion"/>
  </si>
  <si>
    <t>30억 - 
50억 미만</t>
  </si>
  <si>
    <t>조경공사</t>
  </si>
  <si>
    <t>석공사, 철근콘크리트공사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</si>
  <si>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</si>
  <si>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50억 - 
300억 미만</t>
  </si>
  <si>
    <t>50억 - 
100억 미만</t>
  </si>
  <si>
    <t>조경시설물설치, 조경식재공사</t>
    <phoneticPr fontId="1" type="noConversion"/>
  </si>
  <si>
    <t>도장공사, 철도궤도공사</t>
    <phoneticPr fontId="1" type="noConversion"/>
  </si>
  <si>
    <t>13~36개월 (1095일)</t>
  </si>
  <si>
    <t>100억 - 
300억 미만</t>
  </si>
  <si>
    <t>철강재설치공사</t>
    <phoneticPr fontId="1" type="noConversion"/>
  </si>
  <si>
    <t>50억 이상</t>
    <phoneticPr fontId="1" type="noConversion"/>
  </si>
  <si>
    <t>추정금액 800억 미만 건설공사
(주공종이 토목인 경우 1,000억)</t>
    <phoneticPr fontId="1" type="noConversion"/>
  </si>
  <si>
    <t>그 외</t>
    <phoneticPr fontId="1" type="noConversion"/>
  </si>
  <si>
    <t>300억 - 
1000억 미만</t>
  </si>
  <si>
    <t>중건설공사</t>
  </si>
  <si>
    <t xml:space="preserve"> * 적용제외: 국가유산수리공사, 전기, 정보통신, 소방시설</t>
    <phoneticPr fontId="1" type="noConversion"/>
  </si>
  <si>
    <t>1000억 이상</t>
  </si>
  <si>
    <t xml:space="preserve"> ※ 건설기계대여대금 지급보증서 발급금액 및 업종별 건설기계</t>
    <phoneticPr fontId="1" type="noConversion"/>
  </si>
  <si>
    <t>추정금액 800억 이상 건설공사
(주공종이 토목인 경우 1,000억)</t>
    <phoneticPr fontId="1" type="noConversion"/>
  </si>
  <si>
    <t xml:space="preserve">    투입비율 산정기준(국토부 고시 제2019-286호, 2019.6.19.)</t>
    <phoneticPr fontId="1" type="noConversion"/>
  </si>
  <si>
    <t>[건강보험료]</t>
    <phoneticPr fontId="1" type="noConversion"/>
  </si>
  <si>
    <t>[노인장기요양보험료]</t>
    <phoneticPr fontId="1" type="noConversion"/>
  </si>
  <si>
    <t>[연금보험료]</t>
    <phoneticPr fontId="1" type="noConversion"/>
  </si>
  <si>
    <t>[산재보험료]</t>
    <phoneticPr fontId="1" type="noConversion"/>
  </si>
  <si>
    <t>(직노) x 3.595</t>
    <phoneticPr fontId="1" type="noConversion"/>
  </si>
  <si>
    <t>(건강보험료) x 13.14</t>
    <phoneticPr fontId="1" type="noConversion"/>
  </si>
  <si>
    <t>(직노) x 4.75</t>
    <phoneticPr fontId="1" type="noConversion"/>
  </si>
  <si>
    <t>(노) x 3.56</t>
    <phoneticPr fontId="1" type="noConversion"/>
  </si>
  <si>
    <t xml:space="preserve">  *  총 공사금액(도급금액+도급자설치 관급금액) 2천만원 이상 건설공사</t>
    <phoneticPr fontId="1" type="noConversion"/>
  </si>
  <si>
    <t xml:space="preserve"> * 공사기간 1개월(30일) 이상 모든 건설공사 
   (노인장기요양보험료는 소수점 다섯째자리에서 반올림)</t>
    <phoneticPr fontId="1" type="noConversion"/>
  </si>
  <si>
    <t xml:space="preserve"> * 모든 건설공사 적용. 
   노동부 고시 제2024-77호(2024. 12. 30.), 산업재해보상보험법시행령</t>
    <phoneticPr fontId="1" type="noConversion"/>
  </si>
  <si>
    <r>
      <t xml:space="preserve">  주1) </t>
    </r>
    <r>
      <rPr>
        <u/>
        <sz val="11"/>
        <color theme="1"/>
        <rFont val="맑은 고딕"/>
        <family val="3"/>
        <charset val="129"/>
        <scheme val="minor"/>
      </rPr>
      <t>산업안전보건관리비 대상액</t>
    </r>
    <phoneticPr fontId="1" type="noConversion"/>
  </si>
  <si>
    <r>
      <t xml:space="preserve"> * 기타경비항목: 수도광열비, 복리후생비, 소모품비, 여비∙교통비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</si>
  <si>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t xml:space="preserve">   - 재료비+직접노무비+도급자설치 관급금액</t>
    <phoneticPr fontId="1" type="noConversion"/>
  </si>
  <si>
    <t>□ 산업∙설비(토목) 해당공종: 수처리시설(오폐수, 하수처리, 분뇨처리, 정수장) 등</t>
    <phoneticPr fontId="1" type="noConversion"/>
  </si>
  <si>
    <t xml:space="preserve"> ※ 사회보험의 보험료 적용기준 (국토부 고시 제2021-905호, 2021.7.1.)</t>
    <phoneticPr fontId="1" type="noConversion"/>
  </si>
  <si>
    <t>[고용보험료]</t>
  </si>
  <si>
    <t>[환경보전비]</t>
    <phoneticPr fontId="1" type="noConversion"/>
  </si>
  <si>
    <t>[건설하도급대금지급보증서발급수수료]</t>
    <phoneticPr fontId="1" type="noConversion"/>
  </si>
  <si>
    <t xml:space="preserve">  주2) 대상액이 재료비, 직접노무비, 도급자관급의 합계금액인 요율</t>
    <phoneticPr fontId="1" type="noConversion"/>
  </si>
  <si>
    <t xml:space="preserve">  주3) 대상액이 재료비, 직접노무비의 합계금액인 요율</t>
    <phoneticPr fontId="1" type="noConversion"/>
  </si>
  <si>
    <t>(노) x 율</t>
  </si>
  <si>
    <t>공사배정규모(추정금액)</t>
  </si>
  <si>
    <t>공사의 종류</t>
    <phoneticPr fontId="1" type="noConversion"/>
  </si>
  <si>
    <t>공사규모(추정가격)</t>
  </si>
  <si>
    <t xml:space="preserve"> * 산업안전보건관리비 산출 건설공사의 종류</t>
    <phoneticPr fontId="1" type="noConversion"/>
  </si>
  <si>
    <t xml:space="preserve">       [1등급] 1400억 이상</t>
  </si>
  <si>
    <t>토목</t>
    <phoneticPr fontId="1" type="noConversion"/>
  </si>
  <si>
    <r>
      <t>도로</t>
    </r>
    <r>
      <rPr>
        <sz val="10"/>
        <color theme="1"/>
        <rFont val="맑은 고딕"/>
        <family val="3"/>
        <charset val="129"/>
        <scheme val="minor"/>
      </rPr>
      <t>(예시: 교량,터널,활주로 등)</t>
    </r>
    <phoneticPr fontId="1" type="noConversion"/>
  </si>
  <si>
    <t>50억 미만</t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</si>
  <si>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[건축공사]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'나'목 /  제2호의 전문공사로서 건축물과</t>
    </r>
    <phoneticPr fontId="1" type="noConversion"/>
  </si>
  <si>
    <t xml:space="preserve">       [2등급] 900억 ~ 1400억 미만</t>
  </si>
  <si>
    <t>1.30</t>
    <phoneticPr fontId="1" type="noConversion"/>
  </si>
  <si>
    <r>
      <t>플랜트</t>
    </r>
    <r>
      <rPr>
        <sz val="10"/>
        <color theme="1"/>
        <rFont val="맑은 고딕"/>
        <family val="3"/>
        <charset val="129"/>
        <scheme val="minor"/>
      </rPr>
      <t>(예시: 발전소,쓰레기소각장 등)</t>
    </r>
    <phoneticPr fontId="1" type="noConversion"/>
  </si>
  <si>
    <t xml:space="preserve">       [3등급] 570억 ~ 900억 미만</t>
  </si>
  <si>
    <t>50억 이상 - 100억 미만</t>
  </si>
  <si>
    <t xml:space="preserve">    관련하여 분리하여 발주되었고 시간적·장소적으로도 독립하여 행하는 공사</t>
    <phoneticPr fontId="1" type="noConversion"/>
  </si>
  <si>
    <t>지하철</t>
    <phoneticPr fontId="1" type="noConversion"/>
  </si>
  <si>
    <t xml:space="preserve">       [4등급] 370억 ~ 570억 미만</t>
  </si>
  <si>
    <t>철도</t>
    <phoneticPr fontId="1" type="noConversion"/>
  </si>
  <si>
    <t>100억 이상 - 300억 미만</t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</si>
  <si>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[토목공사]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'가'목, '라'목 / 제2호의 전문공사로서</t>
    </r>
    <phoneticPr fontId="1" type="noConversion"/>
  </si>
  <si>
    <t xml:space="preserve">       [5등급] 220억 ~ 370억 미만</t>
  </si>
  <si>
    <r>
      <t>상하수도</t>
    </r>
    <r>
      <rPr>
        <sz val="10"/>
        <color theme="1"/>
        <rFont val="맑은 고딕"/>
        <family val="3"/>
        <charset val="129"/>
        <scheme val="minor"/>
      </rPr>
      <t>(예시: 폐수, 하수처리장, 정수장 등)</t>
    </r>
    <phoneticPr fontId="1" type="noConversion"/>
  </si>
  <si>
    <t xml:space="preserve">       [6등급] 140억 ~ 220억 미만</t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</si>
  <si>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</si>
  <si>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t>건축공사 외의 시설물과 관련하여 분리하여 발주되었고 시간적·장소적으로도 독립하여 행하는 공사</t>
    <phoneticPr fontId="1" type="noConversion"/>
  </si>
  <si>
    <t>항만</t>
    <phoneticPr fontId="1" type="noConversion"/>
  </si>
  <si>
    <t xml:space="preserve">       [7등급] 고시금액 ~ 140억 미만</t>
  </si>
  <si>
    <t>(오탁방지막 또는 준설토방지막을 설치하는 경우)</t>
    <phoneticPr fontId="1" type="noConversion"/>
  </si>
  <si>
    <t>(1.8)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</si>
  <si>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</si>
  <si>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'가'목, '라'목 해당공사 중</t>
    </r>
    <phoneticPr fontId="1" type="noConversion"/>
  </si>
  <si>
    <t xml:space="preserve">       7등급 미만</t>
  </si>
  <si>
    <t>댐</t>
    <phoneticPr fontId="1" type="noConversion"/>
  </si>
  <si>
    <t xml:space="preserve"> * 모든 건설공사에 적용,  국토부 고시 제2021-905호(2021.7.1.),  고용보험법 시행령</t>
    <phoneticPr fontId="1" type="noConversion"/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</si>
  <si>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</si>
  <si>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   다음과 같은 공사 및 이와 함께 부대하여 현장 내에서 행하는 공사</t>
    <phoneticPr fontId="1" type="noConversion"/>
  </si>
  <si>
    <t>택지개발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</si>
  <si>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</si>
  <si>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t>그 밖의 토목공사</t>
    </r>
    <r>
      <rPr>
        <sz val="10"/>
        <color theme="1"/>
        <rFont val="맑은 고딕"/>
        <family val="3"/>
        <charset val="129"/>
        <scheme val="minor"/>
      </rPr>
      <t>(하천 등)</t>
    </r>
    <phoneticPr fontId="1" type="noConversion"/>
  </si>
  <si>
    <t xml:space="preserve"> * 적용제외: 전문공사, 국가유산수리공사</t>
    <phoneticPr fontId="1" type="noConversion"/>
  </si>
  <si>
    <t xml:space="preserve">      · 고제방 댐 공사 등 - 댐 신설공사, 제방신설공사와 관련한 제반시설공사</t>
    <phoneticPr fontId="1" type="noConversion"/>
  </si>
  <si>
    <t xml:space="preserve"> ※ 등급기준: 조달청 등급별 유자격자 명부 등록 및 운용기준(조달청 공고 제2023-235호, 2023.7.6.)</t>
    <phoneticPr fontId="1" type="noConversion"/>
  </si>
  <si>
    <t>조경</t>
    <phoneticPr fontId="1" type="noConversion"/>
  </si>
  <si>
    <t xml:space="preserve"> ※ 하도급대금 지급보증서 발급금액 적용기준</t>
    <phoneticPr fontId="1" type="noConversion"/>
  </si>
  <si>
    <t xml:space="preserve">      · 화력, 수력, 원자력, 열병합 발전시설 등 설치공사 - 화력, 수력, 원자력, 열병합 발전시설과 관련된 신설공사 및 제반시설공사</t>
    <phoneticPr fontId="1" type="noConversion"/>
  </si>
  <si>
    <t>건축</t>
    <phoneticPr fontId="1" type="noConversion"/>
  </si>
  <si>
    <r>
      <t>주택</t>
    </r>
    <r>
      <rPr>
        <sz val="10"/>
        <color theme="1"/>
        <rFont val="맑은 고딕"/>
        <family val="3"/>
        <charset val="129"/>
        <scheme val="minor"/>
      </rPr>
      <t>(재개발 및 재건축)</t>
    </r>
    <phoneticPr fontId="1" type="noConversion"/>
  </si>
  <si>
    <t xml:space="preserve">    (국토부 고시 제2016-921호, 2016.12.19.)</t>
    <phoneticPr fontId="1" type="noConversion"/>
  </si>
  <si>
    <t>[공사이행보증수수료]</t>
    <phoneticPr fontId="1" type="noConversion"/>
  </si>
  <si>
    <r>
      <t>주택</t>
    </r>
    <r>
      <rPr>
        <sz val="10"/>
        <color theme="1"/>
        <rFont val="맑은 고딕"/>
        <family val="3"/>
        <charset val="129"/>
        <scheme val="minor"/>
      </rPr>
      <t>(신축)</t>
    </r>
    <phoneticPr fontId="1" type="noConversion"/>
  </si>
  <si>
    <t>[법정부담금]</t>
    <phoneticPr fontId="1" type="noConversion"/>
  </si>
  <si>
    <t xml:space="preserve">      · 터널신설공사 등 - 도로, 철도, 지하철 공사로서 터널, 교량, 토공사 등이 포함된 복합시설물로 구성된 공사에 있어</t>
    <phoneticPr fontId="1" type="noConversion"/>
  </si>
  <si>
    <t>그 밖의 건축공사</t>
    <phoneticPr fontId="1" type="noConversion"/>
  </si>
  <si>
    <t>공사규모(직접공사비)</t>
    <phoneticPr fontId="1" type="noConversion"/>
  </si>
  <si>
    <t>수수료</t>
    <phoneticPr fontId="1" type="noConversion"/>
  </si>
  <si>
    <t xml:space="preserve">        터널공사비 비중이 가장 큰 비중을 차지하는 건설공사 </t>
    <phoneticPr fontId="1" type="noConversion"/>
  </si>
  <si>
    <t xml:space="preserve"> * 환경관리비의 산출기준 및 관리에 관한 지침</t>
    <phoneticPr fontId="1" type="noConversion"/>
  </si>
  <si>
    <t>[석면분담금]</t>
    <phoneticPr fontId="1" type="noConversion"/>
  </si>
  <si>
    <t>[임금채권부담금]</t>
    <phoneticPr fontId="1" type="noConversion"/>
  </si>
  <si>
    <t>70억 미만</t>
    <phoneticPr fontId="1" type="noConversion"/>
  </si>
  <si>
    <t>[직공비x0.0108%]x공기(년)</t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</si>
  <si>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[특수건설공사]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「건설산업기본법 시행령」(별표1) 제1호 '마'목로서 시행규칙(별표3)에서 구분한 조경공사</t>
    </r>
    <phoneticPr fontId="1" type="noConversion"/>
  </si>
  <si>
    <t xml:space="preserve">    (국토부 고시 제2018-528호, 2018.8.30.)</t>
    <phoneticPr fontId="1" type="noConversion"/>
  </si>
  <si>
    <t>(노) x 0.006</t>
    <phoneticPr fontId="1" type="noConversion"/>
  </si>
  <si>
    <t>(노) x 0.09</t>
    <phoneticPr fontId="1" type="noConversion"/>
  </si>
  <si>
    <t>70억 이상 - 120억 미만</t>
    <phoneticPr fontId="1" type="noConversion"/>
  </si>
  <si>
    <t>[79만원+(직공비-75억원)x0.0070%]x공기(년)</t>
    <phoneticPr fontId="1" type="noConversion"/>
  </si>
  <si>
    <t xml:space="preserve"> ※ 적용제외: 전기공사, 정보통신공사, 소방시설공사,</t>
    <phoneticPr fontId="1" type="noConversion"/>
  </si>
  <si>
    <t>/아래 각목에 따른 건설공사 중 다른 공사와 분리하여 발주되었고 시간적·장소적으로도 독립하여 행하는 공사</t>
    <phoneticPr fontId="1" type="noConversion"/>
  </si>
  <si>
    <t xml:space="preserve"> * 모든 건설공사 적용. </t>
    <phoneticPr fontId="1" type="noConversion"/>
  </si>
  <si>
    <t>120억 이상 - 250억 미만</t>
    <phoneticPr fontId="1" type="noConversion"/>
  </si>
  <si>
    <t>[116만원+(직공비-130억원)x0.0059%]x공기(년)</t>
    <phoneticPr fontId="1" type="noConversion"/>
  </si>
  <si>
    <t xml:space="preserve">                  국가유산 수리공사</t>
    <phoneticPr fontId="1" type="noConversion"/>
  </si>
  <si>
    <t xml:space="preserve">   환경부 고시 제2025-25호(2025. 12. 22.), 2026년도 석면피해구제분담금률</t>
    <phoneticPr fontId="1" type="noConversion"/>
  </si>
  <si>
    <t xml:space="preserve">      · 「전기공사업법」, 「정보통신공사업법」, 「소방공사업법」, 「문화재수리공사업법」에 의한 공사</t>
    <phoneticPr fontId="1" type="noConversion"/>
  </si>
  <si>
    <t>[퇴직공제부금비]</t>
    <phoneticPr fontId="1" type="noConversion"/>
  </si>
  <si>
    <t>250억 이상 - 500억 미만</t>
  </si>
  <si>
    <t>[186만원+(직공비-250억원)x0.0048%]x공기(년)</t>
    <phoneticPr fontId="1" type="noConversion"/>
  </si>
  <si>
    <t>노동부 고시 제2025-100호(2025.12.31.), 임금채권보장법 사업주 부담금비율 고시</t>
    <phoneticPr fontId="1" type="noConversion"/>
  </si>
  <si>
    <t xml:space="preserve"> 비고 1 건축물과 관련하여 공사가 수행된다 하더라도 독립하여 행하는 공사가 토목공사, 중건설공사가 명백한 경우 해당 공사 종류로 분류</t>
    <phoneticPr fontId="1" type="noConversion"/>
  </si>
  <si>
    <t>500억 이상</t>
    <phoneticPr fontId="1" type="noConversion"/>
  </si>
  <si>
    <t>[306만원+(직공비-500억원)x0.0040%]x공기(년)</t>
    <phoneticPr fontId="1" type="noConversion"/>
  </si>
  <si>
    <t>(직노) x 2.3</t>
    <phoneticPr fontId="1" type="noConversion"/>
  </si>
  <si>
    <t xml:space="preserve">        2 건축공사, 토목공사 및 중건설공사와 함께 부대하여 현장 내에서 이루어지는 공사는 개별 법령에 따라 수행되는 공사를 포함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</si>
  <si>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</si>
  <si>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* 추정금액이 1억 이상인 건설공사</t>
  </si>
  <si>
    <t xml:space="preserve"> ※ 건설업 산업안전보건관리비 계상 및 사용기준 (고용노동부 고시 제2025-11호, 2025.2.12.)</t>
    <phoneticPr fontId="1" type="noConversion"/>
  </si>
  <si>
    <t xml:space="preserve">  - (시행령 제42조 제1항) 추정가격 300억 이상인 공사의 계약</t>
    <phoneticPr fontId="1" type="noConversion"/>
  </si>
  <si>
    <t xml:space="preserve"> ※ 국토부 고시 제2015-610호(2015.8.20.) 요율 적용 </t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</si>
  <si>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</si>
  <si>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</si>
  <si>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 xml:space="preserve">  - (시행령 제9장) 기술제안 입찰에 의한 계약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</si>
  <si>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</si>
  <si>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>위 적용기준은 조달청 발주공사에 적용하는 기준이므로 참고자료로 활용하시기 바랍니다.</t>
    <phoneticPr fontId="1" type="noConversion"/>
  </si>
  <si>
    <t>직접노무비 * 19.1%</t>
    <phoneticPr fontId="1" type="noConversion"/>
  </si>
  <si>
    <t>기   계    경   비</t>
  </si>
  <si>
    <t>노무비 * 3.56%</t>
    <phoneticPr fontId="1" type="noConversion"/>
  </si>
  <si>
    <t>노무비 * 1.01%</t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</si>
  <si>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</si>
  <si>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</si>
  <si>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</si>
  <si>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(재료비+노무비) * 5.5%</t>
    <phoneticPr fontId="1" type="noConversion"/>
  </si>
  <si>
    <t>석  면  분  담  금</t>
    <phoneticPr fontId="1" type="noConversion"/>
  </si>
  <si>
    <t>노무비 * 0.006%</t>
    <phoneticPr fontId="1" type="noConversion"/>
  </si>
  <si>
    <t>임 금 채 권 부 담 금</t>
    <phoneticPr fontId="1" type="noConversion"/>
  </si>
  <si>
    <t>노무비 * 0.09%</t>
    <phoneticPr fontId="1" type="noConversion"/>
  </si>
  <si>
    <t xml:space="preserve">        계</t>
  </si>
  <si>
    <t>계 * 8%</t>
    <phoneticPr fontId="1" type="noConversion"/>
  </si>
  <si>
    <t>(천원단위절사)</t>
    <phoneticPr fontId="0" type="noConversion"/>
  </si>
  <si>
    <t>DK</t>
  </si>
  <si>
    <t>관급자 관급자재</t>
    <phoneticPr fontId="1" type="noConversion"/>
  </si>
  <si>
    <t>수 탁 공 사 비</t>
    <phoneticPr fontId="1" type="noConversion"/>
  </si>
  <si>
    <t>총   공   사   비</t>
    <phoneticPr fontId="1" type="noConversion"/>
  </si>
  <si>
    <t xml:space="preserve"> * 도급자 관급자재 미포함 산업안전보건관리비 =</t>
    <phoneticPr fontId="0" type="noConversion"/>
  </si>
  <si>
    <t>[ 중기2리 지방상수도 급수구역 확장공사 ]</t>
    <phoneticPr fontId="1" type="noConversion"/>
  </si>
  <si>
    <t xml:space="preserve"> 1. 중기2리 가압장(5kW) :</t>
    <phoneticPr fontId="1" type="noConversion"/>
  </si>
  <si>
    <t>1-3.부가가치세 및 조달수수료</t>
    <phoneticPr fontId="1" type="noConversion"/>
  </si>
  <si>
    <t>공사명 : 중기2리 지방상수도 급수구역 확장공사</t>
    <phoneticPr fontId="1" type="noConversion"/>
  </si>
  <si>
    <t>중기2리 지방상수도 급수구역 확장공사</t>
    <phoneticPr fontId="1" type="noConversion"/>
  </si>
  <si>
    <t>경상북도 청송군 부남면 중기리 산 69-2 일원</t>
    <phoneticPr fontId="17" type="noConversion"/>
  </si>
  <si>
    <t>중기2리 가압장 전기 및 계측제어공사 1개소</t>
    <phoneticPr fontId="8" type="noConversion"/>
  </si>
  <si>
    <t xml:space="preserve">1-3.부가가치세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</si>
</sst>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  <numFmt numFmtId="180" formatCode="#,##0_ "/>
    <numFmt numFmtId="181" formatCode="###0_ "/>
    <numFmt numFmtId="182" formatCode="&quot; 공 사 명 : &quot;@"/>
    <numFmt numFmtId="183" formatCode="#,##0.00_ "/>
    <numFmt numFmtId="184" formatCode="&quot;금&quot;\ #,##0\ &quot;원&quot;"/>
    <numFmt numFmtId="185" formatCode="\(\ &quot;₩&quot;\ #,##0"/>
    <numFmt numFmtId="186" formatCode="&quot;₩&quot;\ #,##0"/>
    <numFmt numFmtId="187" formatCode="0.0"/>
    <numFmt numFmtId="188" formatCode="0.000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15"/>
      <name val="굴림체"/>
      <family val="3"/>
      <charset val="129"/>
    </font>
    <font>
      <b/>
      <sz val="20"/>
      <name val="굴림체"/>
      <family val="3"/>
      <charset val="129"/>
    </font>
    <font>
      <sz val="20"/>
      <name val="굴림체"/>
      <family val="3"/>
      <charset val="129"/>
    </font>
    <font>
      <b/>
      <sz val="13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3"/>
      <color theme="1"/>
      <name val="굴림체"/>
      <family val="3"/>
      <charset val="129"/>
    </font>
    <font>
      <sz val="8"/>
      <name val="맑은 고딕"/>
      <family val="3"/>
      <charset val="129"/>
    </font>
    <font>
      <b/>
      <sz val="15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color indexed="8"/>
      <name val="Arial"/>
      <family val="2"/>
    </font>
    <font>
      <b/>
      <sz val="12"/>
      <name val="굴림"/>
      <family val="3"/>
      <charset val="129"/>
    </font>
    <font>
      <sz val="15"/>
      <color indexed="10"/>
      <name val="굴림체"/>
      <family val="3"/>
      <charset val="129"/>
    </font>
    <font>
      <sz val="12"/>
      <name val="굴림체"/>
      <family val="3"/>
      <charset val="129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b/>
      <sz val="22"/>
      <color theme="1"/>
      <name val="돋움"/>
      <family val="3"/>
      <charset val="129"/>
    </font>
    <font>
      <b/>
      <sz val="22"/>
      <color theme="1"/>
      <name val="맑은 고딕"/>
      <family val="3"/>
      <charset val="129"/>
    </font>
    <font>
      <b/>
      <sz val="22"/>
      <color theme="1"/>
      <name val="맑은 고딕"/>
      <family val="2"/>
      <charset val="129"/>
    </font>
    <font>
      <b/>
      <sz val="26"/>
      <color theme="1"/>
      <name val="맑은 고딕"/>
      <family val="2"/>
      <charset val="129"/>
    </font>
    <font>
      <sz val="13"/>
      <color rgb="FFFF0000"/>
      <name val="맑은 고딕"/>
      <family val="2"/>
      <charset val="129"/>
    </font>
    <font>
      <b/>
      <sz val="2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vertAlign val="superscript"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</font>
    <font>
      <sz val="9.5"/>
      <color theme="1"/>
      <name val="맑은 고딕"/>
      <family val="3"/>
      <charset val="129"/>
      <scheme val="minor"/>
    </font>
    <font>
      <sz val="9.5"/>
      <color theme="1"/>
      <name val="맑은 고딕"/>
      <family val="2"/>
      <charset val="129"/>
    </font>
    <font>
      <b/>
      <sz val="12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.5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1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/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4" fillId="0" borderId="0"/>
  </cellStyleXfs>
  <cellXfs count="70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4" xfId="0" quotePrefix="1" applyFont="1" applyBorder="1" applyAlignment="1">
      <alignment vertical="center" wrapText="1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1" fontId="4" fillId="0" borderId="8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8" xfId="0" applyBorder="1">
      <alignment vertical="center"/>
    </xf>
    <xf numFmtId="41" fontId="0" fillId="0" borderId="8" xfId="1" applyFont="1" applyBorder="1">
      <alignment vertical="center"/>
    </xf>
    <xf numFmtId="0" fontId="4" fillId="0" borderId="8" xfId="0" applyFont="1" applyBorder="1">
      <alignment vertical="center"/>
    </xf>
    <xf numFmtId="41" fontId="4" fillId="0" borderId="8" xfId="1" applyFont="1" applyBorder="1">
      <alignment vertical="center"/>
    </xf>
    <xf numFmtId="0" fontId="0" fillId="0" borderId="8" xfId="0" applyBorder="1" applyAlignment="1">
      <alignment horizontal="center" vertical="center" wrapText="1"/>
    </xf>
    <xf numFmtId="41" fontId="0" fillId="0" borderId="0" xfId="1" applyFont="1">
      <alignment vertical="center"/>
    </xf>
    <xf numFmtId="0" fontId="0" fillId="0" borderId="8" xfId="0" quotePrefix="1" applyBorder="1">
      <alignment vertical="center"/>
    </xf>
    <xf numFmtId="180" fontId="7" fillId="0" borderId="0" xfId="2" applyNumberFormat="1" applyFont="1" applyAlignment="1">
      <alignment horizontal="center" vertical="center"/>
    </xf>
    <xf numFmtId="180" fontId="7" fillId="0" borderId="21" xfId="2" applyNumberFormat="1" applyFont="1" applyBorder="1" applyAlignment="1">
      <alignment horizontal="center" vertical="center"/>
    </xf>
    <xf numFmtId="180" fontId="7" fillId="0" borderId="18" xfId="2" applyNumberFormat="1" applyFont="1" applyBorder="1" applyAlignment="1">
      <alignment horizontal="center" vertical="center"/>
    </xf>
    <xf numFmtId="180" fontId="7" fillId="0" borderId="22" xfId="2" applyNumberFormat="1" applyFont="1" applyBorder="1" applyAlignment="1">
      <alignment horizontal="center" vertical="center"/>
    </xf>
    <xf numFmtId="180" fontId="7" fillId="0" borderId="28" xfId="2" applyNumberFormat="1" applyFont="1" applyBorder="1" applyAlignment="1">
      <alignment horizontal="center" vertical="center"/>
    </xf>
    <xf numFmtId="180" fontId="7" fillId="0" borderId="27" xfId="2" applyNumberFormat="1" applyFont="1" applyBorder="1" applyAlignment="1">
      <alignment horizontal="center" vertical="center"/>
    </xf>
    <xf numFmtId="182" fontId="10" fillId="0" borderId="27" xfId="2" applyNumberFormat="1" applyFont="1" applyBorder="1">
      <alignment vertical="center"/>
    </xf>
    <xf numFmtId="182" fontId="10" fillId="0" borderId="0" xfId="2" applyNumberFormat="1" applyFont="1">
      <alignment vertical="center"/>
    </xf>
    <xf numFmtId="182" fontId="10" fillId="0" borderId="28" xfId="2" applyNumberFormat="1" applyFont="1" applyBorder="1">
      <alignment vertical="center"/>
    </xf>
    <xf numFmtId="180" fontId="11" fillId="0" borderId="0" xfId="2" applyNumberFormat="1" applyFont="1" applyAlignment="1">
      <alignment horizontal="center" vertical="center"/>
    </xf>
    <xf numFmtId="180" fontId="12" fillId="0" borderId="0" xfId="2" applyNumberFormat="1" applyFont="1">
      <alignment vertical="center"/>
    </xf>
    <xf numFmtId="180" fontId="9" fillId="0" borderId="0" xfId="2" applyNumberFormat="1" applyFont="1">
      <alignment vertical="center"/>
    </xf>
    <xf numFmtId="180" fontId="13" fillId="0" borderId="0" xfId="2" applyNumberFormat="1" applyFont="1" applyAlignment="1">
      <alignment horizontal="center" vertical="center"/>
    </xf>
    <xf numFmtId="180" fontId="14" fillId="0" borderId="0" xfId="2" applyNumberFormat="1" applyFont="1" applyAlignment="1">
      <alignment horizontal="center" vertical="center"/>
    </xf>
    <xf numFmtId="180" fontId="15" fillId="0" borderId="27" xfId="2" applyNumberFormat="1" applyFont="1" applyBorder="1" applyAlignment="1">
      <alignment horizontal="center" vertical="center"/>
    </xf>
    <xf numFmtId="180" fontId="15" fillId="0" borderId="0" xfId="2" applyNumberFormat="1" applyFont="1" applyAlignment="1">
      <alignment horizontal="center" vertical="center"/>
    </xf>
    <xf numFmtId="180" fontId="16" fillId="0" borderId="0" xfId="2" applyNumberFormat="1" applyFont="1">
      <alignment vertical="center"/>
    </xf>
    <xf numFmtId="180" fontId="18" fillId="0" borderId="0" xfId="2" applyNumberFormat="1" applyFont="1" applyAlignment="1">
      <alignment horizontal="center" vertical="center"/>
    </xf>
    <xf numFmtId="180" fontId="19" fillId="0" borderId="0" xfId="2" applyNumberFormat="1" applyFont="1" applyAlignment="1">
      <alignment horizontal="center" vertical="center"/>
    </xf>
    <xf numFmtId="180" fontId="20" fillId="0" borderId="0" xfId="2" applyNumberFormat="1" applyFont="1" applyAlignment="1">
      <alignment horizontal="center" vertical="center"/>
    </xf>
    <xf numFmtId="180" fontId="15" fillId="0" borderId="28" xfId="2" applyNumberFormat="1" applyFont="1" applyBorder="1" applyAlignment="1">
      <alignment horizontal="center" vertical="center"/>
    </xf>
    <xf numFmtId="180" fontId="16" fillId="0" borderId="0" xfId="2" quotePrefix="1" applyNumberFormat="1" applyFont="1" applyAlignment="1">
      <alignment horizontal="left" vertical="center"/>
    </xf>
    <xf numFmtId="180" fontId="21" fillId="0" borderId="0" xfId="2" applyNumberFormat="1" applyFont="1" applyAlignment="1">
      <alignment horizontal="center" vertical="center"/>
    </xf>
    <xf numFmtId="180" fontId="20" fillId="0" borderId="27" xfId="2" applyNumberFormat="1" applyFont="1" applyBorder="1" applyAlignment="1">
      <alignment horizontal="center" vertical="center"/>
    </xf>
    <xf numFmtId="180" fontId="20" fillId="0" borderId="28" xfId="2" applyNumberFormat="1" applyFont="1" applyBorder="1" applyAlignment="1">
      <alignment horizontal="center" vertical="center"/>
    </xf>
    <xf numFmtId="180" fontId="14" fillId="0" borderId="27" xfId="2" applyNumberFormat="1" applyFont="1" applyBorder="1" applyAlignment="1">
      <alignment horizontal="center" vertical="center"/>
    </xf>
    <xf numFmtId="183" fontId="13" fillId="0" borderId="0" xfId="2" applyNumberFormat="1" applyFont="1" applyAlignment="1">
      <alignment horizontal="center" vertical="center"/>
    </xf>
    <xf numFmtId="0" fontId="13" fillId="0" borderId="0" xfId="2" applyFont="1">
      <alignment vertical="center"/>
    </xf>
    <xf numFmtId="180" fontId="14" fillId="0" borderId="28" xfId="2" applyNumberFormat="1" applyFont="1" applyBorder="1" applyAlignment="1">
      <alignment horizontal="center" vertical="center"/>
    </xf>
    <xf numFmtId="180" fontId="22" fillId="0" borderId="0" xfId="2" applyNumberFormat="1" applyFont="1" applyAlignment="1">
      <alignment horizontal="center" vertical="center"/>
    </xf>
    <xf numFmtId="185" fontId="23" fillId="0" borderId="0" xfId="2" applyNumberFormat="1" applyFont="1" applyAlignment="1">
      <alignment horizontal="right" vertical="center"/>
    </xf>
    <xf numFmtId="180" fontId="23" fillId="0" borderId="0" xfId="2" applyNumberFormat="1" applyFont="1" applyAlignment="1">
      <alignment horizontal="left" vertical="center"/>
    </xf>
    <xf numFmtId="180" fontId="23" fillId="0" borderId="0" xfId="2" applyNumberFormat="1" applyFont="1" applyAlignment="1">
      <alignment horizontal="center" vertical="center"/>
    </xf>
    <xf numFmtId="180" fontId="23" fillId="0" borderId="0" xfId="2" applyNumberFormat="1" applyFont="1" applyAlignment="1">
      <alignment horizontal="right" vertical="center"/>
    </xf>
    <xf numFmtId="49" fontId="23" fillId="0" borderId="0" xfId="2" applyNumberFormat="1" applyFont="1" applyAlignment="1">
      <alignment horizontal="distributed" vertical="center"/>
    </xf>
    <xf numFmtId="0" fontId="23" fillId="0" borderId="0" xfId="2" applyFont="1" applyAlignment="1">
      <alignment horizontal="left" vertical="center"/>
    </xf>
    <xf numFmtId="185" fontId="23" fillId="0" borderId="0" xfId="2" applyNumberFormat="1" applyFont="1" applyAlignment="1">
      <alignment horizontal="left" vertical="center"/>
    </xf>
    <xf numFmtId="0" fontId="23" fillId="0" borderId="0" xfId="2" applyFont="1" applyAlignment="1">
      <alignment horizontal="left" vertical="center" indent="1"/>
    </xf>
    <xf numFmtId="180" fontId="7" fillId="0" borderId="34" xfId="2" applyNumberFormat="1" applyFont="1" applyBorder="1" applyAlignment="1">
      <alignment horizontal="center" vertical="center"/>
    </xf>
    <xf numFmtId="180" fontId="7" fillId="0" borderId="31" xfId="2" applyNumberFormat="1" applyFont="1" applyBorder="1" applyAlignment="1">
      <alignment horizontal="center" vertical="center"/>
    </xf>
    <xf numFmtId="0" fontId="23" fillId="0" borderId="31" xfId="2" applyFont="1" applyBorder="1" applyAlignment="1">
      <alignment horizontal="left" vertical="center" indent="1"/>
    </xf>
    <xf numFmtId="180" fontId="22" fillId="0" borderId="31" xfId="2" applyNumberFormat="1" applyFont="1" applyBorder="1" applyAlignment="1">
      <alignment horizontal="center" vertical="center"/>
    </xf>
    <xf numFmtId="180" fontId="23" fillId="0" borderId="31" xfId="2" applyNumberFormat="1" applyFont="1" applyBorder="1" applyAlignment="1">
      <alignment horizontal="left" vertical="center"/>
    </xf>
    <xf numFmtId="180" fontId="7" fillId="0" borderId="35" xfId="2" applyNumberFormat="1" applyFont="1" applyBorder="1" applyAlignment="1">
      <alignment horizontal="center" vertical="center"/>
    </xf>
    <xf numFmtId="180" fontId="26" fillId="0" borderId="0" xfId="2" applyNumberFormat="1" applyFont="1">
      <alignment vertical="center"/>
    </xf>
    <xf numFmtId="180" fontId="7" fillId="0" borderId="0" xfId="2" applyNumberFormat="1" applyFont="1">
      <alignment vertical="center"/>
    </xf>
    <xf numFmtId="10" fontId="7" fillId="0" borderId="0" xfId="2" applyNumberFormat="1" applyFont="1" applyAlignment="1">
      <alignment horizontal="center" vertical="center"/>
    </xf>
    <xf numFmtId="180" fontId="27" fillId="0" borderId="0" xfId="2" applyNumberFormat="1" applyFont="1" applyAlignment="1">
      <alignment horizontal="center" vertical="center"/>
    </xf>
    <xf numFmtId="0" fontId="28" fillId="0" borderId="27" xfId="0" applyFont="1" applyBorder="1">
      <alignment vertical="center"/>
    </xf>
    <xf numFmtId="0" fontId="29" fillId="0" borderId="18" xfId="0" applyFont="1" applyBorder="1">
      <alignment vertical="center"/>
    </xf>
    <xf numFmtId="0" fontId="29" fillId="2" borderId="18" xfId="0" applyFont="1" applyFill="1" applyBorder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0" fillId="0" borderId="27" xfId="0" applyBorder="1">
      <alignment vertical="center"/>
    </xf>
    <xf numFmtId="0" fontId="39" fillId="3" borderId="37" xfId="0" applyFont="1" applyFill="1" applyBorder="1">
      <alignment vertical="center"/>
    </xf>
    <xf numFmtId="0" fontId="39" fillId="3" borderId="38" xfId="0" applyFont="1" applyFill="1" applyBorder="1">
      <alignment vertical="center"/>
    </xf>
    <xf numFmtId="0" fontId="39" fillId="3" borderId="39" xfId="0" applyFont="1" applyFill="1" applyBorder="1">
      <alignment vertical="center"/>
    </xf>
    <xf numFmtId="0" fontId="39" fillId="3" borderId="40" xfId="0" applyFont="1" applyFill="1" applyBorder="1">
      <alignment vertical="center"/>
    </xf>
    <xf numFmtId="0" fontId="42" fillId="3" borderId="37" xfId="0" applyFont="1" applyFill="1" applyBorder="1">
      <alignment vertical="center"/>
    </xf>
    <xf numFmtId="0" fontId="42" fillId="3" borderId="38" xfId="0" applyFont="1" applyFill="1" applyBorder="1">
      <alignment vertical="center"/>
    </xf>
    <xf numFmtId="0" fontId="42" fillId="3" borderId="39" xfId="0" applyFont="1" applyFill="1" applyBorder="1">
      <alignment vertical="center"/>
    </xf>
    <xf numFmtId="0" fontId="39" fillId="3" borderId="44" xfId="0" applyFont="1" applyFill="1" applyBorder="1">
      <alignment vertical="center"/>
    </xf>
    <xf numFmtId="0" fontId="39" fillId="3" borderId="0" xfId="0" applyFont="1" applyFill="1">
      <alignment vertical="center"/>
    </xf>
    <xf numFmtId="0" fontId="39" fillId="3" borderId="28" xfId="0" applyFont="1" applyFill="1" applyBorder="1">
      <alignment vertical="center"/>
    </xf>
    <xf numFmtId="0" fontId="39" fillId="3" borderId="27" xfId="0" applyFont="1" applyFill="1" applyBorder="1">
      <alignment vertical="center"/>
    </xf>
    <xf numFmtId="0" fontId="42" fillId="3" borderId="44" xfId="0" applyFont="1" applyFill="1" applyBorder="1">
      <alignment vertical="center"/>
    </xf>
    <xf numFmtId="0" fontId="42" fillId="3" borderId="0" xfId="0" applyFont="1" applyFill="1">
      <alignment vertical="center"/>
    </xf>
    <xf numFmtId="0" fontId="42" fillId="3" borderId="28" xfId="0" applyFont="1" applyFill="1" applyBorder="1">
      <alignment vertical="center"/>
    </xf>
    <xf numFmtId="0" fontId="3" fillId="3" borderId="44" xfId="0" applyFont="1" applyFill="1" applyBorder="1">
      <alignment vertical="center"/>
    </xf>
    <xf numFmtId="0" fontId="3" fillId="3" borderId="0" xfId="0" applyFont="1" applyFill="1">
      <alignment vertical="center"/>
    </xf>
    <xf numFmtId="0" fontId="3" fillId="3" borderId="28" xfId="0" applyFont="1" applyFill="1" applyBorder="1">
      <alignment vertical="center"/>
    </xf>
    <xf numFmtId="0" fontId="3" fillId="3" borderId="27" xfId="0" applyFont="1" applyFill="1" applyBorder="1">
      <alignment vertical="center"/>
    </xf>
    <xf numFmtId="0" fontId="3" fillId="3" borderId="62" xfId="0" applyFont="1" applyFill="1" applyBorder="1">
      <alignment vertical="center"/>
    </xf>
    <xf numFmtId="0" fontId="3" fillId="3" borderId="12" xfId="0" applyFont="1" applyFill="1" applyBorder="1">
      <alignment vertical="center"/>
    </xf>
    <xf numFmtId="0" fontId="3" fillId="3" borderId="59" xfId="0" applyFont="1" applyFill="1" applyBorder="1">
      <alignment vertical="center"/>
    </xf>
    <xf numFmtId="0" fontId="3" fillId="3" borderId="58" xfId="0" applyFont="1" applyFill="1" applyBorder="1">
      <alignment vertical="center"/>
    </xf>
    <xf numFmtId="0" fontId="0" fillId="2" borderId="27" xfId="0" applyFill="1" applyBorder="1">
      <alignment vertical="center"/>
    </xf>
    <xf numFmtId="0" fontId="52" fillId="0" borderId="55" xfId="0" applyFont="1" applyBorder="1">
      <alignment vertical="center"/>
    </xf>
    <xf numFmtId="0" fontId="52" fillId="0" borderId="49" xfId="0" applyFont="1" applyBorder="1">
      <alignment vertical="center"/>
    </xf>
    <xf numFmtId="0" fontId="52" fillId="0" borderId="56" xfId="0" applyFont="1" applyBorder="1">
      <alignment vertical="center"/>
    </xf>
    <xf numFmtId="0" fontId="52" fillId="0" borderId="44" xfId="0" applyFont="1" applyBorder="1">
      <alignment vertical="center"/>
    </xf>
    <xf numFmtId="0" fontId="52" fillId="0" borderId="0" xfId="0" applyFont="1">
      <alignment vertical="center"/>
    </xf>
    <xf numFmtId="0" fontId="52" fillId="0" borderId="26" xfId="0" applyFont="1" applyBorder="1">
      <alignment vertical="center"/>
    </xf>
    <xf numFmtId="0" fontId="52" fillId="0" borderId="62" xfId="0" applyFont="1" applyBorder="1">
      <alignment vertical="center"/>
    </xf>
    <xf numFmtId="0" fontId="52" fillId="0" borderId="12" xfId="0" applyFont="1" applyBorder="1">
      <alignment vertical="center"/>
    </xf>
    <xf numFmtId="0" fontId="52" fillId="0" borderId="63" xfId="0" applyFont="1" applyBorder="1">
      <alignment vertical="center"/>
    </xf>
    <xf numFmtId="0" fontId="3" fillId="0" borderId="44" xfId="0" quotePrefix="1" applyFont="1" applyBorder="1">
      <alignment vertical="center"/>
    </xf>
    <xf numFmtId="0" fontId="3" fillId="0" borderId="0" xfId="0" quotePrefix="1" applyFont="1">
      <alignment vertical="center"/>
    </xf>
    <xf numFmtId="0" fontId="0" fillId="0" borderId="0" xfId="0" applyAlignment="1">
      <alignment vertical="center" shrinkToFit="1"/>
    </xf>
    <xf numFmtId="0" fontId="0" fillId="0" borderId="45" xfId="0" applyBorder="1" applyAlignment="1">
      <alignment vertical="center" shrinkToFit="1"/>
    </xf>
    <xf numFmtId="0" fontId="0" fillId="0" borderId="44" xfId="0" applyBorder="1" applyAlignment="1">
      <alignment vertical="center" shrinkToFit="1"/>
    </xf>
    <xf numFmtId="0" fontId="3" fillId="0" borderId="44" xfId="0" quotePrefix="1" applyFont="1" applyBorder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3" fillId="0" borderId="45" xfId="0" quotePrefix="1" applyFont="1" applyBorder="1" applyAlignment="1">
      <alignment vertical="top" wrapText="1"/>
    </xf>
    <xf numFmtId="0" fontId="0" fillId="5" borderId="0" xfId="0" applyFill="1">
      <alignment vertical="center"/>
    </xf>
    <xf numFmtId="0" fontId="0" fillId="2" borderId="0" xfId="0" applyFill="1">
      <alignment vertical="center"/>
    </xf>
    <xf numFmtId="0" fontId="3" fillId="0" borderId="103" xfId="0" quotePrefix="1" applyFont="1" applyBorder="1" applyAlignment="1">
      <alignment vertical="top" wrapText="1"/>
    </xf>
    <xf numFmtId="0" fontId="3" fillId="0" borderId="36" xfId="0" quotePrefix="1" applyFont="1" applyBorder="1" applyAlignment="1">
      <alignment vertical="top" wrapText="1"/>
    </xf>
    <xf numFmtId="0" fontId="3" fillId="0" borderId="104" xfId="0" quotePrefix="1" applyFont="1" applyBorder="1" applyAlignment="1">
      <alignment vertical="top" wrapText="1"/>
    </xf>
    <xf numFmtId="0" fontId="0" fillId="0" borderId="21" xfId="0" applyBorder="1">
      <alignment vertical="center"/>
    </xf>
    <xf numFmtId="0" fontId="0" fillId="0" borderId="58" xfId="0" applyBorder="1">
      <alignment vertical="center"/>
    </xf>
    <xf numFmtId="41" fontId="0" fillId="0" borderId="70" xfId="1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41" fontId="0" fillId="0" borderId="66" xfId="1" applyFont="1" applyBorder="1">
      <alignment vertical="center"/>
    </xf>
    <xf numFmtId="0" fontId="0" fillId="0" borderId="66" xfId="0" applyBorder="1">
      <alignment vertical="center"/>
    </xf>
    <xf numFmtId="180" fontId="26" fillId="0" borderId="0" xfId="2" applyNumberFormat="1" applyFont="1">
      <alignment vertical="center"/>
    </xf>
    <xf numFmtId="186" fontId="23" fillId="0" borderId="0" xfId="2" applyNumberFormat="1" applyFont="1" applyAlignment="1">
      <alignment horizontal="center" vertical="center"/>
    </xf>
    <xf numFmtId="180" fontId="7" fillId="0" borderId="0" xfId="2" applyNumberFormat="1" applyFont="1" applyAlignment="1">
      <alignment horizontal="center" vertical="center"/>
    </xf>
    <xf numFmtId="0" fontId="23" fillId="0" borderId="0" xfId="2" applyFont="1" applyAlignment="1">
      <alignment horizontal="center" vertical="center"/>
    </xf>
    <xf numFmtId="49" fontId="23" fillId="0" borderId="0" xfId="2" applyNumberFormat="1" applyFont="1" applyAlignment="1">
      <alignment horizontal="distributed" vertical="center"/>
    </xf>
    <xf numFmtId="185" fontId="23" fillId="0" borderId="0" xfId="2" applyNumberFormat="1" applyFont="1" applyAlignment="1">
      <alignment horizontal="left" vertical="center"/>
    </xf>
    <xf numFmtId="184" fontId="25" fillId="0" borderId="0" xfId="3" applyNumberFormat="1" applyFont="1" applyAlignment="1">
      <alignment horizontal="right" vertical="center"/>
    </xf>
    <xf numFmtId="49" fontId="23" fillId="0" borderId="31" xfId="2" applyNumberFormat="1" applyFont="1" applyBorder="1" applyAlignment="1">
      <alignment horizontal="distributed" vertical="center"/>
    </xf>
    <xf numFmtId="185" fontId="23" fillId="0" borderId="31" xfId="2" applyNumberFormat="1" applyFont="1" applyBorder="1" applyAlignment="1">
      <alignment horizontal="left" vertical="center"/>
    </xf>
    <xf numFmtId="0" fontId="7" fillId="0" borderId="19" xfId="2" applyFont="1" applyBorder="1" applyAlignment="1">
      <alignment horizontal="center" vertical="center" textRotation="255" wrapText="1"/>
    </xf>
    <xf numFmtId="0" fontId="7" fillId="0" borderId="25" xfId="2" applyFont="1" applyBorder="1" applyAlignment="1">
      <alignment horizontal="center" vertical="center" textRotation="255" wrapText="1"/>
    </xf>
    <xf numFmtId="0" fontId="7" fillId="0" borderId="32" xfId="2" applyFont="1" applyBorder="1" applyAlignment="1">
      <alignment horizontal="center" vertical="center" textRotation="255" wrapText="1"/>
    </xf>
    <xf numFmtId="180" fontId="7" fillId="0" borderId="17" xfId="2" applyNumberFormat="1" applyFont="1" applyBorder="1" applyAlignment="1">
      <alignment horizontal="center" vertical="center"/>
    </xf>
    <xf numFmtId="180" fontId="7" fillId="0" borderId="20" xfId="2" applyNumberFormat="1" applyFont="1" applyBorder="1" applyAlignment="1">
      <alignment horizontal="center" vertical="center"/>
    </xf>
    <xf numFmtId="180" fontId="7" fillId="0" borderId="24" xfId="2" applyNumberFormat="1" applyFont="1" applyBorder="1" applyAlignment="1">
      <alignment horizontal="center" vertical="center"/>
    </xf>
    <xf numFmtId="180" fontId="7" fillId="0" borderId="26" xfId="2" applyNumberFormat="1" applyFont="1" applyBorder="1" applyAlignment="1">
      <alignment horizontal="center" vertical="center"/>
    </xf>
    <xf numFmtId="180" fontId="7" fillId="0" borderId="30" xfId="2" applyNumberFormat="1" applyFont="1" applyBorder="1" applyAlignment="1">
      <alignment horizontal="center" vertical="center"/>
    </xf>
    <xf numFmtId="180" fontId="7" fillId="0" borderId="33" xfId="2" applyNumberFormat="1" applyFont="1" applyBorder="1" applyAlignment="1">
      <alignment horizontal="center" vertical="center"/>
    </xf>
    <xf numFmtId="180" fontId="7" fillId="0" borderId="21" xfId="2" applyNumberFormat="1" applyFont="1" applyBorder="1" applyAlignment="1">
      <alignment horizontal="center" vertical="center"/>
    </xf>
    <xf numFmtId="180" fontId="7" fillId="0" borderId="18" xfId="2" applyNumberFormat="1" applyFont="1" applyBorder="1" applyAlignment="1">
      <alignment horizontal="center" vertical="center"/>
    </xf>
    <xf numFmtId="180" fontId="7" fillId="0" borderId="22" xfId="2" applyNumberFormat="1" applyFont="1" applyBorder="1" applyAlignment="1">
      <alignment horizontal="center" vertical="center"/>
    </xf>
    <xf numFmtId="180" fontId="7" fillId="0" borderId="27" xfId="2" applyNumberFormat="1" applyFont="1" applyBorder="1" applyAlignment="1">
      <alignment horizontal="center" vertical="center"/>
    </xf>
    <xf numFmtId="180" fontId="7" fillId="0" borderId="28" xfId="2" applyNumberFormat="1" applyFont="1" applyBorder="1" applyAlignment="1">
      <alignment horizontal="center" vertical="center"/>
    </xf>
    <xf numFmtId="180" fontId="7" fillId="0" borderId="34" xfId="2" applyNumberFormat="1" applyFont="1" applyBorder="1" applyAlignment="1">
      <alignment horizontal="center" vertical="center"/>
    </xf>
    <xf numFmtId="180" fontId="7" fillId="0" borderId="31" xfId="2" applyNumberFormat="1" applyFont="1" applyBorder="1" applyAlignment="1">
      <alignment horizontal="center" vertical="center"/>
    </xf>
    <xf numFmtId="180" fontId="7" fillId="0" borderId="35" xfId="2" applyNumberFormat="1" applyFont="1" applyBorder="1" applyAlignment="1">
      <alignment horizontal="center" vertical="center"/>
    </xf>
    <xf numFmtId="180" fontId="16" fillId="0" borderId="0" xfId="2" applyNumberFormat="1" applyFont="1">
      <alignment vertical="center"/>
    </xf>
    <xf numFmtId="180" fontId="23" fillId="0" borderId="0" xfId="2" applyNumberFormat="1" applyFont="1" applyAlignment="1">
      <alignment horizontal="distributed" vertical="center"/>
    </xf>
    <xf numFmtId="181" fontId="9" fillId="0" borderId="27" xfId="2" applyNumberFormat="1" applyFont="1" applyBorder="1" applyAlignment="1">
      <alignment horizontal="center" vertical="center"/>
    </xf>
    <xf numFmtId="181" fontId="9" fillId="0" borderId="0" xfId="2" applyNumberFormat="1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7" fillId="0" borderId="16" xfId="2" applyFont="1" applyBorder="1" applyAlignment="1">
      <alignment horizontal="center" vertical="center" textRotation="255" wrapText="1"/>
    </xf>
    <xf numFmtId="0" fontId="7" fillId="0" borderId="23" xfId="2" applyFont="1" applyBorder="1" applyAlignment="1">
      <alignment horizontal="center" vertical="center" textRotation="255" wrapText="1"/>
    </xf>
    <xf numFmtId="0" fontId="7" fillId="0" borderId="29" xfId="2" applyFont="1" applyBorder="1" applyAlignment="1">
      <alignment horizontal="center" vertical="center" textRotation="255" wrapText="1"/>
    </xf>
    <xf numFmtId="0" fontId="0" fillId="0" borderId="4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5" borderId="37" xfId="0" applyFill="1" applyBorder="1" applyAlignment="1">
      <alignment horizontal="left" vertical="center"/>
    </xf>
    <xf numFmtId="0" fontId="0" fillId="5" borderId="38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0" fontId="0" fillId="5" borderId="44" xfId="0" applyFill="1" applyBorder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5" borderId="45" xfId="0" applyFill="1" applyBorder="1" applyAlignment="1">
      <alignment horizontal="left" vertical="center"/>
    </xf>
    <xf numFmtId="0" fontId="0" fillId="0" borderId="103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104" xfId="0" applyBorder="1" applyAlignment="1">
      <alignment horizontal="left" vertical="center"/>
    </xf>
    <xf numFmtId="0" fontId="0" fillId="5" borderId="103" xfId="0" applyFill="1" applyBorder="1" applyAlignment="1">
      <alignment horizontal="left" vertical="center"/>
    </xf>
    <xf numFmtId="0" fontId="0" fillId="5" borderId="36" xfId="0" applyFill="1" applyBorder="1" applyAlignment="1">
      <alignment horizontal="left" vertical="center"/>
    </xf>
    <xf numFmtId="0" fontId="0" fillId="5" borderId="104" xfId="0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2" fillId="0" borderId="0" xfId="0" applyFont="1" applyAlignment="1">
      <alignment horizontal="left" vertical="center" wrapText="1"/>
    </xf>
    <xf numFmtId="0" fontId="52" fillId="0" borderId="0" xfId="0" applyFont="1" applyAlignment="1">
      <alignment horizontal="left" vertical="center"/>
    </xf>
    <xf numFmtId="0" fontId="50" fillId="4" borderId="99" xfId="0" applyFont="1" applyFill="1" applyBorder="1" applyAlignment="1">
      <alignment horizontal="center" vertical="center" shrinkToFit="1"/>
    </xf>
    <xf numFmtId="0" fontId="50" fillId="4" borderId="8" xfId="0" applyFont="1" applyFill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82" xfId="0" applyFont="1" applyBorder="1" applyAlignment="1">
      <alignment horizontal="center" vertical="center" shrinkToFit="1"/>
    </xf>
    <xf numFmtId="0" fontId="3" fillId="0" borderId="55" xfId="0" quotePrefix="1" applyFont="1" applyBorder="1" applyAlignment="1">
      <alignment horizontal="center" vertical="center"/>
    </xf>
    <xf numFmtId="0" fontId="3" fillId="0" borderId="49" xfId="0" quotePrefix="1" applyFont="1" applyBorder="1" applyAlignment="1">
      <alignment horizontal="center" vertical="center"/>
    </xf>
    <xf numFmtId="0" fontId="3" fillId="0" borderId="51" xfId="0" quotePrefix="1" applyFont="1" applyBorder="1" applyAlignment="1">
      <alignment horizontal="center" vertical="center"/>
    </xf>
    <xf numFmtId="0" fontId="3" fillId="0" borderId="44" xfId="0" quotePrefix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45" xfId="0" quotePrefix="1" applyFont="1" applyBorder="1" applyAlignment="1">
      <alignment horizontal="center" vertical="center"/>
    </xf>
    <xf numFmtId="0" fontId="3" fillId="0" borderId="62" xfId="0" quotePrefix="1" applyFont="1" applyBorder="1" applyAlignment="1">
      <alignment horizontal="center" vertical="center"/>
    </xf>
    <xf numFmtId="0" fontId="3" fillId="0" borderId="12" xfId="0" quotePrefix="1" applyFont="1" applyBorder="1" applyAlignment="1">
      <alignment horizontal="center" vertical="center"/>
    </xf>
    <xf numFmtId="0" fontId="3" fillId="0" borderId="60" xfId="0" quotePrefix="1" applyFont="1" applyBorder="1" applyAlignment="1">
      <alignment horizontal="center" vertical="center"/>
    </xf>
    <xf numFmtId="0" fontId="57" fillId="0" borderId="44" xfId="0" quotePrefix="1" applyFont="1" applyBorder="1" applyAlignment="1">
      <alignment horizontal="left" vertical="center" shrinkToFit="1"/>
    </xf>
    <xf numFmtId="0" fontId="57" fillId="0" borderId="0" xfId="0" applyFont="1" applyAlignment="1">
      <alignment horizontal="left" vertical="center" shrinkToFit="1"/>
    </xf>
    <xf numFmtId="0" fontId="57" fillId="0" borderId="45" xfId="0" applyFont="1" applyBorder="1" applyAlignment="1">
      <alignment horizontal="left" vertical="center" shrinkToFit="1"/>
    </xf>
    <xf numFmtId="0" fontId="57" fillId="0" borderId="44" xfId="0" applyFont="1" applyBorder="1" applyAlignment="1">
      <alignment horizontal="left" vertical="center" shrinkToFit="1"/>
    </xf>
    <xf numFmtId="0" fontId="57" fillId="0" borderId="96" xfId="0" applyFont="1" applyBorder="1" applyAlignment="1">
      <alignment horizontal="left" vertical="center" shrinkToFit="1"/>
    </xf>
    <xf numFmtId="0" fontId="57" fillId="0" borderId="97" xfId="0" applyFont="1" applyBorder="1" applyAlignment="1">
      <alignment horizontal="left" vertical="center" shrinkToFit="1"/>
    </xf>
    <xf numFmtId="0" fontId="57" fillId="0" borderId="98" xfId="0" applyFont="1" applyBorder="1" applyAlignment="1">
      <alignment horizontal="left" vertical="center" shrinkToFit="1"/>
    </xf>
    <xf numFmtId="0" fontId="3" fillId="0" borderId="55" xfId="0" applyFont="1" applyBorder="1" applyAlignment="1">
      <alignment horizontal="left" vertical="center"/>
    </xf>
    <xf numFmtId="0" fontId="3" fillId="0" borderId="49" xfId="0" applyFont="1" applyBorder="1" applyAlignment="1">
      <alignment horizontal="left" vertical="center"/>
    </xf>
    <xf numFmtId="0" fontId="3" fillId="0" borderId="51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55" xfId="0" quotePrefix="1" applyFont="1" applyBorder="1" applyAlignment="1">
      <alignment horizontal="left" vertical="center"/>
    </xf>
    <xf numFmtId="0" fontId="3" fillId="0" borderId="49" xfId="0" quotePrefix="1" applyFont="1" applyBorder="1" applyAlignment="1">
      <alignment horizontal="left" vertical="center"/>
    </xf>
    <xf numFmtId="0" fontId="3" fillId="0" borderId="51" xfId="0" quotePrefix="1" applyFont="1" applyBorder="1" applyAlignment="1">
      <alignment horizontal="left" vertical="center"/>
    </xf>
    <xf numFmtId="0" fontId="3" fillId="0" borderId="44" xfId="0" quotePrefix="1" applyFont="1" applyBorder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3" fillId="0" borderId="45" xfId="0" quotePrefix="1" applyFont="1" applyBorder="1" applyAlignment="1">
      <alignment horizontal="left" vertical="center"/>
    </xf>
    <xf numFmtId="0" fontId="52" fillId="0" borderId="101" xfId="0" applyFont="1" applyBorder="1" applyAlignment="1">
      <alignment horizontal="left" vertical="center"/>
    </xf>
    <xf numFmtId="0" fontId="52" fillId="0" borderId="102" xfId="0" applyFont="1" applyBorder="1" applyAlignment="1">
      <alignment horizontal="left" vertical="center"/>
    </xf>
    <xf numFmtId="0" fontId="52" fillId="0" borderId="45" xfId="0" applyFont="1" applyBorder="1" applyAlignment="1">
      <alignment horizontal="left" vertical="center"/>
    </xf>
    <xf numFmtId="0" fontId="52" fillId="0" borderId="36" xfId="0" applyFont="1" applyBorder="1" applyAlignment="1">
      <alignment horizontal="left" vertical="center"/>
    </xf>
    <xf numFmtId="0" fontId="52" fillId="0" borderId="104" xfId="0" applyFont="1" applyBorder="1" applyAlignment="1">
      <alignment horizontal="left" vertical="center"/>
    </xf>
    <xf numFmtId="0" fontId="0" fillId="0" borderId="44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45" xfId="0" applyBorder="1" applyAlignment="1">
      <alignment horizontal="left" vertical="center" shrinkToFit="1"/>
    </xf>
    <xf numFmtId="0" fontId="0" fillId="0" borderId="103" xfId="0" applyBorder="1" applyAlignment="1">
      <alignment horizontal="left" vertical="center" shrinkToFit="1"/>
    </xf>
    <xf numFmtId="0" fontId="0" fillId="0" borderId="36" xfId="0" applyBorder="1" applyAlignment="1">
      <alignment horizontal="left" vertical="center" shrinkToFit="1"/>
    </xf>
    <xf numFmtId="0" fontId="0" fillId="0" borderId="104" xfId="0" applyBorder="1" applyAlignment="1">
      <alignment horizontal="left" vertical="center" shrinkToFit="1"/>
    </xf>
    <xf numFmtId="0" fontId="3" fillId="0" borderId="4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3" fillId="0" borderId="45" xfId="0" quotePrefix="1" applyFont="1" applyBorder="1" applyAlignment="1">
      <alignment horizontal="left" vertical="top" wrapText="1"/>
    </xf>
    <xf numFmtId="0" fontId="3" fillId="4" borderId="99" xfId="0" applyFont="1" applyFill="1" applyBorder="1" applyAlignment="1">
      <alignment horizontal="center" vertical="center" shrinkToFit="1"/>
    </xf>
    <xf numFmtId="0" fontId="3" fillId="4" borderId="8" xfId="0" applyFont="1" applyFill="1" applyBorder="1" applyAlignment="1">
      <alignment horizontal="center" vertical="center" shrinkToFit="1"/>
    </xf>
    <xf numFmtId="0" fontId="3" fillId="0" borderId="103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04" xfId="0" applyFont="1" applyBorder="1" applyAlignment="1">
      <alignment horizontal="left" vertical="center"/>
    </xf>
    <xf numFmtId="0" fontId="59" fillId="0" borderId="44" xfId="0" applyFont="1" applyBorder="1" applyAlignment="1">
      <alignment horizontal="left" vertical="center" wrapText="1"/>
    </xf>
    <xf numFmtId="0" fontId="59" fillId="0" borderId="0" xfId="0" applyFont="1" applyAlignment="1">
      <alignment horizontal="left" vertical="center" wrapText="1"/>
    </xf>
    <xf numFmtId="0" fontId="59" fillId="0" borderId="45" xfId="0" applyFont="1" applyBorder="1" applyAlignment="1">
      <alignment horizontal="left" vertical="center" wrapText="1"/>
    </xf>
    <xf numFmtId="0" fontId="57" fillId="0" borderId="44" xfId="0" quotePrefix="1" applyFont="1" applyBorder="1" applyAlignment="1">
      <alignment horizontal="left" vertical="center"/>
    </xf>
    <xf numFmtId="0" fontId="57" fillId="0" borderId="0" xfId="0" applyFont="1" applyAlignment="1">
      <alignment horizontal="left" vertical="center"/>
    </xf>
    <xf numFmtId="0" fontId="57" fillId="0" borderId="45" xfId="0" applyFont="1" applyBorder="1" applyAlignment="1">
      <alignment horizontal="left" vertical="center"/>
    </xf>
    <xf numFmtId="0" fontId="57" fillId="0" borderId="44" xfId="0" applyFont="1" applyBorder="1" applyAlignment="1">
      <alignment horizontal="left" vertical="center"/>
    </xf>
    <xf numFmtId="0" fontId="41" fillId="3" borderId="105" xfId="0" applyFont="1" applyFill="1" applyBorder="1" applyAlignment="1">
      <alignment horizontal="center" vertical="center"/>
    </xf>
    <xf numFmtId="0" fontId="41" fillId="3" borderId="106" xfId="0" applyFont="1" applyFill="1" applyBorder="1" applyAlignment="1">
      <alignment horizontal="center" vertical="center"/>
    </xf>
    <xf numFmtId="0" fontId="41" fillId="3" borderId="107" xfId="0" applyFont="1" applyFill="1" applyBorder="1" applyAlignment="1">
      <alignment horizontal="center" vertical="center"/>
    </xf>
    <xf numFmtId="0" fontId="41" fillId="3" borderId="99" xfId="0" applyFont="1" applyFill="1" applyBorder="1" applyAlignment="1">
      <alignment horizontal="center" vertical="center"/>
    </xf>
    <xf numFmtId="0" fontId="41" fillId="3" borderId="8" xfId="0" applyFont="1" applyFill="1" applyBorder="1" applyAlignment="1">
      <alignment horizontal="center" vertical="center"/>
    </xf>
    <xf numFmtId="0" fontId="41" fillId="3" borderId="82" xfId="0" applyFont="1" applyFill="1" applyBorder="1" applyAlignment="1">
      <alignment horizontal="center" vertical="center"/>
    </xf>
    <xf numFmtId="0" fontId="41" fillId="3" borderId="65" xfId="0" applyFont="1" applyFill="1" applyBorder="1" applyAlignment="1">
      <alignment horizontal="center" vertical="center"/>
    </xf>
    <xf numFmtId="0" fontId="41" fillId="3" borderId="6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60" fillId="0" borderId="44" xfId="0" quotePrefix="1" applyFont="1" applyBorder="1" applyAlignment="1">
      <alignment horizontal="center" vertical="center" shrinkToFit="1"/>
    </xf>
    <xf numFmtId="0" fontId="60" fillId="0" borderId="0" xfId="0" quotePrefix="1" applyFont="1" applyAlignment="1">
      <alignment horizontal="center" vertical="center" shrinkToFit="1"/>
    </xf>
    <xf numFmtId="0" fontId="60" fillId="0" borderId="45" xfId="0" quotePrefix="1" applyFont="1" applyBorder="1" applyAlignment="1">
      <alignment horizontal="center" vertical="center" shrinkToFit="1"/>
    </xf>
    <xf numFmtId="0" fontId="41" fillId="3" borderId="73" xfId="0" applyFont="1" applyFill="1" applyBorder="1" applyAlignment="1">
      <alignment horizontal="center" vertical="center"/>
    </xf>
    <xf numFmtId="0" fontId="41" fillId="3" borderId="25" xfId="0" applyFont="1" applyFill="1" applyBorder="1" applyAlignment="1">
      <alignment horizontal="center" vertical="center"/>
    </xf>
    <xf numFmtId="0" fontId="41" fillId="3" borderId="85" xfId="0" applyFont="1" applyFill="1" applyBorder="1" applyAlignment="1">
      <alignment horizontal="center" vertical="center"/>
    </xf>
    <xf numFmtId="0" fontId="58" fillId="2" borderId="65" xfId="0" quotePrefix="1" applyFont="1" applyFill="1" applyBorder="1" applyAlignment="1">
      <alignment horizontal="center" vertical="center"/>
    </xf>
    <xf numFmtId="0" fontId="58" fillId="2" borderId="66" xfId="0" applyFont="1" applyFill="1" applyBorder="1" applyAlignment="1">
      <alignment horizontal="center" vertical="center"/>
    </xf>
    <xf numFmtId="0" fontId="58" fillId="2" borderId="67" xfId="0" applyFont="1" applyFill="1" applyBorder="1" applyAlignment="1">
      <alignment horizontal="center" vertical="center"/>
    </xf>
    <xf numFmtId="0" fontId="58" fillId="2" borderId="25" xfId="0" applyFont="1" applyFill="1" applyBorder="1" applyAlignment="1">
      <alignment horizontal="center" vertical="center"/>
    </xf>
    <xf numFmtId="0" fontId="58" fillId="2" borderId="69" xfId="0" applyFont="1" applyFill="1" applyBorder="1" applyAlignment="1">
      <alignment horizontal="center" vertical="center"/>
    </xf>
    <xf numFmtId="0" fontId="58" fillId="2" borderId="70" xfId="0" applyFont="1" applyFill="1" applyBorder="1" applyAlignment="1">
      <alignment horizontal="center" vertical="center"/>
    </xf>
    <xf numFmtId="0" fontId="58" fillId="2" borderId="66" xfId="0" quotePrefix="1" applyFont="1" applyFill="1" applyBorder="1" applyAlignment="1">
      <alignment horizontal="center" vertical="center"/>
    </xf>
    <xf numFmtId="0" fontId="58" fillId="2" borderId="73" xfId="0" applyFont="1" applyFill="1" applyBorder="1" applyAlignment="1">
      <alignment horizontal="center" vertical="center"/>
    </xf>
    <xf numFmtId="0" fontId="58" fillId="2" borderId="85" xfId="0" applyFont="1" applyFill="1" applyBorder="1" applyAlignment="1">
      <alignment horizontal="center" vertical="center"/>
    </xf>
    <xf numFmtId="0" fontId="58" fillId="2" borderId="81" xfId="0" applyFont="1" applyFill="1" applyBorder="1" applyAlignment="1">
      <alignment horizontal="center" vertical="center"/>
    </xf>
    <xf numFmtId="0" fontId="3" fillId="0" borderId="100" xfId="0" applyFont="1" applyBorder="1" applyAlignment="1">
      <alignment horizontal="left" vertical="center"/>
    </xf>
    <xf numFmtId="0" fontId="3" fillId="0" borderId="101" xfId="0" applyFont="1" applyBorder="1" applyAlignment="1">
      <alignment horizontal="left" vertical="center"/>
    </xf>
    <xf numFmtId="0" fontId="3" fillId="0" borderId="102" xfId="0" applyFont="1" applyBorder="1" applyAlignment="1">
      <alignment horizontal="left" vertical="center"/>
    </xf>
    <xf numFmtId="0" fontId="53" fillId="0" borderId="44" xfId="0" quotePrefix="1" applyFont="1" applyBorder="1" applyAlignment="1">
      <alignment horizontal="center" vertical="center" shrinkToFit="1"/>
    </xf>
    <xf numFmtId="0" fontId="53" fillId="0" borderId="0" xfId="0" applyFont="1" applyAlignment="1">
      <alignment horizontal="center" vertical="center" shrinkToFit="1"/>
    </xf>
    <xf numFmtId="0" fontId="53" fillId="0" borderId="45" xfId="0" applyFont="1" applyBorder="1" applyAlignment="1">
      <alignment horizontal="center" vertical="center" shrinkToFit="1"/>
    </xf>
    <xf numFmtId="0" fontId="53" fillId="0" borderId="44" xfId="0" applyFont="1" applyBorder="1" applyAlignment="1">
      <alignment horizontal="center" vertical="center" shrinkToFit="1"/>
    </xf>
    <xf numFmtId="0" fontId="59" fillId="0" borderId="55" xfId="0" applyFont="1" applyBorder="1" applyAlignment="1">
      <alignment horizontal="left" vertical="center" wrapText="1"/>
    </xf>
    <xf numFmtId="0" fontId="59" fillId="0" borderId="49" xfId="0" applyFont="1" applyBorder="1" applyAlignment="1">
      <alignment horizontal="left" vertical="center" wrapText="1"/>
    </xf>
    <xf numFmtId="0" fontId="59" fillId="0" borderId="51" xfId="0" applyFont="1" applyBorder="1" applyAlignment="1">
      <alignment horizontal="left" vertical="center" wrapText="1"/>
    </xf>
    <xf numFmtId="0" fontId="45" fillId="0" borderId="44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5" fillId="0" borderId="45" xfId="0" applyFont="1" applyBorder="1" applyAlignment="1">
      <alignment horizontal="left" vertical="center"/>
    </xf>
    <xf numFmtId="0" fontId="45" fillId="0" borderId="103" xfId="0" applyFont="1" applyBorder="1" applyAlignment="1">
      <alignment horizontal="left" vertical="center"/>
    </xf>
    <xf numFmtId="0" fontId="45" fillId="0" borderId="36" xfId="0" applyFont="1" applyBorder="1" applyAlignment="1">
      <alignment horizontal="left" vertical="center"/>
    </xf>
    <xf numFmtId="0" fontId="45" fillId="0" borderId="104" xfId="0" applyFont="1" applyBorder="1" applyAlignment="1">
      <alignment horizontal="left" vertical="center"/>
    </xf>
    <xf numFmtId="0" fontId="41" fillId="3" borderId="37" xfId="0" applyFont="1" applyFill="1" applyBorder="1" applyAlignment="1">
      <alignment horizontal="center" vertical="center"/>
    </xf>
    <xf numFmtId="0" fontId="41" fillId="3" borderId="38" xfId="0" applyFont="1" applyFill="1" applyBorder="1" applyAlignment="1">
      <alignment horizontal="center" vertical="center"/>
    </xf>
    <xf numFmtId="0" fontId="41" fillId="3" borderId="44" xfId="0" applyFont="1" applyFill="1" applyBorder="1" applyAlignment="1">
      <alignment horizontal="center" vertical="center"/>
    </xf>
    <xf numFmtId="0" fontId="41" fillId="3" borderId="0" xfId="0" applyFont="1" applyFill="1" applyAlignment="1">
      <alignment horizontal="center" vertical="center"/>
    </xf>
    <xf numFmtId="0" fontId="41" fillId="3" borderId="62" xfId="0" applyFont="1" applyFill="1" applyBorder="1" applyAlignment="1">
      <alignment horizontal="center" vertical="center"/>
    </xf>
    <xf numFmtId="0" fontId="41" fillId="3" borderId="12" xfId="0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 shrinkToFit="1"/>
    </xf>
    <xf numFmtId="0" fontId="0" fillId="0" borderId="49" xfId="0" applyBorder="1" applyAlignment="1">
      <alignment horizontal="center" vertical="center" shrinkToFit="1"/>
    </xf>
    <xf numFmtId="0" fontId="0" fillId="0" borderId="56" xfId="0" applyBorder="1" applyAlignment="1">
      <alignment horizontal="center" vertical="center" shrinkToFit="1"/>
    </xf>
    <xf numFmtId="0" fontId="0" fillId="0" borderId="64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63" xfId="0" applyBorder="1" applyAlignment="1">
      <alignment horizontal="center" vertical="center" shrinkToFit="1"/>
    </xf>
    <xf numFmtId="0" fontId="41" fillId="3" borderId="41" xfId="0" applyFont="1" applyFill="1" applyBorder="1" applyAlignment="1">
      <alignment horizontal="center" vertical="center"/>
    </xf>
    <xf numFmtId="0" fontId="41" fillId="3" borderId="45" xfId="0" applyFont="1" applyFill="1" applyBorder="1" applyAlignment="1">
      <alignment horizontal="center" vertical="center"/>
    </xf>
    <xf numFmtId="0" fontId="41" fillId="3" borderId="60" xfId="0" applyFont="1" applyFill="1" applyBorder="1" applyAlignment="1">
      <alignment horizontal="center" vertical="center"/>
    </xf>
    <xf numFmtId="0" fontId="3" fillId="0" borderId="44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4" borderId="55" xfId="0" applyFont="1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 shrinkToFit="1"/>
    </xf>
    <xf numFmtId="0" fontId="50" fillId="0" borderId="44" xfId="0" applyFont="1" applyBorder="1" applyAlignment="1">
      <alignment horizontal="left" vertical="center" shrinkToFit="1"/>
    </xf>
    <xf numFmtId="0" fontId="50" fillId="0" borderId="0" xfId="0" applyFont="1" applyAlignment="1">
      <alignment horizontal="left" vertical="center" shrinkToFit="1"/>
    </xf>
    <xf numFmtId="0" fontId="50" fillId="0" borderId="109" xfId="0" applyFont="1" applyBorder="1" applyAlignment="1">
      <alignment horizontal="left" vertical="center" shrinkToFit="1"/>
    </xf>
    <xf numFmtId="0" fontId="50" fillId="0" borderId="31" xfId="0" applyFont="1" applyBorder="1" applyAlignment="1">
      <alignment horizontal="left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0" fillId="0" borderId="99" xfId="0" applyFont="1" applyBorder="1" applyAlignment="1">
      <alignment horizontal="center" vertical="center" wrapText="1" shrinkToFit="1"/>
    </xf>
    <xf numFmtId="0" fontId="50" fillId="0" borderId="8" xfId="0" applyFont="1" applyBorder="1" applyAlignment="1">
      <alignment horizontal="center" vertical="center" wrapText="1" shrinkToFit="1"/>
    </xf>
    <xf numFmtId="0" fontId="50" fillId="0" borderId="82" xfId="0" applyFont="1" applyBorder="1" applyAlignment="1">
      <alignment horizontal="center" vertical="center" wrapText="1" shrinkToFit="1"/>
    </xf>
    <xf numFmtId="0" fontId="41" fillId="3" borderId="67" xfId="0" applyFont="1" applyFill="1" applyBorder="1" applyAlignment="1">
      <alignment horizontal="center" vertical="center"/>
    </xf>
    <xf numFmtId="0" fontId="52" fillId="0" borderId="44" xfId="0" applyFont="1" applyBorder="1" applyAlignment="1">
      <alignment horizontal="left" vertical="center"/>
    </xf>
    <xf numFmtId="0" fontId="0" fillId="4" borderId="55" xfId="0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56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63" xfId="0" applyFill="1" applyBorder="1" applyAlignment="1">
      <alignment horizontal="center" vertical="center"/>
    </xf>
    <xf numFmtId="188" fontId="0" fillId="0" borderId="57" xfId="0" applyNumberFormat="1" applyBorder="1" applyAlignment="1">
      <alignment horizontal="center" vertical="center"/>
    </xf>
    <xf numFmtId="188" fontId="0" fillId="0" borderId="49" xfId="0" applyNumberFormat="1" applyBorder="1" applyAlignment="1">
      <alignment horizontal="center" vertical="center"/>
    </xf>
    <xf numFmtId="188" fontId="0" fillId="0" borderId="51" xfId="0" applyNumberFormat="1" applyBorder="1" applyAlignment="1">
      <alignment horizontal="center" vertical="center"/>
    </xf>
    <xf numFmtId="188" fontId="0" fillId="0" borderId="24" xfId="0" applyNumberFormat="1" applyBorder="1" applyAlignment="1">
      <alignment horizontal="center" vertical="center"/>
    </xf>
    <xf numFmtId="188" fontId="0" fillId="0" borderId="0" xfId="0" applyNumberFormat="1" applyAlignment="1">
      <alignment horizontal="center" vertical="center"/>
    </xf>
    <xf numFmtId="188" fontId="0" fillId="0" borderId="45" xfId="0" applyNumberFormat="1" applyBorder="1" applyAlignment="1">
      <alignment horizontal="center" vertical="center"/>
    </xf>
    <xf numFmtId="188" fontId="0" fillId="0" borderId="64" xfId="0" applyNumberFormat="1" applyBorder="1" applyAlignment="1">
      <alignment horizontal="center" vertical="center"/>
    </xf>
    <xf numFmtId="188" fontId="0" fillId="0" borderId="12" xfId="0" applyNumberFormat="1" applyBorder="1" applyAlignment="1">
      <alignment horizontal="center" vertical="center"/>
    </xf>
    <xf numFmtId="188" fontId="0" fillId="0" borderId="60" xfId="0" applyNumberFormat="1" applyBorder="1" applyAlignment="1">
      <alignment horizontal="center" vertical="center"/>
    </xf>
    <xf numFmtId="0" fontId="50" fillId="4" borderId="99" xfId="0" applyFont="1" applyFill="1" applyBorder="1" applyAlignment="1">
      <alignment horizontal="left" vertical="center"/>
    </xf>
    <xf numFmtId="0" fontId="50" fillId="4" borderId="8" xfId="0" applyFont="1" applyFill="1" applyBorder="1" applyAlignment="1">
      <alignment horizontal="left" vertical="center"/>
    </xf>
    <xf numFmtId="0" fontId="3" fillId="4" borderId="9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50" fillId="0" borderId="8" xfId="0" applyFont="1" applyBorder="1" applyAlignment="1">
      <alignment horizontal="center" vertical="center"/>
    </xf>
    <xf numFmtId="0" fontId="50" fillId="0" borderId="108" xfId="0" applyFont="1" applyBorder="1" applyAlignment="1">
      <alignment horizontal="center" vertical="center"/>
    </xf>
    <xf numFmtId="0" fontId="56" fillId="0" borderId="44" xfId="0" quotePrefix="1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6" fillId="0" borderId="45" xfId="0" applyFont="1" applyBorder="1" applyAlignment="1">
      <alignment horizontal="center" vertical="center"/>
    </xf>
    <xf numFmtId="0" fontId="56" fillId="0" borderId="44" xfId="0" applyFont="1" applyBorder="1" applyAlignment="1">
      <alignment horizontal="center" vertical="center"/>
    </xf>
    <xf numFmtId="0" fontId="50" fillId="2" borderId="8" xfId="0" applyFont="1" applyFill="1" applyBorder="1" applyAlignment="1">
      <alignment horizontal="center" vertical="center"/>
    </xf>
    <xf numFmtId="0" fontId="50" fillId="2" borderId="108" xfId="0" applyFont="1" applyFill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50" fillId="0" borderId="8" xfId="0" quotePrefix="1" applyFont="1" applyBorder="1" applyAlignment="1">
      <alignment horizontal="center" vertical="center"/>
    </xf>
    <xf numFmtId="0" fontId="55" fillId="0" borderId="100" xfId="0" applyFont="1" applyBorder="1" applyAlignment="1">
      <alignment horizontal="left" vertical="center"/>
    </xf>
    <xf numFmtId="0" fontId="55" fillId="0" borderId="101" xfId="0" applyFont="1" applyBorder="1" applyAlignment="1">
      <alignment horizontal="left" vertical="center"/>
    </xf>
    <xf numFmtId="0" fontId="55" fillId="0" borderId="102" xfId="0" applyFont="1" applyBorder="1" applyAlignment="1">
      <alignment horizontal="left" vertical="center"/>
    </xf>
    <xf numFmtId="0" fontId="55" fillId="0" borderId="44" xfId="0" applyFont="1" applyBorder="1" applyAlignment="1">
      <alignment horizontal="left" vertical="center"/>
    </xf>
    <xf numFmtId="0" fontId="55" fillId="0" borderId="0" xfId="0" applyFont="1" applyAlignment="1">
      <alignment horizontal="left" vertical="center"/>
    </xf>
    <xf numFmtId="0" fontId="55" fillId="0" borderId="45" xfId="0" applyFont="1" applyBorder="1" applyAlignment="1">
      <alignment horizontal="left" vertical="center"/>
    </xf>
    <xf numFmtId="0" fontId="0" fillId="0" borderId="9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187" fontId="48" fillId="0" borderId="66" xfId="0" applyNumberFormat="1" applyFont="1" applyBorder="1" applyAlignment="1">
      <alignment horizontal="center" vertical="center"/>
    </xf>
    <xf numFmtId="187" fontId="48" fillId="0" borderId="70" xfId="0" applyNumberFormat="1" applyFont="1" applyBorder="1" applyAlignment="1">
      <alignment horizontal="center" vertical="center"/>
    </xf>
    <xf numFmtId="187" fontId="48" fillId="0" borderId="73" xfId="0" applyNumberFormat="1" applyFont="1" applyBorder="1" applyAlignment="1">
      <alignment horizontal="center" vertical="center"/>
    </xf>
    <xf numFmtId="187" fontId="48" fillId="0" borderId="81" xfId="0" applyNumberFormat="1" applyFont="1" applyBorder="1" applyAlignment="1">
      <alignment horizontal="center" vertical="center"/>
    </xf>
    <xf numFmtId="0" fontId="53" fillId="0" borderId="99" xfId="0" applyFont="1" applyBorder="1" applyAlignment="1">
      <alignment horizontal="left" vertical="center" wrapText="1"/>
    </xf>
    <xf numFmtId="0" fontId="53" fillId="0" borderId="8" xfId="0" applyFont="1" applyBorder="1" applyAlignment="1">
      <alignment horizontal="left" vertical="center" wrapText="1"/>
    </xf>
    <xf numFmtId="0" fontId="53" fillId="0" borderId="82" xfId="0" applyFont="1" applyBorder="1" applyAlignment="1">
      <alignment horizontal="left" vertical="center" wrapText="1"/>
    </xf>
    <xf numFmtId="0" fontId="54" fillId="0" borderId="95" xfId="0" applyFont="1" applyBorder="1" applyAlignment="1">
      <alignment horizontal="left" vertical="center" wrapText="1"/>
    </xf>
    <xf numFmtId="0" fontId="54" fillId="0" borderId="8" xfId="0" applyFont="1" applyBorder="1" applyAlignment="1">
      <alignment horizontal="left" vertical="center" wrapText="1"/>
    </xf>
    <xf numFmtId="0" fontId="54" fillId="0" borderId="82" xfId="0" applyFont="1" applyBorder="1" applyAlignment="1">
      <alignment horizontal="left" vertical="center" wrapText="1"/>
    </xf>
    <xf numFmtId="0" fontId="0" fillId="0" borderId="55" xfId="0" applyBorder="1" applyAlignment="1">
      <alignment horizontal="left" vertical="center" shrinkToFit="1"/>
    </xf>
    <xf numFmtId="0" fontId="0" fillId="0" borderId="49" xfId="0" applyBorder="1" applyAlignment="1">
      <alignment horizontal="left" vertical="center" shrinkToFit="1"/>
    </xf>
    <xf numFmtId="0" fontId="0" fillId="0" borderId="51" xfId="0" applyBorder="1" applyAlignment="1">
      <alignment horizontal="left" vertical="center" shrinkToFit="1"/>
    </xf>
    <xf numFmtId="0" fontId="0" fillId="0" borderId="44" xfId="0" applyBorder="1" applyAlignment="1">
      <alignment horizontal="left" vertical="distributed" shrinkToFit="1"/>
    </xf>
    <xf numFmtId="0" fontId="0" fillId="0" borderId="0" xfId="0" applyAlignment="1">
      <alignment horizontal="left" vertical="distributed" shrinkToFit="1"/>
    </xf>
    <xf numFmtId="0" fontId="0" fillId="0" borderId="45" xfId="0" applyBorder="1" applyAlignment="1">
      <alignment horizontal="left" vertical="distributed" shrinkToFit="1"/>
    </xf>
    <xf numFmtId="0" fontId="0" fillId="0" borderId="103" xfId="0" applyBorder="1" applyAlignment="1">
      <alignment horizontal="left" vertical="distributed" shrinkToFit="1"/>
    </xf>
    <xf numFmtId="0" fontId="0" fillId="0" borderId="36" xfId="0" applyBorder="1" applyAlignment="1">
      <alignment horizontal="left" vertical="distributed" shrinkToFit="1"/>
    </xf>
    <xf numFmtId="0" fontId="0" fillId="0" borderId="104" xfId="0" applyBorder="1" applyAlignment="1">
      <alignment horizontal="left" vertical="distributed" shrinkToFit="1"/>
    </xf>
    <xf numFmtId="0" fontId="3" fillId="0" borderId="55" xfId="0" applyFont="1" applyBorder="1" applyAlignment="1">
      <alignment vertical="center" shrinkToFit="1"/>
    </xf>
    <xf numFmtId="0" fontId="3" fillId="0" borderId="49" xfId="0" applyFont="1" applyBorder="1" applyAlignment="1">
      <alignment vertical="center" shrinkToFit="1"/>
    </xf>
    <xf numFmtId="0" fontId="3" fillId="0" borderId="51" xfId="0" applyFont="1" applyBorder="1" applyAlignment="1">
      <alignment vertical="center" shrinkToFit="1"/>
    </xf>
    <xf numFmtId="0" fontId="3" fillId="0" borderId="103" xfId="0" applyFont="1" applyBorder="1" applyAlignment="1">
      <alignment vertical="center" shrinkToFit="1"/>
    </xf>
    <xf numFmtId="0" fontId="3" fillId="0" borderId="36" xfId="0" applyFont="1" applyBorder="1" applyAlignment="1">
      <alignment vertical="center" shrinkToFit="1"/>
    </xf>
    <xf numFmtId="0" fontId="3" fillId="0" borderId="104" xfId="0" applyFont="1" applyBorder="1" applyAlignment="1">
      <alignment vertical="center" shrinkToFit="1"/>
    </xf>
    <xf numFmtId="0" fontId="49" fillId="0" borderId="8" xfId="0" applyFont="1" applyBorder="1" applyAlignment="1">
      <alignment horizontal="center" vertical="center"/>
    </xf>
    <xf numFmtId="0" fontId="49" fillId="0" borderId="82" xfId="0" applyFont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58" xfId="0" applyFill="1" applyBorder="1" applyAlignment="1">
      <alignment horizontal="center" vertical="center"/>
    </xf>
    <xf numFmtId="0" fontId="0" fillId="4" borderId="59" xfId="0" applyFill="1" applyBorder="1" applyAlignment="1">
      <alignment horizontal="center" vertical="center"/>
    </xf>
    <xf numFmtId="187" fontId="48" fillId="0" borderId="71" xfId="0" applyNumberFormat="1" applyFont="1" applyBorder="1" applyAlignment="1">
      <alignment horizontal="center" vertical="center"/>
    </xf>
    <xf numFmtId="187" fontId="48" fillId="0" borderId="79" xfId="0" applyNumberFormat="1" applyFont="1" applyBorder="1" applyAlignment="1">
      <alignment horizontal="center" vertical="center"/>
    </xf>
    <xf numFmtId="187" fontId="48" fillId="0" borderId="72" xfId="0" applyNumberFormat="1" applyFont="1" applyBorder="1" applyAlignment="1">
      <alignment horizontal="center" vertical="center"/>
    </xf>
    <xf numFmtId="187" fontId="48" fillId="0" borderId="80" xfId="0" applyNumberFormat="1" applyFont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6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50" fillId="2" borderId="49" xfId="0" applyFont="1" applyFill="1" applyBorder="1" applyAlignment="1">
      <alignment horizontal="center" vertical="center"/>
    </xf>
    <xf numFmtId="0" fontId="50" fillId="2" borderId="56" xfId="0" applyFont="1" applyFill="1" applyBorder="1" applyAlignment="1">
      <alignment horizontal="center" vertical="center"/>
    </xf>
    <xf numFmtId="0" fontId="50" fillId="2" borderId="12" xfId="0" applyFont="1" applyFill="1" applyBorder="1" applyAlignment="1">
      <alignment horizontal="center" vertical="center"/>
    </xf>
    <xf numFmtId="0" fontId="50" fillId="2" borderId="63" xfId="0" applyFont="1" applyFill="1" applyBorder="1" applyAlignment="1">
      <alignment horizontal="center" vertical="center"/>
    </xf>
    <xf numFmtId="0" fontId="3" fillId="2" borderId="78" xfId="0" applyFont="1" applyFill="1" applyBorder="1" applyAlignment="1">
      <alignment horizontal="center" vertical="center"/>
    </xf>
    <xf numFmtId="0" fontId="3" fillId="2" borderId="94" xfId="0" applyFont="1" applyFill="1" applyBorder="1" applyAlignment="1">
      <alignment horizontal="center" vertical="center"/>
    </xf>
    <xf numFmtId="0" fontId="52" fillId="2" borderId="95" xfId="0" applyFont="1" applyFill="1" applyBorder="1" applyAlignment="1">
      <alignment horizontal="center" vertical="center"/>
    </xf>
    <xf numFmtId="0" fontId="52" fillId="2" borderId="8" xfId="0" applyFont="1" applyFill="1" applyBorder="1" applyAlignment="1">
      <alignment horizontal="center" vertical="center"/>
    </xf>
    <xf numFmtId="0" fontId="52" fillId="2" borderId="82" xfId="0" applyFont="1" applyFill="1" applyBorder="1" applyAlignment="1">
      <alignment horizontal="center" vertical="center"/>
    </xf>
    <xf numFmtId="0" fontId="49" fillId="0" borderId="55" xfId="0" applyFont="1" applyBorder="1" applyAlignment="1">
      <alignment horizontal="left" vertical="center"/>
    </xf>
    <xf numFmtId="0" fontId="49" fillId="0" borderId="49" xfId="0" applyFont="1" applyBorder="1" applyAlignment="1">
      <alignment horizontal="left" vertical="center"/>
    </xf>
    <xf numFmtId="0" fontId="49" fillId="0" borderId="51" xfId="0" applyFont="1" applyBorder="1" applyAlignment="1">
      <alignment horizontal="left" vertical="center"/>
    </xf>
    <xf numFmtId="0" fontId="49" fillId="0" borderId="96" xfId="0" applyFont="1" applyBorder="1" applyAlignment="1">
      <alignment horizontal="left" vertical="center"/>
    </xf>
    <xf numFmtId="0" fontId="49" fillId="0" borderId="97" xfId="0" applyFont="1" applyBorder="1" applyAlignment="1">
      <alignment horizontal="left" vertical="center"/>
    </xf>
    <xf numFmtId="0" fontId="49" fillId="0" borderId="98" xfId="0" applyFont="1" applyBorder="1" applyAlignment="1">
      <alignment horizontal="left" vertical="center"/>
    </xf>
    <xf numFmtId="0" fontId="50" fillId="4" borderId="57" xfId="0" applyFont="1" applyFill="1" applyBorder="1" applyAlignment="1">
      <alignment horizontal="center" vertical="center"/>
    </xf>
    <xf numFmtId="0" fontId="50" fillId="4" borderId="49" xfId="0" applyFont="1" applyFill="1" applyBorder="1" applyAlignment="1">
      <alignment horizontal="center" vertical="center"/>
    </xf>
    <xf numFmtId="0" fontId="50" fillId="4" borderId="56" xfId="0" applyFont="1" applyFill="1" applyBorder="1" applyAlignment="1">
      <alignment horizontal="center" vertical="center"/>
    </xf>
    <xf numFmtId="0" fontId="50" fillId="4" borderId="24" xfId="0" applyFont="1" applyFill="1" applyBorder="1" applyAlignment="1">
      <alignment horizontal="center" vertical="center"/>
    </xf>
    <xf numFmtId="0" fontId="50" fillId="4" borderId="0" xfId="0" applyFont="1" applyFill="1" applyAlignment="1">
      <alignment horizontal="center" vertical="center"/>
    </xf>
    <xf numFmtId="0" fontId="50" fillId="4" borderId="26" xfId="0" applyFont="1" applyFill="1" applyBorder="1" applyAlignment="1">
      <alignment horizontal="center" vertical="center"/>
    </xf>
    <xf numFmtId="187" fontId="49" fillId="0" borderId="74" xfId="0" applyNumberFormat="1" applyFont="1" applyBorder="1" applyAlignment="1">
      <alignment horizontal="center" vertical="center"/>
    </xf>
    <xf numFmtId="187" fontId="49" fillId="0" borderId="75" xfId="0" applyNumberFormat="1" applyFont="1" applyBorder="1" applyAlignment="1">
      <alignment horizontal="center" vertical="center"/>
    </xf>
    <xf numFmtId="187" fontId="49" fillId="0" borderId="76" xfId="0" applyNumberFormat="1" applyFont="1" applyBorder="1" applyAlignment="1">
      <alignment horizontal="center" vertical="center"/>
    </xf>
    <xf numFmtId="187" fontId="49" fillId="0" borderId="86" xfId="0" applyNumberFormat="1" applyFont="1" applyBorder="1" applyAlignment="1">
      <alignment horizontal="center" vertical="center"/>
    </xf>
    <xf numFmtId="187" fontId="49" fillId="0" borderId="87" xfId="0" applyNumberFormat="1" applyFont="1" applyBorder="1" applyAlignment="1">
      <alignment horizontal="center" vertical="center"/>
    </xf>
    <xf numFmtId="187" fontId="49" fillId="0" borderId="88" xfId="0" applyNumberFormat="1" applyFont="1" applyBorder="1" applyAlignment="1">
      <alignment horizontal="center" vertical="center"/>
    </xf>
    <xf numFmtId="187" fontId="0" fillId="0" borderId="74" xfId="0" applyNumberFormat="1" applyBorder="1" applyAlignment="1">
      <alignment horizontal="center" vertical="center"/>
    </xf>
    <xf numFmtId="187" fontId="0" fillId="0" borderId="75" xfId="0" applyNumberFormat="1" applyBorder="1" applyAlignment="1">
      <alignment horizontal="center" vertical="center"/>
    </xf>
    <xf numFmtId="187" fontId="0" fillId="0" borderId="78" xfId="0" applyNumberFormat="1" applyBorder="1" applyAlignment="1">
      <alignment horizontal="center" vertical="center"/>
    </xf>
    <xf numFmtId="187" fontId="0" fillId="0" borderId="86" xfId="0" applyNumberFormat="1" applyBorder="1" applyAlignment="1">
      <alignment horizontal="center" vertical="center"/>
    </xf>
    <xf numFmtId="187" fontId="0" fillId="0" borderId="87" xfId="0" applyNumberFormat="1" applyBorder="1" applyAlignment="1">
      <alignment horizontal="center" vertical="center"/>
    </xf>
    <xf numFmtId="187" fontId="0" fillId="0" borderId="89" xfId="0" applyNumberFormat="1" applyBorder="1" applyAlignment="1">
      <alignment horizontal="center" vertical="center"/>
    </xf>
    <xf numFmtId="0" fontId="0" fillId="4" borderId="57" xfId="0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 wrapText="1"/>
    </xf>
    <xf numFmtId="0" fontId="0" fillId="4" borderId="56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64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63" xfId="0" applyFill="1" applyBorder="1" applyAlignment="1">
      <alignment horizontal="center" vertical="center" wrapText="1"/>
    </xf>
    <xf numFmtId="0" fontId="50" fillId="4" borderId="8" xfId="0" applyFont="1" applyFill="1" applyBorder="1" applyAlignment="1">
      <alignment horizontal="center" vertical="center"/>
    </xf>
    <xf numFmtId="2" fontId="49" fillId="0" borderId="8" xfId="0" applyNumberFormat="1" applyFont="1" applyBorder="1" applyAlignment="1">
      <alignment horizontal="center" vertical="center"/>
    </xf>
    <xf numFmtId="2" fontId="49" fillId="0" borderId="57" xfId="0" applyNumberFormat="1" applyFont="1" applyBorder="1" applyAlignment="1">
      <alignment horizontal="center" vertical="center"/>
    </xf>
    <xf numFmtId="2" fontId="49" fillId="0" borderId="49" xfId="0" applyNumberFormat="1" applyFont="1" applyBorder="1" applyAlignment="1">
      <alignment horizontal="center" vertical="center"/>
    </xf>
    <xf numFmtId="2" fontId="49" fillId="0" borderId="56" xfId="0" applyNumberFormat="1" applyFont="1" applyBorder="1" applyAlignment="1">
      <alignment horizontal="center" vertical="center"/>
    </xf>
    <xf numFmtId="2" fontId="49" fillId="0" borderId="24" xfId="0" applyNumberFormat="1" applyFont="1" applyBorder="1" applyAlignment="1">
      <alignment horizontal="center" vertical="center"/>
    </xf>
    <xf numFmtId="2" fontId="49" fillId="0" borderId="0" xfId="0" applyNumberFormat="1" applyFont="1" applyAlignment="1">
      <alignment horizontal="center" vertical="center"/>
    </xf>
    <xf numFmtId="2" fontId="49" fillId="0" borderId="26" xfId="0" applyNumberFormat="1" applyFont="1" applyBorder="1" applyAlignment="1">
      <alignment horizontal="center" vertical="center"/>
    </xf>
    <xf numFmtId="0" fontId="41" fillId="3" borderId="90" xfId="0" applyFont="1" applyFill="1" applyBorder="1" applyAlignment="1">
      <alignment horizontal="center" vertical="center"/>
    </xf>
    <xf numFmtId="0" fontId="41" fillId="3" borderId="91" xfId="0" applyFont="1" applyFill="1" applyBorder="1" applyAlignment="1">
      <alignment horizontal="center" vertical="center"/>
    </xf>
    <xf numFmtId="0" fontId="41" fillId="3" borderId="24" xfId="0" applyFont="1" applyFill="1" applyBorder="1" applyAlignment="1">
      <alignment horizontal="center" vertical="center"/>
    </xf>
    <xf numFmtId="0" fontId="41" fillId="3" borderId="26" xfId="0" applyFont="1" applyFill="1" applyBorder="1" applyAlignment="1">
      <alignment horizontal="center" vertical="center"/>
    </xf>
    <xf numFmtId="0" fontId="41" fillId="3" borderId="64" xfId="0" applyFont="1" applyFill="1" applyBorder="1" applyAlignment="1">
      <alignment horizontal="center" vertical="center"/>
    </xf>
    <xf numFmtId="0" fontId="41" fillId="3" borderId="63" xfId="0" applyFont="1" applyFill="1" applyBorder="1" applyAlignment="1">
      <alignment horizontal="center" vertical="center"/>
    </xf>
    <xf numFmtId="0" fontId="41" fillId="3" borderId="92" xfId="0" applyFont="1" applyFill="1" applyBorder="1" applyAlignment="1">
      <alignment horizontal="center" vertical="center"/>
    </xf>
    <xf numFmtId="0" fontId="41" fillId="3" borderId="93" xfId="0" applyFont="1" applyFill="1" applyBorder="1" applyAlignment="1">
      <alignment horizontal="center" vertical="center"/>
    </xf>
    <xf numFmtId="0" fontId="41" fillId="3" borderId="78" xfId="0" applyFont="1" applyFill="1" applyBorder="1" applyAlignment="1">
      <alignment horizontal="center" vertical="center"/>
    </xf>
    <xf numFmtId="0" fontId="41" fillId="3" borderId="94" xfId="0" applyFont="1" applyFill="1" applyBorder="1" applyAlignment="1">
      <alignment horizontal="center" vertical="center"/>
    </xf>
    <xf numFmtId="0" fontId="50" fillId="4" borderId="64" xfId="0" applyFont="1" applyFill="1" applyBorder="1" applyAlignment="1">
      <alignment horizontal="center" vertical="center"/>
    </xf>
    <xf numFmtId="0" fontId="50" fillId="4" borderId="12" xfId="0" applyFont="1" applyFill="1" applyBorder="1" applyAlignment="1">
      <alignment horizontal="center" vertical="center"/>
    </xf>
    <xf numFmtId="0" fontId="50" fillId="4" borderId="63" xfId="0" applyFont="1" applyFill="1" applyBorder="1" applyAlignment="1">
      <alignment horizontal="center" vertical="center"/>
    </xf>
    <xf numFmtId="2" fontId="49" fillId="0" borderId="64" xfId="0" applyNumberFormat="1" applyFont="1" applyBorder="1" applyAlignment="1">
      <alignment horizontal="center" vertical="center"/>
    </xf>
    <xf numFmtId="2" fontId="49" fillId="0" borderId="12" xfId="0" applyNumberFormat="1" applyFont="1" applyBorder="1" applyAlignment="1">
      <alignment horizontal="center" vertical="center"/>
    </xf>
    <xf numFmtId="2" fontId="49" fillId="0" borderId="63" xfId="0" applyNumberFormat="1" applyFont="1" applyBorder="1" applyAlignment="1">
      <alignment horizontal="center" vertical="center"/>
    </xf>
    <xf numFmtId="0" fontId="52" fillId="0" borderId="49" xfId="0" applyFont="1" applyBorder="1" applyAlignment="1">
      <alignment horizontal="left" vertical="center"/>
    </xf>
    <xf numFmtId="0" fontId="52" fillId="0" borderId="51" xfId="0" applyFont="1" applyBorder="1" applyAlignment="1">
      <alignment horizontal="left" vertical="center"/>
    </xf>
    <xf numFmtId="0" fontId="0" fillId="4" borderId="66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70" xfId="0" applyFill="1" applyBorder="1" applyAlignment="1">
      <alignment horizontal="center" vertical="center"/>
    </xf>
    <xf numFmtId="2" fontId="0" fillId="0" borderId="66" xfId="0" applyNumberFormat="1" applyBorder="1" applyAlignment="1">
      <alignment horizontal="center" vertical="center"/>
    </xf>
    <xf numFmtId="2" fontId="0" fillId="0" borderId="73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85" xfId="0" applyNumberFormat="1" applyBorder="1" applyAlignment="1">
      <alignment horizontal="center" vertical="center"/>
    </xf>
    <xf numFmtId="2" fontId="0" fillId="0" borderId="70" xfId="0" applyNumberFormat="1" applyBorder="1" applyAlignment="1">
      <alignment horizontal="center" vertical="center"/>
    </xf>
    <xf numFmtId="2" fontId="0" fillId="0" borderId="81" xfId="0" applyNumberFormat="1" applyBorder="1" applyAlignment="1">
      <alignment horizontal="center" vertical="center"/>
    </xf>
    <xf numFmtId="0" fontId="43" fillId="4" borderId="55" xfId="0" applyFont="1" applyFill="1" applyBorder="1" applyAlignment="1">
      <alignment horizontal="center" vertical="center" wrapText="1"/>
    </xf>
    <xf numFmtId="0" fontId="43" fillId="4" borderId="49" xfId="0" applyFont="1" applyFill="1" applyBorder="1" applyAlignment="1">
      <alignment horizontal="center" vertical="center" wrapText="1"/>
    </xf>
    <xf numFmtId="0" fontId="43" fillId="4" borderId="56" xfId="0" applyFont="1" applyFill="1" applyBorder="1" applyAlignment="1">
      <alignment horizontal="center" vertical="center" wrapText="1"/>
    </xf>
    <xf numFmtId="0" fontId="43" fillId="4" borderId="44" xfId="0" applyFont="1" applyFill="1" applyBorder="1" applyAlignment="1">
      <alignment horizontal="center" vertical="center" wrapText="1"/>
    </xf>
    <xf numFmtId="0" fontId="43" fillId="4" borderId="0" xfId="0" applyFont="1" applyFill="1" applyAlignment="1">
      <alignment horizontal="center" vertical="center" wrapText="1"/>
    </xf>
    <xf numFmtId="0" fontId="43" fillId="4" borderId="26" xfId="0" applyFont="1" applyFill="1" applyBorder="1" applyAlignment="1">
      <alignment horizontal="center" vertical="center" wrapText="1"/>
    </xf>
    <xf numFmtId="0" fontId="43" fillId="4" borderId="62" xfId="0" applyFont="1" applyFill="1" applyBorder="1" applyAlignment="1">
      <alignment horizontal="center" vertical="center" wrapText="1"/>
    </xf>
    <xf numFmtId="0" fontId="43" fillId="4" borderId="12" xfId="0" applyFont="1" applyFill="1" applyBorder="1" applyAlignment="1">
      <alignment horizontal="center" vertical="center" wrapText="1"/>
    </xf>
    <xf numFmtId="0" fontId="43" fillId="4" borderId="63" xfId="0" applyFont="1" applyFill="1" applyBorder="1" applyAlignment="1">
      <alignment horizontal="center" vertical="center" wrapText="1"/>
    </xf>
    <xf numFmtId="0" fontId="3" fillId="4" borderId="57" xfId="0" applyFont="1" applyFill="1" applyBorder="1" applyAlignment="1">
      <alignment horizontal="center" vertical="center" wrapText="1"/>
    </xf>
    <xf numFmtId="0" fontId="3" fillId="4" borderId="49" xfId="0" applyFont="1" applyFill="1" applyBorder="1" applyAlignment="1">
      <alignment horizontal="center"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6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63" xfId="0" applyFont="1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/>
    </xf>
    <xf numFmtId="0" fontId="0" fillId="4" borderId="55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62" xfId="0" applyFill="1" applyBorder="1" applyAlignment="1">
      <alignment horizontal="center" vertical="center" wrapText="1"/>
    </xf>
    <xf numFmtId="0" fontId="0" fillId="4" borderId="83" xfId="0" applyFill="1" applyBorder="1" applyAlignment="1">
      <alignment horizontal="center" vertical="center" wrapText="1"/>
    </xf>
    <xf numFmtId="0" fontId="0" fillId="4" borderId="53" xfId="0" applyFill="1" applyBorder="1" applyAlignment="1">
      <alignment horizontal="center" vertical="center" wrapText="1"/>
    </xf>
    <xf numFmtId="0" fontId="0" fillId="4" borderId="52" xfId="0" applyFill="1" applyBorder="1" applyAlignment="1">
      <alignment horizontal="center" vertical="center" wrapText="1"/>
    </xf>
    <xf numFmtId="0" fontId="0" fillId="4" borderId="46" xfId="0" applyFill="1" applyBorder="1" applyAlignment="1">
      <alignment horizontal="center" vertical="center" wrapText="1"/>
    </xf>
    <xf numFmtId="0" fontId="0" fillId="4" borderId="84" xfId="0" applyFill="1" applyBorder="1" applyAlignment="1">
      <alignment horizontal="center" vertical="center" wrapText="1"/>
    </xf>
    <xf numFmtId="0" fontId="0" fillId="4" borderId="61" xfId="0" applyFill="1" applyBorder="1" applyAlignment="1">
      <alignment horizontal="center" vertical="center" wrapText="1"/>
    </xf>
    <xf numFmtId="0" fontId="0" fillId="4" borderId="57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64" xfId="0" applyFill="1" applyBorder="1" applyAlignment="1">
      <alignment horizontal="center" vertical="center"/>
    </xf>
    <xf numFmtId="3" fontId="49" fillId="0" borderId="8" xfId="0" applyNumberFormat="1" applyFont="1" applyBorder="1" applyAlignment="1">
      <alignment horizontal="center" vertical="center"/>
    </xf>
    <xf numFmtId="3" fontId="49" fillId="0" borderId="82" xfId="0" applyNumberFormat="1" applyFont="1" applyBorder="1" applyAlignment="1">
      <alignment horizontal="center" vertical="center"/>
    </xf>
    <xf numFmtId="0" fontId="3" fillId="4" borderId="55" xfId="0" applyFont="1" applyFill="1" applyBorder="1" applyAlignment="1">
      <alignment horizontal="center" vertical="center" wrapText="1"/>
    </xf>
    <xf numFmtId="0" fontId="3" fillId="4" borderId="44" xfId="0" applyFont="1" applyFill="1" applyBorder="1" applyAlignment="1">
      <alignment horizontal="center" vertical="center" wrapText="1"/>
    </xf>
    <xf numFmtId="0" fontId="3" fillId="4" borderId="62" xfId="0" applyFon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59" xfId="0" applyFill="1" applyBorder="1" applyAlignment="1">
      <alignment horizontal="center" vertical="center" wrapText="1"/>
    </xf>
    <xf numFmtId="0" fontId="52" fillId="4" borderId="65" xfId="0" applyFont="1" applyFill="1" applyBorder="1" applyAlignment="1">
      <alignment horizontal="center" vertical="center"/>
    </xf>
    <xf numFmtId="0" fontId="52" fillId="4" borderId="66" xfId="0" applyFont="1" applyFill="1" applyBorder="1" applyAlignment="1">
      <alignment horizontal="center" vertical="center"/>
    </xf>
    <xf numFmtId="0" fontId="52" fillId="4" borderId="67" xfId="0" applyFont="1" applyFill="1" applyBorder="1" applyAlignment="1">
      <alignment horizontal="center" vertical="center"/>
    </xf>
    <xf numFmtId="0" fontId="52" fillId="4" borderId="25" xfId="0" applyFont="1" applyFill="1" applyBorder="1" applyAlignment="1">
      <alignment horizontal="center" vertical="center"/>
    </xf>
    <xf numFmtId="0" fontId="52" fillId="4" borderId="69" xfId="0" applyFont="1" applyFill="1" applyBorder="1" applyAlignment="1">
      <alignment horizontal="center" vertical="center"/>
    </xf>
    <xf numFmtId="0" fontId="52" fillId="4" borderId="70" xfId="0" applyFont="1" applyFill="1" applyBorder="1" applyAlignment="1">
      <alignment horizontal="center" vertical="center"/>
    </xf>
    <xf numFmtId="2" fontId="0" fillId="0" borderId="57" xfId="0" applyNumberFormat="1" applyBorder="1" applyAlignment="1">
      <alignment horizontal="center" vertical="center"/>
    </xf>
    <xf numFmtId="2" fontId="0" fillId="0" borderId="49" xfId="0" applyNumberFormat="1" applyBorder="1" applyAlignment="1">
      <alignment horizontal="center" vertical="center"/>
    </xf>
    <xf numFmtId="2" fontId="0" fillId="0" borderId="51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45" xfId="0" applyNumberFormat="1" applyBorder="1" applyAlignment="1">
      <alignment horizontal="center" vertical="center"/>
    </xf>
    <xf numFmtId="2" fontId="0" fillId="0" borderId="64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60" xfId="0" applyNumberFormat="1" applyBorder="1" applyAlignment="1">
      <alignment horizontal="center" vertical="center"/>
    </xf>
    <xf numFmtId="2" fontId="49" fillId="2" borderId="8" xfId="0" applyNumberFormat="1" applyFont="1" applyFill="1" applyBorder="1" applyAlignment="1">
      <alignment horizontal="center" vertical="center"/>
    </xf>
    <xf numFmtId="3" fontId="49" fillId="0" borderId="57" xfId="0" applyNumberFormat="1" applyFont="1" applyBorder="1" applyAlignment="1">
      <alignment horizontal="center" vertical="center"/>
    </xf>
    <xf numFmtId="3" fontId="49" fillId="0" borderId="49" xfId="0" applyNumberFormat="1" applyFont="1" applyBorder="1" applyAlignment="1">
      <alignment horizontal="center" vertical="center"/>
    </xf>
    <xf numFmtId="3" fontId="49" fillId="0" borderId="51" xfId="0" applyNumberFormat="1" applyFont="1" applyBorder="1" applyAlignment="1">
      <alignment horizontal="center" vertical="center"/>
    </xf>
    <xf numFmtId="3" fontId="49" fillId="0" borderId="64" xfId="0" applyNumberFormat="1" applyFont="1" applyBorder="1" applyAlignment="1">
      <alignment horizontal="center" vertical="center"/>
    </xf>
    <xf numFmtId="3" fontId="49" fillId="0" borderId="12" xfId="0" applyNumberFormat="1" applyFont="1" applyBorder="1" applyAlignment="1">
      <alignment horizontal="center" vertical="center"/>
    </xf>
    <xf numFmtId="3" fontId="49" fillId="0" borderId="60" xfId="0" applyNumberFormat="1" applyFont="1" applyBorder="1" applyAlignment="1">
      <alignment horizontal="center" vertical="center"/>
    </xf>
    <xf numFmtId="0" fontId="0" fillId="4" borderId="65" xfId="0" applyFill="1" applyBorder="1" applyAlignment="1">
      <alignment horizontal="center" vertical="center" shrinkToFit="1"/>
    </xf>
    <xf numFmtId="0" fontId="0" fillId="4" borderId="66" xfId="0" applyFill="1" applyBorder="1" applyAlignment="1">
      <alignment horizontal="center" vertical="center" shrinkToFit="1"/>
    </xf>
    <xf numFmtId="0" fontId="0" fillId="4" borderId="67" xfId="0" applyFill="1" applyBorder="1" applyAlignment="1">
      <alignment horizontal="center" vertical="center" shrinkToFit="1"/>
    </xf>
    <xf numFmtId="0" fontId="0" fillId="4" borderId="25" xfId="0" applyFill="1" applyBorder="1" applyAlignment="1">
      <alignment horizontal="center" vertical="center" shrinkToFit="1"/>
    </xf>
    <xf numFmtId="0" fontId="0" fillId="4" borderId="69" xfId="0" applyFill="1" applyBorder="1" applyAlignment="1">
      <alignment horizontal="center" vertical="center" shrinkToFit="1"/>
    </xf>
    <xf numFmtId="0" fontId="0" fillId="4" borderId="70" xfId="0" applyFill="1" applyBorder="1" applyAlignment="1">
      <alignment horizontal="center" vertical="center" shrinkToFit="1"/>
    </xf>
    <xf numFmtId="187" fontId="0" fillId="2" borderId="74" xfId="0" applyNumberFormat="1" applyFill="1" applyBorder="1" applyAlignment="1">
      <alignment horizontal="center" vertical="center"/>
    </xf>
    <xf numFmtId="187" fontId="0" fillId="2" borderId="75" xfId="0" applyNumberFormat="1" applyFill="1" applyBorder="1" applyAlignment="1">
      <alignment horizontal="center" vertical="center"/>
    </xf>
    <xf numFmtId="187" fontId="0" fillId="2" borderId="78" xfId="0" applyNumberFormat="1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43" fillId="0" borderId="55" xfId="0" applyFont="1" applyBorder="1" applyAlignment="1">
      <alignment horizontal="center" vertical="center"/>
    </xf>
    <xf numFmtId="0" fontId="43" fillId="0" borderId="49" xfId="0" applyFont="1" applyBorder="1" applyAlignment="1">
      <alignment horizontal="center" vertical="center"/>
    </xf>
    <xf numFmtId="0" fontId="43" fillId="0" borderId="56" xfId="0" applyFont="1" applyBorder="1" applyAlignment="1">
      <alignment horizontal="center" vertical="center"/>
    </xf>
    <xf numFmtId="0" fontId="43" fillId="0" borderId="44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26" xfId="0" applyFont="1" applyBorder="1" applyAlignment="1">
      <alignment horizontal="center" vertical="center"/>
    </xf>
    <xf numFmtId="0" fontId="43" fillId="0" borderId="6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63" xfId="0" applyFont="1" applyBorder="1" applyAlignment="1">
      <alignment horizontal="center" vertical="center"/>
    </xf>
    <xf numFmtId="0" fontId="0" fillId="4" borderId="65" xfId="0" applyFill="1" applyBorder="1" applyAlignment="1">
      <alignment horizontal="center" vertical="center"/>
    </xf>
    <xf numFmtId="0" fontId="0" fillId="4" borderId="67" xfId="0" applyFill="1" applyBorder="1" applyAlignment="1">
      <alignment horizontal="center" vertical="center"/>
    </xf>
    <xf numFmtId="0" fontId="0" fillId="4" borderId="69" xfId="0" applyFill="1" applyBorder="1" applyAlignment="1">
      <alignment horizontal="center" vertical="center"/>
    </xf>
    <xf numFmtId="187" fontId="48" fillId="2" borderId="71" xfId="0" applyNumberFormat="1" applyFont="1" applyFill="1" applyBorder="1" applyAlignment="1">
      <alignment horizontal="center" vertical="center"/>
    </xf>
    <xf numFmtId="187" fontId="48" fillId="2" borderId="66" xfId="0" applyNumberFormat="1" applyFont="1" applyFill="1" applyBorder="1" applyAlignment="1">
      <alignment horizontal="center" vertical="center"/>
    </xf>
    <xf numFmtId="187" fontId="48" fillId="2" borderId="79" xfId="0" applyNumberFormat="1" applyFont="1" applyFill="1" applyBorder="1" applyAlignment="1">
      <alignment horizontal="center" vertical="center"/>
    </xf>
    <xf numFmtId="187" fontId="48" fillId="2" borderId="70" xfId="0" applyNumberFormat="1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0" fontId="3" fillId="3" borderId="66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/>
    </xf>
    <xf numFmtId="0" fontId="3" fillId="3" borderId="70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horizontal="center" vertical="center" wrapText="1"/>
    </xf>
    <xf numFmtId="0" fontId="3" fillId="3" borderId="68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3" fillId="3" borderId="5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5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3" xfId="0" applyFont="1" applyFill="1" applyBorder="1" applyAlignment="1">
      <alignment horizontal="center" vertical="center" wrapText="1"/>
    </xf>
    <xf numFmtId="0" fontId="3" fillId="3" borderId="5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59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59" xfId="0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187" fontId="49" fillId="2" borderId="77" xfId="0" applyNumberFormat="1" applyFont="1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61" xfId="0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60" xfId="0" applyFont="1" applyFill="1" applyBorder="1" applyAlignment="1">
      <alignment horizontal="center" vertical="center" wrapText="1"/>
    </xf>
    <xf numFmtId="0" fontId="30" fillId="0" borderId="36" xfId="0" applyFont="1" applyBorder="1" applyAlignment="1">
      <alignment horizontal="left"/>
    </xf>
    <xf numFmtId="0" fontId="31" fillId="0" borderId="36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8" fillId="0" borderId="36" xfId="0" applyFont="1" applyBorder="1">
      <alignment vertical="center"/>
    </xf>
    <xf numFmtId="0" fontId="0" fillId="0" borderId="36" xfId="0" applyBorder="1">
      <alignment vertical="center"/>
    </xf>
    <xf numFmtId="0" fontId="40" fillId="3" borderId="40" xfId="0" applyFont="1" applyFill="1" applyBorder="1" applyAlignment="1">
      <alignment horizontal="center" vertical="center"/>
    </xf>
    <xf numFmtId="0" fontId="41" fillId="3" borderId="39" xfId="0" applyFont="1" applyFill="1" applyBorder="1" applyAlignment="1">
      <alignment horizontal="center" vertical="center"/>
    </xf>
    <xf numFmtId="0" fontId="41" fillId="3" borderId="27" xfId="0" applyFont="1" applyFill="1" applyBorder="1" applyAlignment="1">
      <alignment horizontal="center" vertical="center"/>
    </xf>
    <xf numFmtId="0" fontId="41" fillId="3" borderId="28" xfId="0" applyFont="1" applyFill="1" applyBorder="1" applyAlignment="1">
      <alignment horizontal="center" vertical="center"/>
    </xf>
    <xf numFmtId="0" fontId="41" fillId="3" borderId="42" xfId="0" applyFont="1" applyFill="1" applyBorder="1" applyAlignment="1">
      <alignment horizontal="center" vertical="center"/>
    </xf>
    <xf numFmtId="0" fontId="41" fillId="3" borderId="46" xfId="0" applyFont="1" applyFill="1" applyBorder="1" applyAlignment="1">
      <alignment horizontal="center" vertical="center"/>
    </xf>
    <xf numFmtId="0" fontId="41" fillId="3" borderId="42" xfId="0" applyFont="1" applyFill="1" applyBorder="1" applyAlignment="1">
      <alignment horizontal="center" vertical="center" shrinkToFit="1"/>
    </xf>
    <xf numFmtId="0" fontId="41" fillId="3" borderId="43" xfId="0" applyFont="1" applyFill="1" applyBorder="1" applyAlignment="1">
      <alignment horizontal="center" vertical="center" shrinkToFit="1"/>
    </xf>
    <xf numFmtId="0" fontId="41" fillId="3" borderId="46" xfId="0" applyFont="1" applyFill="1" applyBorder="1" applyAlignment="1">
      <alignment horizontal="center" vertical="center" shrinkToFit="1"/>
    </xf>
    <xf numFmtId="0" fontId="41" fillId="3" borderId="47" xfId="0" applyFont="1" applyFill="1" applyBorder="1" applyAlignment="1">
      <alignment horizontal="center" vertical="center" shrinkToFit="1"/>
    </xf>
    <xf numFmtId="0" fontId="61" fillId="0" borderId="8" xfId="0" applyFont="1" applyBorder="1">
      <alignment vertical="center"/>
    </xf>
    <xf numFmtId="0" fontId="4" fillId="0" borderId="8" xfId="0" applyFont="1" applyBorder="1">
      <alignment vertical="center"/>
    </xf>
    <xf numFmtId="0" fontId="0" fillId="0" borderId="8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12" xfId="0" applyBorder="1">
      <alignment vertical="center"/>
    </xf>
    <xf numFmtId="0" fontId="0" fillId="0" borderId="66" xfId="0" applyBorder="1" applyAlignment="1">
      <alignment vertical="center" textRotation="255"/>
    </xf>
    <xf numFmtId="0" fontId="0" fillId="0" borderId="25" xfId="0" applyBorder="1" applyAlignment="1">
      <alignment vertical="center" textRotation="255"/>
    </xf>
    <xf numFmtId="0" fontId="0" fillId="0" borderId="70" xfId="0" applyBorder="1" applyAlignment="1">
      <alignment vertical="center" textRotation="255"/>
    </xf>
    <xf numFmtId="0" fontId="0" fillId="0" borderId="6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W_EXCEL/ABUT/source/PI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&#48148;&#53461;%20&#54868;&#47732;\&#47784;&#44257;-&#48156;&#49328;\&#49444;&#44228;&#48320;&#44221;\&#48320;&#44221;&#45236;&#50669;\2&#52264;\&#48156;&#51452;&#45236;&#50669;\KDS\PROJECT\&#52628;%20&#54413;%20&#47161;\&#52628;&#54413;&#52572;&#5133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5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9885;\&#54540;&#47004;&#53944;&#44277;&#50976;&#48169;\&#9733;&#9733;&#9733;&#51204;&#44592;%20PROJECT&#9733;&#9733;&#9733;\2018\&#45224;&#54217;%20&#47560;&#51012;&#54616;&#49688;&#46020;%20&#51613;&#49444;%20&#49892;&#49884;&#49444;&#44228;&#50857;&#50669;\0.&#51089;&#50629;&#51473;\2.%20&#51089;&#50629;&#51473;%20-%20&#44148;&#49444;&#44592;&#49696;&#49900;&#51032;&#50857;%20&#9733;&#9733;\3.&#49444;&#44228;&#50696;&#49328;&#49436;\02.&#45236;&#50669;&#49436;\02.%20&#49324;&#50857;&#51204;&#44160;&#49324;%20&#49688;&#49688;&#47308;-&#45224;&#542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U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4788;&#51064;\project\200408_&#51648;&#45733;&#47196;&#48391;&#49328;&#50629;&#54868;&#49468;&#53552;\&#49892;&#49884;&#49444;&#44228;\&#45236;&#50669;&#49436;\&#53685;&#49888;\LIM\&#51068;&#509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9688;\D\&#48149;d&#48169;\HYUN-CAD\&#52397;&#54217;-&#44032;&#54217;&#44036;\&#51089;&#50629;&#54028;&#51068;\&#44033;&#51333;&#47928;&#49436;(2002&#45380;1&#50900;)\&#45236;&#50669;&#49436;\2002&#45236;&#50669;&#49436;%20&#50641;&#49472;&#48320;&#54872;\&#47588;&#44257;&#50669;&#4932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8;&#54785;(&#51652;&#51676;)\D\lee-work\work\&#50857;&#51064;-&#46041;&#48177;\&#47928;&#49436;%20&#51116;&#51089;&#50629;(030326)\&#45236;&#50669;&#49436;\&#45800;&#44032;,&#44032;&#49444;&#48708;&#54408;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일위대가(계측기설치)"/>
      <sheetName val="조건표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DATE"/>
      <sheetName val="단가산출"/>
      <sheetName val="자재"/>
      <sheetName val="마산방향"/>
      <sheetName val="진주방향"/>
      <sheetName val="종배수관"/>
      <sheetName val="총괄표"/>
      <sheetName val="내역서"/>
      <sheetName val="맨홀수량"/>
      <sheetName val="일위대가표"/>
      <sheetName val="수량집계"/>
      <sheetName val="말뚝지지력산정"/>
      <sheetName val="대창(장성)"/>
      <sheetName val="대창(함평)-창열"/>
      <sheetName val="1차3회-개소별명세서-빨간색-인쇄용(21873)"/>
      <sheetName val="인상효1"/>
      <sheetName val="터파기및재료"/>
      <sheetName val="실행철강하도"/>
      <sheetName val="노임"/>
      <sheetName val="수안보-MBR1"/>
      <sheetName val="시중노임단가"/>
      <sheetName val="1.설계조건"/>
      <sheetName val="ABUT수량-A1"/>
      <sheetName val="우배수"/>
      <sheetName val="계산식"/>
      <sheetName val="맨홀수량산출"/>
      <sheetName val="단가"/>
      <sheetName val="원형맨홀수량"/>
      <sheetName val="방음벽기초(H=4m)"/>
      <sheetName val="단면가정"/>
      <sheetName val="집계표"/>
      <sheetName val="상-교대(A1-A2)"/>
      <sheetName val="일위대가"/>
      <sheetName val="NOMUBI"/>
      <sheetName val="차액보증"/>
      <sheetName val="4.말뚝설계"/>
      <sheetName val="변경후-SHEET"/>
      <sheetName val="삼보지질"/>
      <sheetName val="터널조도"/>
      <sheetName val="DATA"/>
      <sheetName val="품셈TABLE"/>
      <sheetName val="물질수지-음식물  "/>
      <sheetName val="교통표지판수량집계표"/>
      <sheetName val="3BL공동구 수량"/>
      <sheetName val="8.PILE  (돌출)"/>
      <sheetName val="기계경비"/>
      <sheetName val="조도계산서 (도서)"/>
      <sheetName val="眞비상(진주)"/>
      <sheetName val="8-3기계경비"/>
      <sheetName val="sw1"/>
      <sheetName val="교각1"/>
      <sheetName val="변화치수"/>
      <sheetName val="우각부보강"/>
      <sheetName val="바닥판"/>
      <sheetName val="입력DATA"/>
      <sheetName val="노임단가"/>
      <sheetName val="예정(3)"/>
      <sheetName val="동원(3)"/>
      <sheetName val="설 계"/>
      <sheetName val="guard(mac)"/>
      <sheetName val="7.산출집계"/>
      <sheetName val="3.단가산출서"/>
      <sheetName val="4.일위산출"/>
      <sheetName val="9.자재단가"/>
      <sheetName val="4.2유효폭의 계산"/>
      <sheetName val="물집"/>
      <sheetName val="가시설(TYPE-A)"/>
      <sheetName val="1-1평균터파기고(1)"/>
      <sheetName val="평균터파기고(1-2,ASP)"/>
      <sheetName val="총집계표"/>
      <sheetName val="배수통관(좌)"/>
      <sheetName val="9GNG운반"/>
      <sheetName val="지구단위계획"/>
      <sheetName val="단위수량"/>
      <sheetName val="수직구(H-pile)"/>
      <sheetName val="보성조서"/>
      <sheetName val="단가(1)"/>
      <sheetName val="기둥(원형)"/>
      <sheetName val="MFAB"/>
      <sheetName val="MFRT"/>
      <sheetName val="MPKG"/>
      <sheetName val="MPRD"/>
      <sheetName val="수량산출"/>
      <sheetName val="capbeam(1)"/>
      <sheetName val="1.3.1절점좌표"/>
      <sheetName val="1.1설계기준"/>
      <sheetName val="Sheet1"/>
      <sheetName val="현장조사"/>
      <sheetName val="BID"/>
      <sheetName val="내역표지"/>
      <sheetName val="식재가격"/>
      <sheetName val="식재총괄"/>
      <sheetName val="일위목록"/>
      <sheetName val="5.모델링"/>
      <sheetName val="일위"/>
      <sheetName val="1호맨홀수량산출"/>
      <sheetName val="인구밀도산정"/>
      <sheetName val="1호철근량"/>
      <sheetName val="설계"/>
      <sheetName val="조명시설"/>
      <sheetName val="일반수량총괄집계"/>
      <sheetName val="TYPE-A"/>
      <sheetName val="토목주소"/>
      <sheetName val="프랜트면허"/>
      <sheetName val="조건표"/>
      <sheetName val="수리계산(2021)"/>
      <sheetName val="내역(중앙)"/>
      <sheetName val="COPING"/>
      <sheetName val="쌍송교"/>
      <sheetName val="99 조정금액"/>
      <sheetName val="단가비교표_공통1"/>
      <sheetName val="수자재단위당"/>
      <sheetName val="단가 및 재료비"/>
      <sheetName val="단가산출1"/>
      <sheetName val="용소리교"/>
      <sheetName val="날개벽수량표"/>
      <sheetName val="이토변실(A3-LINE)"/>
      <sheetName val="투찰"/>
      <sheetName val="플랜트 설치"/>
      <sheetName val="흙쌓기도수로설치현황(1)"/>
      <sheetName val="교통대책내역"/>
      <sheetName val="MOTOR"/>
      <sheetName val="산출내역서집계표"/>
      <sheetName val="산출근거"/>
      <sheetName val="70%"/>
      <sheetName val="1~69"/>
      <sheetName val="진상-금이"/>
      <sheetName val="집수정"/>
      <sheetName val="원형1호맨홀토공수량"/>
      <sheetName val="1호맨홀가감수량"/>
      <sheetName val="노무비"/>
      <sheetName val="Total"/>
      <sheetName val="토공1차"/>
      <sheetName val="전체내역 (2)"/>
      <sheetName val="일위대가(계측기설치)"/>
      <sheetName val="기초계산(Pmax)"/>
      <sheetName val="용집"/>
      <sheetName val="WIND"/>
      <sheetName val="내역서 (2)"/>
      <sheetName val="대운산출"/>
      <sheetName val="FAB별"/>
      <sheetName val="최종보고1"/>
      <sheetName val="PLCAL"/>
      <sheetName val="건축"/>
      <sheetName val="입찰안"/>
      <sheetName val="일위대가목록"/>
      <sheetName val="설비"/>
      <sheetName val="Sheet1 (2)"/>
      <sheetName val="배수내역 (2)"/>
      <sheetName val="JUCK"/>
      <sheetName val="맨홀토공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단면치수"/>
      <sheetName val="JUCKEYK"/>
      <sheetName val="단위중량"/>
      <sheetName val="교각계산"/>
      <sheetName val="Sheet17"/>
      <sheetName val="FOOTING단면력"/>
      <sheetName val="수문일1"/>
      <sheetName val="식재수량표"/>
      <sheetName val="2002하반기노임기준"/>
      <sheetName val="내역서01"/>
      <sheetName val="정렬"/>
      <sheetName val="tggwan(mac)"/>
      <sheetName val="지수"/>
      <sheetName val="자재비"/>
      <sheetName val="수목단가"/>
      <sheetName val="1.설계기준"/>
      <sheetName val="내역"/>
      <sheetName val="L_RPTA05_목록"/>
      <sheetName val="6PILE__(돌출)"/>
      <sheetName val="기기리스트"/>
      <sheetName val="집계표(육상)"/>
      <sheetName val="연결임시"/>
      <sheetName val="인수공규격"/>
      <sheetName val="보차도경계석"/>
      <sheetName val="입력창"/>
      <sheetName val="설계내역서"/>
      <sheetName val="01AC"/>
      <sheetName val="일위대가(가설)"/>
      <sheetName val="6공구(당초)"/>
      <sheetName val="3지구단위"/>
      <sheetName val="5지구단위"/>
      <sheetName val="인건-측정"/>
      <sheetName val="설계예산서"/>
      <sheetName val="기초자료"/>
      <sheetName val="3. 지하차도 물량 집계표"/>
      <sheetName val="2호맨홀공제수량"/>
      <sheetName val="대비"/>
      <sheetName val="POOM_MOTO"/>
      <sheetName val="목차"/>
      <sheetName val="집계"/>
      <sheetName val="건축내역"/>
      <sheetName val="건축원가계산서"/>
      <sheetName val="미드수량"/>
      <sheetName val="전력구구조물산근"/>
      <sheetName val="토공 total"/>
      <sheetName val="설계조건"/>
      <sheetName val="포장공(집계)"/>
      <sheetName val="라.공사비"/>
      <sheetName val="다.도서인쇄비"/>
      <sheetName val="토목2"/>
      <sheetName val="CALCULATION"/>
      <sheetName val="토목공사일반"/>
      <sheetName val="1-1"/>
      <sheetName val="N賃率-職"/>
      <sheetName val="상수도토공집계표"/>
      <sheetName val="ⴭⴭⴭⴭ"/>
      <sheetName val="부하계산서"/>
      <sheetName val="J형측구단위수량"/>
      <sheetName val="갑지"/>
      <sheetName val="교통처리우회도로"/>
      <sheetName val="단중표"/>
      <sheetName val="횡배수관집현황(2공구)"/>
      <sheetName val="목록"/>
      <sheetName val="POL6차-PIPING"/>
      <sheetName val="1SPAN"/>
      <sheetName val="우수"/>
      <sheetName val="수량인공"/>
      <sheetName val="XL4Poppy"/>
      <sheetName val="토사(PE)"/>
      <sheetName val="토공"/>
      <sheetName val="물가시세"/>
      <sheetName val="내역(창신)"/>
      <sheetName val="직접인건비"/>
      <sheetName val="T13(P68~72,78)"/>
      <sheetName val="배수내역"/>
      <sheetName val="sheets"/>
      <sheetName val="단가산출(문안수정)"/>
      <sheetName val="Sheet3"/>
      <sheetName val="토목"/>
      <sheetName val="계산서(곡선부)"/>
      <sheetName val="-치수표(곡선부)"/>
      <sheetName val="SORCE1"/>
      <sheetName val="빗물받이(910-510-410)"/>
      <sheetName val="가시설수량"/>
      <sheetName val="지급자재"/>
      <sheetName val="수토공단위당"/>
      <sheetName val="가도공"/>
      <sheetName val="가정급수관"/>
      <sheetName val="입찰보고"/>
      <sheetName val="신호등일위대가"/>
      <sheetName val="구조물공집계"/>
      <sheetName val="부하(성남)"/>
      <sheetName val="3련 BOX"/>
      <sheetName val="정부노임단가"/>
      <sheetName val="단가조사서"/>
      <sheetName val="L형옹벽단위수량(35)"/>
      <sheetName val="실행예산"/>
      <sheetName val="화산경계"/>
      <sheetName val="도로횡단-D300"/>
      <sheetName val=" ｹ-ﾌﾞﾙ"/>
      <sheetName val="대로근거"/>
      <sheetName val="중로근거"/>
      <sheetName val="과천MAIN"/>
      <sheetName val="데이타"/>
      <sheetName val="식재인부"/>
      <sheetName val="Macro1"/>
      <sheetName val="수량산출서(당초)"/>
      <sheetName val="공사개요"/>
      <sheetName val="보도경계블럭"/>
      <sheetName val="106C0300"/>
      <sheetName val="토적표"/>
      <sheetName val="근로자자료입력"/>
      <sheetName val="참고자료"/>
      <sheetName val="공사비내역서"/>
      <sheetName val="D=700"/>
      <sheetName val="4차원가계산서"/>
      <sheetName val="산출내역서"/>
      <sheetName val="일반부표"/>
      <sheetName val="시설물일위"/>
      <sheetName val="광양방향"/>
      <sheetName val="Oper Amount"/>
      <sheetName val="견적대비"/>
      <sheetName val="농로수량집계"/>
      <sheetName val="농로토공집계"/>
      <sheetName val="원가"/>
      <sheetName val="수량집계표"/>
      <sheetName val=" 견적서"/>
      <sheetName val="단면 (2)"/>
      <sheetName val="4.교통시설공"/>
      <sheetName val=" 토목 처리장도급내역서 "/>
      <sheetName val="input"/>
      <sheetName val="1 설계 기준"/>
      <sheetName val="차선도색수량집계"/>
      <sheetName val="7.전산해석결과"/>
      <sheetName val="우각부검토"/>
      <sheetName val="참조자료"/>
      <sheetName val="평3"/>
      <sheetName val="간접"/>
      <sheetName val="갑지(추정)"/>
      <sheetName val="PI"/>
      <sheetName val="경상비"/>
      <sheetName val="토공총괄표"/>
      <sheetName val="설직재-1"/>
      <sheetName val="cost"/>
      <sheetName val="참조"/>
      <sheetName val="옥외"/>
      <sheetName val="설계명세"/>
      <sheetName val="사다리"/>
      <sheetName val="집계표(수배전제조구매)"/>
      <sheetName val="장비집계"/>
      <sheetName val="지장물C"/>
      <sheetName val="통합"/>
      <sheetName val="A LINE"/>
      <sheetName val="FC-101"/>
      <sheetName val="표지"/>
      <sheetName val="총괄집계 "/>
      <sheetName val="도장수량(하1)"/>
      <sheetName val="주형"/>
      <sheetName val="상촌2교-일반수량집계"/>
      <sheetName val="45,46"/>
      <sheetName val="직공비"/>
      <sheetName val="현금예금"/>
      <sheetName val="이름정의"/>
      <sheetName val="Y-WORK"/>
      <sheetName val="맨홀수량집계"/>
      <sheetName val="TYPE-1"/>
      <sheetName val="제6호"/>
      <sheetName val="다이꾸"/>
      <sheetName val="SLAB&quot;1&quot;"/>
      <sheetName val="주차구획선수량"/>
      <sheetName val="wall"/>
      <sheetName val="부대내역"/>
      <sheetName val="집수정(600-700)"/>
      <sheetName val="대조표(0108)"/>
      <sheetName val="화재 탐지 설비"/>
      <sheetName val="산근"/>
      <sheetName val="사리부설"/>
      <sheetName val="중기일위대가"/>
      <sheetName val="Front"/>
      <sheetName val="조명율"/>
      <sheetName val="공통가설"/>
      <sheetName val="본부장"/>
      <sheetName val="확약서"/>
      <sheetName val="공통(20-91)"/>
      <sheetName val="전차선로 물량표"/>
      <sheetName val="한강운반비"/>
      <sheetName val="사용성검토"/>
      <sheetName val="토공산근"/>
      <sheetName val="장비"/>
      <sheetName val="안정계산"/>
      <sheetName val="단면검토"/>
      <sheetName val="건축공사"/>
      <sheetName val="원본"/>
      <sheetName val="분뇨"/>
      <sheetName val="TABLE"/>
      <sheetName val="사업비"/>
      <sheetName val="조성원가DATA"/>
      <sheetName val="1단계"/>
      <sheetName val="소업1교"/>
      <sheetName val="일일작업보고"/>
      <sheetName val="을지"/>
      <sheetName val="001"/>
      <sheetName val="설계내역(2001)"/>
      <sheetName val="설계흐름도"/>
      <sheetName val="데리네이타현황"/>
      <sheetName val="예산서"/>
      <sheetName val="투찰내역"/>
      <sheetName val="원가계산서"/>
      <sheetName val="Sheet2"/>
      <sheetName val="포장총괄집계표"/>
      <sheetName val="품셈표"/>
      <sheetName val="설계내역"/>
      <sheetName val="스포회원매출"/>
      <sheetName val="BQ(실행)"/>
      <sheetName val="허용지지력"/>
      <sheetName val="열차단및공급"/>
      <sheetName val="UNDERGROUND"/>
      <sheetName val="CODE"/>
      <sheetName val="분전함신설"/>
      <sheetName val="접지1종"/>
      <sheetName val="공비대비"/>
      <sheetName val="E총"/>
      <sheetName val="값"/>
      <sheetName val="관급"/>
      <sheetName val="백호우계수"/>
      <sheetName val="3_2_집기비품교체주기"/>
      <sheetName val="단가표"/>
      <sheetName val="단양 00 아파트-세부내역"/>
      <sheetName val="배수공"/>
      <sheetName val="품셈집계표"/>
      <sheetName val="자재조사표"/>
      <sheetName val="Macro(차단기)"/>
      <sheetName val="유동표(변경)"/>
      <sheetName val="단가비교표"/>
      <sheetName val="이토변실"/>
      <sheetName val="신천3호용수로"/>
      <sheetName val="단위단가"/>
      <sheetName val="교대(A1)"/>
      <sheetName val="건축공사실행"/>
      <sheetName val="연결관암거"/>
      <sheetName val="2공구산출내역"/>
      <sheetName val="역T형교대(말뚝기초)"/>
      <sheetName val="CONCRETE"/>
      <sheetName val="청학계"/>
      <sheetName val="토공집계표"/>
      <sheetName val="수단"/>
      <sheetName val="준검 내역서"/>
      <sheetName val="단위수량(출력X)"/>
      <sheetName val="식생블럭단위수량"/>
      <sheetName val="J直材4"/>
      <sheetName val="기계경비일람"/>
      <sheetName val="버스운행안내"/>
      <sheetName val="예방접종계획"/>
      <sheetName val="근태계획서"/>
      <sheetName val="덕전리"/>
      <sheetName val="BOX(8.0X3.4)"/>
      <sheetName val="1호맨홀토공"/>
      <sheetName val="현금및현금등가물"/>
      <sheetName val="위치"/>
      <sheetName val="주빔의 설계"/>
      <sheetName val="교각토공"/>
      <sheetName val="98수문일위"/>
      <sheetName val="부안일위"/>
      <sheetName val="노임목록"/>
      <sheetName val="자재목록"/>
      <sheetName val="중기목록"/>
      <sheetName val="슬래브(유곡)"/>
      <sheetName val="형틀"/>
      <sheetName val="지진시"/>
      <sheetName val="각종양식"/>
      <sheetName val="총괄내역서"/>
      <sheetName val="경비2내역"/>
      <sheetName val="주식"/>
      <sheetName val="현장관리비"/>
      <sheetName val="정부노임"/>
      <sheetName val="자압1"/>
      <sheetName val="단가목록"/>
      <sheetName val="설계기준"/>
      <sheetName val="3.3 상하수도비"/>
      <sheetName val="NYS"/>
      <sheetName val="말뚝설계"/>
      <sheetName val="LOPCALC"/>
      <sheetName val="갑지1"/>
      <sheetName val="CHITIET VL-NC"/>
      <sheetName val="DON GIA"/>
      <sheetName val="U-TYPE(1)"/>
      <sheetName val="일위대가목차"/>
      <sheetName val="일반공사"/>
      <sheetName val="관급자재"/>
      <sheetName val="마산월령동골조물량변경"/>
      <sheetName val="Sheet4"/>
      <sheetName val="을-ATYPE"/>
      <sheetName val="기본사항"/>
      <sheetName val="환산"/>
      <sheetName val="노무비단가"/>
      <sheetName val="기계설비"/>
      <sheetName val="I一般比"/>
      <sheetName val="건축원가"/>
      <sheetName val="직노"/>
      <sheetName val="Baby일위대가"/>
      <sheetName val="철거산출근거"/>
      <sheetName val="견적서"/>
      <sheetName val="백암비스타내역"/>
      <sheetName val="인건비 "/>
      <sheetName val="내역서(기계)"/>
      <sheetName val="납부서"/>
      <sheetName val="APT"/>
      <sheetName val="단가산출서(기계)"/>
      <sheetName val="토공(우물통,기타) "/>
      <sheetName val="1호인버트수량"/>
      <sheetName val="기계경비(시간당)"/>
      <sheetName val="램머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성고내역"/>
      <sheetName val="_산근2_"/>
      <sheetName val="_산근5_"/>
      <sheetName val="용지매수"/>
      <sheetName val="1_설계조건"/>
      <sheetName val="1_3_1절점좌표"/>
      <sheetName val="1_1설계기준"/>
      <sheetName val="4_말뚝설계"/>
      <sheetName val="5_모델링"/>
      <sheetName val="조도계산서_(도서)"/>
      <sheetName val="8_PILE__(돌출)"/>
      <sheetName val="Sheet1_(2)"/>
      <sheetName val="내역서_(2)"/>
      <sheetName val="설_계"/>
      <sheetName val="구조물토적"/>
      <sheetName val="시설수량표"/>
      <sheetName val="지급(1)"/>
      <sheetName val="내역1"/>
      <sheetName val="1호토공"/>
      <sheetName val="기본일위"/>
      <sheetName val="COVER"/>
      <sheetName val="경비_원본"/>
      <sheetName val="참고&lt;배관단면적&gt;"/>
      <sheetName val="참고&lt;케이블단면적&gt;"/>
      <sheetName val="일반맨홀수량집계(A-7 LINE)"/>
      <sheetName val="건축도면 진행자료"/>
      <sheetName val="소총괄표1"/>
      <sheetName val="1관리계획내역"/>
      <sheetName val="1관리계획기초"/>
      <sheetName val="2교통성내역"/>
      <sheetName val="2교통성기초"/>
      <sheetName val="3경관성내역"/>
      <sheetName val="3경관성기초"/>
      <sheetName val="4토지적성내역"/>
      <sheetName val="4토지적성기초"/>
      <sheetName val="5재해취약성내역"/>
      <sheetName val="5재해취약성기초"/>
      <sheetName val="6사전재해(행정)내역"/>
      <sheetName val="6사전재해(행정)기초"/>
      <sheetName val="7산지전용내역"/>
      <sheetName val="7산지전용기초"/>
      <sheetName val="8농지전용내역"/>
      <sheetName val="8농지전용기초"/>
      <sheetName val="9환경성내역"/>
      <sheetName val="9환경성기초"/>
      <sheetName val="10개발제한구역내역"/>
      <sheetName val="10개발제한구역기초"/>
      <sheetName val="11조성계획내역"/>
      <sheetName val="11조성계획기초"/>
      <sheetName val="12문화재지표내역"/>
      <sheetName val="12문화재지표기초"/>
      <sheetName val="13사전재해(개발사업)내역"/>
      <sheetName val="13사전재해(개발사업)기초"/>
      <sheetName val="14도서인쇄내역"/>
      <sheetName val="14도서인쇄기초"/>
      <sheetName val="대림경상68억"/>
      <sheetName val="WORK"/>
      <sheetName val="부하LOAD"/>
      <sheetName val="8.수량산출 (2)"/>
      <sheetName val="노임단가명세표"/>
      <sheetName val="1. 설계조건 2.단면가정 3. 하중계산"/>
      <sheetName val="DATA 입력란"/>
      <sheetName val="중기비"/>
      <sheetName val="접속도로1"/>
      <sheetName val="JJ"/>
      <sheetName val="콘센트신설"/>
      <sheetName val="1"/>
      <sheetName val="H-PILE수량집계"/>
      <sheetName val="토목수량(공정)"/>
      <sheetName val="대운반(철재)"/>
      <sheetName val="7.PILE  (돌출)"/>
      <sheetName val="수량명세서"/>
      <sheetName val="안정검토(온1)"/>
      <sheetName val="제수"/>
      <sheetName val="공기"/>
      <sheetName val="가시설단위수량"/>
      <sheetName val="설계서식"/>
      <sheetName val="작업설단가"/>
      <sheetName val="와동25-3(변경)"/>
      <sheetName val="단면(1)"/>
      <sheetName val="48전력선로일위"/>
      <sheetName val="상수도공-간지"/>
      <sheetName val="물질수지-음식물__"/>
      <sheetName val="3BL공동구_수량"/>
      <sheetName val="7_산출집계"/>
      <sheetName val="3_단가산출서"/>
      <sheetName val="4_일위산출"/>
      <sheetName val="9_자재단가"/>
      <sheetName val="4_2유효폭의_계산"/>
      <sheetName val="3CHBDC"/>
      <sheetName val="제수변수량"/>
      <sheetName val="공기변수량"/>
      <sheetName val="부대공(집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노임"/>
      <sheetName val="1호인버트수량"/>
      <sheetName val="관로토공"/>
      <sheetName val="관급_File"/>
      <sheetName val="자재단가"/>
      <sheetName val="단가조사"/>
      <sheetName val="공량산출서"/>
      <sheetName val="내역서01"/>
      <sheetName val="DATE"/>
      <sheetName val="관로부문"/>
      <sheetName val="조도계산서 (도서)"/>
      <sheetName val="교사기준면적(초등)"/>
      <sheetName val="Total"/>
      <sheetName val="2000년1차"/>
      <sheetName val="2000전체분"/>
      <sheetName val="기계경비(시간당)"/>
      <sheetName val="램머"/>
      <sheetName val="관급총괄"/>
      <sheetName val="총괄집계표"/>
      <sheetName val="부하계산서"/>
      <sheetName val="Customer Databas"/>
      <sheetName val="CTEMCOST"/>
      <sheetName val="임대견적서"/>
      <sheetName val="효성CB 1P기초"/>
      <sheetName val="당사"/>
      <sheetName val="22신설수량"/>
      <sheetName val="견적의뢰"/>
      <sheetName val="설계명세서"/>
      <sheetName val="일위목록"/>
      <sheetName val="공종"/>
      <sheetName val="토사(PE)"/>
      <sheetName val="토목공사일반"/>
      <sheetName val="내역"/>
      <sheetName val="프랜트면허"/>
      <sheetName val="전기"/>
      <sheetName val="평가데이터"/>
      <sheetName val="단가"/>
      <sheetName val="내역서관로"/>
      <sheetName val="내역서설비"/>
      <sheetName val="내역서케이블"/>
      <sheetName val="6.관급자재조서"/>
      <sheetName val="계수시트"/>
      <sheetName val="공사비산출서"/>
      <sheetName val="#REF"/>
      <sheetName val="성곽내역서"/>
      <sheetName val="내역서"/>
      <sheetName val="원가+내역"/>
      <sheetName val="수량산출"/>
      <sheetName val="자재"/>
      <sheetName val="예비"/>
      <sheetName val="옥외외등집계표"/>
      <sheetName val="Y-WORK"/>
      <sheetName val="조명율표"/>
      <sheetName val="투찰금액"/>
      <sheetName val="내역(토목)"/>
      <sheetName val="관급자재"/>
      <sheetName val="변경관급자재"/>
      <sheetName val="빌딩 안내"/>
      <sheetName val="경상"/>
      <sheetName val="가설"/>
      <sheetName val="단위수량"/>
      <sheetName val="홍보비디오"/>
      <sheetName val="내역서2안"/>
      <sheetName val="직노"/>
      <sheetName val="원가계산서"/>
      <sheetName val="전선 및 전선관"/>
      <sheetName val="노임단가"/>
      <sheetName val="단가비교표"/>
      <sheetName val="노무비"/>
      <sheetName val="데이타"/>
      <sheetName val="21301동"/>
      <sheetName val="오수토공"/>
      <sheetName val="도급내역"/>
      <sheetName val="일산실행내역"/>
      <sheetName val="공사개요"/>
      <sheetName val="설명"/>
      <sheetName val="전력구구조물산근"/>
      <sheetName val="공정집계"/>
      <sheetName val="수량집계"/>
      <sheetName val="예산조서"/>
      <sheetName val="물품구매"/>
      <sheetName val="XL4Poppy"/>
      <sheetName val="일위대가"/>
      <sheetName val="재료"/>
      <sheetName val="wall"/>
      <sheetName val="파일의이용"/>
      <sheetName val="작성"/>
      <sheetName val="단가산출"/>
      <sheetName val="정부노임단가"/>
      <sheetName val="Baby일위대가"/>
      <sheetName val="2.고용보험료산출근거"/>
      <sheetName val="한일양산"/>
      <sheetName val="일위대가 "/>
      <sheetName val="한전일위"/>
      <sheetName val="총괄내역서"/>
      <sheetName val="관급자재내역서"/>
      <sheetName val="설계예산내역서"/>
      <sheetName val="일 위 대 가 표"/>
      <sheetName val="data"/>
      <sheetName val="공통가설"/>
      <sheetName val="단가 및 재료비"/>
      <sheetName val="중기사용료산출근거"/>
      <sheetName val="도급"/>
      <sheetName val="단가설계"/>
      <sheetName val="투찰가"/>
      <sheetName val="투찰내역"/>
      <sheetName val="공사원가계산서"/>
      <sheetName val="토공"/>
      <sheetName val="경산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기초입력 DATA"/>
      <sheetName val="참조"/>
      <sheetName val="인건비"/>
      <sheetName val="부하(성남)"/>
      <sheetName val="2009년설계(안)"/>
      <sheetName val="기둥(원형)"/>
      <sheetName val="총괄표"/>
      <sheetName val="표지"/>
      <sheetName val="수주추정"/>
      <sheetName val="01"/>
      <sheetName val="도급기성"/>
      <sheetName val="1-최종안"/>
      <sheetName val="사업분석-분양가결정"/>
      <sheetName val="부대공"/>
      <sheetName val="포장공"/>
      <sheetName val="증감대비"/>
      <sheetName val="관접합및부설"/>
      <sheetName val="기초단가"/>
      <sheetName val="(C)원내역"/>
      <sheetName val="관급단가"/>
      <sheetName val="가로등내역서"/>
      <sheetName val="하조서"/>
      <sheetName val="요율"/>
      <sheetName val="갑지"/>
      <sheetName val="굴착현장"/>
      <sheetName val="연장(직관)"/>
      <sheetName val="설비"/>
      <sheetName val="익산-"/>
      <sheetName val="Sheet5"/>
      <sheetName val="2-5. 예산조서"/>
      <sheetName val="주요자재단가"/>
      <sheetName val="단위단가"/>
      <sheetName val="판매시설"/>
      <sheetName val="주민복지관"/>
      <sheetName val="지하주차장"/>
      <sheetName val="청천내"/>
      <sheetName val="실행간접비용"/>
      <sheetName val="1"/>
      <sheetName val="구천"/>
      <sheetName val="기계경비"/>
      <sheetName val="30신설일위대가"/>
      <sheetName val="공정코드"/>
      <sheetName val="010101"/>
      <sheetName val="토사_PE_"/>
      <sheetName val="상호참고자료"/>
      <sheetName val="9.운반비산출"/>
      <sheetName val="적현로"/>
      <sheetName val="제경비"/>
      <sheetName val="준검 내역서"/>
      <sheetName val="Sheet1"/>
      <sheetName val="설계예산서"/>
      <sheetName val="자재대"/>
      <sheetName val="실행기초"/>
      <sheetName val="대가표(품셈)"/>
      <sheetName val="49"/>
      <sheetName val="4차공사"/>
      <sheetName val="원가 계산"/>
      <sheetName val="공종목록표"/>
      <sheetName val="기성내역서표지"/>
      <sheetName val="변경내역서간지"/>
      <sheetName val="본사공가현황"/>
      <sheetName val="견적단가"/>
      <sheetName val="남양시작동010313100%"/>
      <sheetName val="시설물"/>
      <sheetName val="식재출력용"/>
      <sheetName val="유지관리"/>
      <sheetName val="재노경"/>
      <sheetName val="출력X"/>
      <sheetName val="물가자료"/>
      <sheetName val="순공사비"/>
      <sheetName val="인제내역"/>
      <sheetName val="실행견적"/>
      <sheetName val="소비자가"/>
      <sheetName val="설비원가"/>
      <sheetName val="산출금액내역"/>
      <sheetName val="도급내역5+800"/>
      <sheetName val="도급금액"/>
      <sheetName val="예산내역서"/>
      <sheetName val="건축"/>
      <sheetName val="일(4)"/>
      <sheetName val="Sheet9"/>
      <sheetName val="Sheet14"/>
      <sheetName val="Sheet13"/>
      <sheetName val="Sheet10"/>
      <sheetName val="전기자료"/>
      <sheetName val="가시설단위수량"/>
      <sheetName val="SORCE1"/>
      <sheetName val="은평작업지시대장"/>
      <sheetName val="수안보-MBR1"/>
      <sheetName val="서대문대장"/>
      <sheetName val="차도조도계산"/>
      <sheetName val="집계표"/>
      <sheetName val="품셈TABLE"/>
      <sheetName val="단"/>
      <sheetName val="시행예산"/>
      <sheetName val="공종구간"/>
      <sheetName val="기본자료입력"/>
      <sheetName val="1.토공집계"/>
      <sheetName val="을"/>
      <sheetName val="설계예시"/>
      <sheetName val="노무비 근거"/>
      <sheetName val="유림골조"/>
      <sheetName val="산근"/>
      <sheetName val="전통건설"/>
      <sheetName val="실행철강하도"/>
      <sheetName val="Hauptdaten"/>
      <sheetName val="기계공사"/>
      <sheetName val="재정비직인"/>
      <sheetName val="재정비내역"/>
      <sheetName val="지적고시내역"/>
      <sheetName val="설계내역서"/>
      <sheetName val="공정표"/>
      <sheetName val="c_balju"/>
      <sheetName val=" 견적서"/>
      <sheetName val="손익분석"/>
      <sheetName val="샤워실위생"/>
      <sheetName val="Macro1"/>
      <sheetName val="단가대비표"/>
      <sheetName val="부대집계"/>
      <sheetName val="계림(함평)"/>
      <sheetName val="계림(장성)"/>
      <sheetName val="값"/>
      <sheetName val="철거산출근거"/>
      <sheetName val="배수공"/>
      <sheetName val="Sheet3"/>
      <sheetName val="공사명입력"/>
      <sheetName val="근로자자료입력"/>
      <sheetName val="참고자료"/>
      <sheetName val="실행대비"/>
      <sheetName val="9GNG운반"/>
      <sheetName val="허용전류"/>
      <sheetName val="MCC"/>
      <sheetName val="견적가"/>
      <sheetName val="공종단가"/>
      <sheetName val="개요"/>
      <sheetName val="동원인원"/>
      <sheetName val="조명시설"/>
      <sheetName val="공리일"/>
      <sheetName val="조경"/>
      <sheetName val="G.R300경비"/>
      <sheetName val="70%"/>
      <sheetName val="양식"/>
      <sheetName val="간선계산"/>
      <sheetName val="설계내역(2000)"/>
      <sheetName val="현장관리비"/>
      <sheetName val="설비(제출)"/>
      <sheetName val="터널조도"/>
      <sheetName val="5지구단위"/>
      <sheetName val="교차로(1) "/>
      <sheetName val="물집"/>
      <sheetName val="공사기본내용입력"/>
      <sheetName val="내역서1999.8최종"/>
      <sheetName val="우수관로집계"/>
      <sheetName val="원가계산"/>
      <sheetName val="목차"/>
      <sheetName val="도급예산내역서봉투"/>
      <sheetName val="설계산출표지"/>
      <sheetName val="도급예산내역서총괄표"/>
      <sheetName val="을부담운반비"/>
      <sheetName val="운반비산출"/>
      <sheetName val="구조물공집계"/>
      <sheetName val="GI-LIST"/>
      <sheetName val="J"/>
      <sheetName val="Sheet4"/>
      <sheetName val="자료"/>
      <sheetName val="입사일"/>
      <sheetName val="노무비산출(아파트 전체)-경보"/>
      <sheetName val="99년신청"/>
      <sheetName val="설계산출기초"/>
      <sheetName val="약품공급2"/>
      <sheetName val="VII-2현장경비"/>
      <sheetName val="Ⅴ-2.공종별내역"/>
      <sheetName val="말뚝물량"/>
      <sheetName val="97 사업추정(WEKI)"/>
      <sheetName val="총투입계"/>
      <sheetName val="기초자료입력"/>
      <sheetName val="구조물철거타공정이월"/>
      <sheetName val="신영교차로"/>
      <sheetName val="갑지1"/>
      <sheetName val="일위대가목차"/>
      <sheetName val="일위(열차무선)"/>
      <sheetName val="대구-교대(A1)"/>
      <sheetName val="OPGW기별"/>
      <sheetName val="N賃率-職"/>
      <sheetName val="을지"/>
      <sheetName val="2공구산출내역"/>
      <sheetName val="입적6-10"/>
      <sheetName val="I一般比"/>
      <sheetName val="코드표"/>
      <sheetName val="자재코드"/>
      <sheetName val="산출"/>
      <sheetName val="분전함신설"/>
      <sheetName val="접지1종"/>
      <sheetName val="전기일위대가"/>
      <sheetName val="3BL공동구 수량"/>
      <sheetName val="입력DATA"/>
      <sheetName val="바닥판"/>
      <sheetName val="말뚝지지력산정"/>
      <sheetName val="기본단가표"/>
      <sheetName val="NEYOK"/>
      <sheetName val="별표 "/>
      <sheetName val="노임(1차)"/>
      <sheetName val="DATA1"/>
      <sheetName val="용역비내역-진짜"/>
      <sheetName val="단가표"/>
      <sheetName val="기본단가"/>
      <sheetName val="인건비단가"/>
      <sheetName val="총괄"/>
      <sheetName val="database"/>
      <sheetName val="부대내역"/>
      <sheetName val="99총공사내역서"/>
      <sheetName val="지중자재단가"/>
      <sheetName val="초기화면"/>
      <sheetName val="연결임시"/>
      <sheetName val="2-1. 경관조명 내역총괄표"/>
      <sheetName val="Sheet2"/>
      <sheetName val="EP0618"/>
      <sheetName val="수량집계표"/>
      <sheetName val="공종별수량집계"/>
      <sheetName val="실적원가"/>
      <sheetName val="DS0 단위"/>
      <sheetName val="DS1 단위"/>
      <sheetName val="소방"/>
      <sheetName val="설치자재"/>
      <sheetName val="기자재비"/>
      <sheetName val="대전-교대(A1-A2)"/>
      <sheetName val="전기공사일위대가"/>
      <sheetName val="단면치수"/>
      <sheetName val="SG"/>
      <sheetName val="배관표"/>
      <sheetName val="Macro(차단기)"/>
      <sheetName val="기계공사물량집계"/>
      <sheetName val="ABUT수량-A1"/>
      <sheetName val="유림총괄"/>
      <sheetName val="시운전연료"/>
      <sheetName val="1차 내역서"/>
      <sheetName val="건축내역"/>
      <sheetName val="국내총괄"/>
      <sheetName val="건축일"/>
      <sheetName val="1월"/>
      <sheetName val="공통비(전체)"/>
      <sheetName val="현장소운반"/>
      <sheetName val="관구보호몰탈"/>
      <sheetName val="계산서(곡선부)"/>
      <sheetName val="포장재료집계표"/>
      <sheetName val="1.변압기용량"/>
      <sheetName val="자재물량.XLS"/>
      <sheetName val="%EC%9E%90%EC%9E%AC%EB%AC%BC%EB%"/>
      <sheetName val="일위대가(가설)"/>
      <sheetName val="출자한도"/>
      <sheetName val="사업수지"/>
      <sheetName val="인건-측정"/>
      <sheetName val="Inst."/>
      <sheetName val="업종코드"/>
      <sheetName val="현장"/>
      <sheetName val="개략도"/>
      <sheetName val="케이블LIST(접속)"/>
      <sheetName val="케이블LIST"/>
      <sheetName val="환경기계공정표 (3)"/>
      <sheetName val="주현(해보)"/>
      <sheetName val="주현(영광)"/>
      <sheetName val="화해(함평)"/>
      <sheetName val="화해(장성)"/>
      <sheetName val="9902"/>
      <sheetName val="대공종"/>
      <sheetName val="시설물일위"/>
      <sheetName val="물량산출서"/>
      <sheetName val="건축내역서"/>
      <sheetName val="설비내역서"/>
      <sheetName val="전기내역서"/>
      <sheetName val="공통비총괄표"/>
      <sheetName val="가로등"/>
      <sheetName val="관로공정"/>
      <sheetName val="토목순공사비1차분"/>
      <sheetName val="단가 (2)"/>
      <sheetName val="직재"/>
      <sheetName val="코스모공장 (어음)"/>
      <sheetName val="AP1"/>
      <sheetName val="견적서"/>
      <sheetName val="S0"/>
      <sheetName val="현장경비"/>
      <sheetName val="지급자재내역서"/>
      <sheetName val="토공사(흙막이)"/>
      <sheetName val="공사원가"/>
      <sheetName val="건축2"/>
      <sheetName val="연결관연장산출"/>
      <sheetName val=""/>
      <sheetName val="라멘본체수량"/>
      <sheetName val="조도계산"/>
      <sheetName val="잡비계산"/>
      <sheetName val="중기"/>
      <sheetName val="03전반노무비"/>
      <sheetName val="터파기및재료"/>
      <sheetName val="총내역서"/>
      <sheetName val="2003 일위대가"/>
      <sheetName val="설변내역서"/>
      <sheetName val="공토공단위당"/>
      <sheetName val="ITEM"/>
      <sheetName val="WORK"/>
      <sheetName val="공사비_NDE"/>
      <sheetName val="SCHEDULE"/>
      <sheetName val="토공사"/>
      <sheetName val="제경비율"/>
      <sheetName val="설계내역2"/>
      <sheetName val="견적대비"/>
      <sheetName val="협력업체"/>
      <sheetName val="hvac(제어동)"/>
      <sheetName val="일위대가표"/>
      <sheetName val="냉난방(부대공사)"/>
      <sheetName val="투자비"/>
      <sheetName val="조성원가DATA"/>
      <sheetName val="사업비"/>
      <sheetName val="간접"/>
      <sheetName val="서울대규장각(가시설흙막이)"/>
      <sheetName val="INPUT"/>
      <sheetName val="직접경비"/>
      <sheetName val="직접인건비"/>
      <sheetName val="BSD (2)"/>
      <sheetName val="표지 (2)"/>
      <sheetName val="Gia vat tu"/>
      <sheetName val="기본자료"/>
      <sheetName val="1회갑지"/>
      <sheetName val="2회내역"/>
      <sheetName val="전선 및 전선관-자유로"/>
      <sheetName val="관로터파기-자유로"/>
      <sheetName val="배수관집계"/>
      <sheetName val="우수관로터파기고"/>
      <sheetName val="금액내역서"/>
      <sheetName val="단면 (2)"/>
      <sheetName val="용소리교"/>
      <sheetName val="Option"/>
      <sheetName val="물가대비표"/>
      <sheetName val="계장 품셈표"/>
      <sheetName val="조건표"/>
      <sheetName val="4 노임단가"/>
      <sheetName val="[자재물량.XLS]_____1_c_MAYBE______2"/>
      <sheetName val="제잡비 산출내역(실적공사비)"/>
      <sheetName val="2003상반기노임기준"/>
      <sheetName val="변수값"/>
      <sheetName val="우배수"/>
      <sheetName val="계산식"/>
      <sheetName val="관경별내역서"/>
      <sheetName val="CB"/>
      <sheetName val="골조시행"/>
      <sheetName val="월래"/>
      <sheetName val="재집"/>
      <sheetName val="부대공Ⅱ"/>
      <sheetName val="cal"/>
      <sheetName val="품셈표"/>
      <sheetName val="주소"/>
      <sheetName val="TEL"/>
      <sheetName val="대가 (보완)"/>
      <sheetName val="갑지(추정)"/>
      <sheetName val="견적서을"/>
      <sheetName val="세금자료"/>
      <sheetName val="빙장비사양"/>
      <sheetName val="장비사양"/>
      <sheetName val="PIPE"/>
      <sheetName val="도색및표지판 단위수량"/>
      <sheetName val="토건"/>
      <sheetName val="관급 자재수량집계표"/>
      <sheetName val="마포토정"/>
      <sheetName val="장비비기준"/>
      <sheetName val="대목"/>
      <sheetName val="전계가"/>
      <sheetName val="제1회기성청구.20110620.xlsx"/>
      <sheetName val="변경내역서"/>
      <sheetName val="방식총괄"/>
      <sheetName val="단가 "/>
      <sheetName val="일반공사"/>
      <sheetName val="주차구획선수량"/>
      <sheetName val="계약내역서"/>
      <sheetName val="수량산출(음암)"/>
      <sheetName val="설계조건"/>
      <sheetName val="노무비단가"/>
      <sheetName val="Mc1"/>
      <sheetName val="일위대가목록"/>
      <sheetName val="기초코드"/>
      <sheetName val="설계예산서(1공구)"/>
      <sheetName val="신기제1터널"/>
      <sheetName val="경비대가"/>
      <sheetName val="인건비기준"/>
      <sheetName val="관급"/>
      <sheetName val="DATA(BAC)"/>
      <sheetName val="기초목록"/>
      <sheetName val="투입내역"/>
      <sheetName val="이형관"/>
      <sheetName val="공사착공계"/>
      <sheetName val="설계서"/>
      <sheetName val="백룡교차로"/>
      <sheetName val="산정교차로"/>
      <sheetName val="본선및홈복구"/>
      <sheetName val="토질조사"/>
      <sheetName val="구리토평1전기"/>
      <sheetName val="초"/>
      <sheetName val="내역서(사업소)"/>
      <sheetName val="단가산출2"/>
      <sheetName val="단가산출1"/>
      <sheetName val="C.배수관공"/>
      <sheetName val="몰탈콘크리트"/>
      <sheetName val="철근집계"/>
      <sheetName val="교대(A1-A2)"/>
      <sheetName val="익산"/>
      <sheetName val="시설물기초"/>
      <sheetName val="대비"/>
      <sheetName val="자단"/>
      <sheetName val="용산3(영광)"/>
      <sheetName val="현황CODE"/>
      <sheetName val="손익현황"/>
      <sheetName val="ELECTRIC"/>
      <sheetName val="기기리스트"/>
      <sheetName val="도장면"/>
      <sheetName val="도장면적"/>
      <sheetName val="총괄변경내역서"/>
      <sheetName val="적요"/>
      <sheetName val="시중노임"/>
      <sheetName val="기계설비품셈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가로등 조도계산"/>
      <sheetName val="일위목차"/>
      <sheetName val="원가계산서 "/>
      <sheetName val="[자재물량.XLS]_____1_c_MAYBE______3"/>
      <sheetName val="[자재물량.XLS]_____1_c_MAYBE______4"/>
      <sheetName val="[자재물량.XLS]_____1_c_MAYBE______6"/>
      <sheetName val="[자재물량.XLS]_____1_c_MAYBE______5"/>
      <sheetName val="계획금액"/>
      <sheetName val="기술부 VENDOR LIST"/>
      <sheetName val="시중노임단가"/>
      <sheetName val="표층포설및다짐"/>
      <sheetName val="[자재물량.XLS][자재물량.XLS][자재물량.XLS]["/>
      <sheetName val="[자재물량.XLS][자재물량.XLS][자재물량.XLS]\"/>
      <sheetName val="[자재물량.XLS][자재물량.XLS]\\유기한1\c\MA"/>
      <sheetName val="[자재물량.XLS]\\유기한1\c\MAYBE\자재물량.X"/>
      <sheetName val="노임단가적용"/>
      <sheetName val="일위총괄"/>
      <sheetName val="사통"/>
      <sheetName val="목록"/>
      <sheetName val="CATV"/>
      <sheetName val="내력서"/>
      <sheetName val="설계설명서"/>
      <sheetName val="1.1.1.7 소방설비공사"/>
      <sheetName val="1.1.1.5 전등설비"/>
      <sheetName val="도봉2지구"/>
      <sheetName val="변경증감(물량)대비표"/>
      <sheetName val="제품별"/>
      <sheetName val="TOTAL_BOQ"/>
      <sheetName val="대창(함평)"/>
      <sheetName val="대창(장성)"/>
      <sheetName val="대창(함평)-창열"/>
      <sheetName val="관경환산"/>
      <sheetName val="입찰안"/>
      <sheetName val="토공(우물통,기타) "/>
      <sheetName val="토량산출서"/>
      <sheetName val="준공정산"/>
      <sheetName val="편입용지조서"/>
      <sheetName val="보성조서"/>
      <sheetName val="자판실행"/>
      <sheetName val="-배수구조총재료"/>
      <sheetName val="전기2005"/>
      <sheetName val="통신2005"/>
      <sheetName val="원가계산서구조조정"/>
      <sheetName val="현장설명"/>
      <sheetName val="중기손료"/>
      <sheetName val="예산서"/>
      <sheetName val="산출내역"/>
      <sheetName val="자료입력"/>
      <sheetName val="산출1-수변전"/>
      <sheetName val="슬래브"/>
      <sheetName val="중사"/>
      <sheetName val="노단"/>
      <sheetName val="단산"/>
      <sheetName val="명세"/>
      <sheetName val="일대"/>
      <sheetName val="범례표"/>
      <sheetName val="금액"/>
      <sheetName val="기안"/>
      <sheetName val="뚝토공"/>
      <sheetName val="수량산출G1"/>
      <sheetName val="효성CB_1P기초2"/>
      <sheetName val="조도계산서_(도서)2"/>
      <sheetName val="1_토공집계2"/>
      <sheetName val="Customer_Databas2"/>
      <sheetName val="일위대가_2"/>
      <sheetName val="6_관급자재조서2"/>
      <sheetName val="2_고용보험료산출근거2"/>
      <sheetName val="전선_및_전선관2"/>
      <sheetName val="G_R300경비2"/>
      <sheetName val="일_위_대_가_표2"/>
      <sheetName val="빌딩_안내2"/>
      <sheetName val="단가_및_재료비2"/>
      <sheetName val="9_운반비산출2"/>
      <sheetName val="2-1__경관조명_내역총괄표2"/>
      <sheetName val="기초입력_DATA2"/>
      <sheetName val="2-5__예산조서2"/>
      <sheetName val="준검_내역서2"/>
      <sheetName val="1_변압기용량2"/>
      <sheetName val="노무비_근거2"/>
      <sheetName val="_견적서2"/>
      <sheetName val="노무비산출(아파트_전체)-경보2"/>
      <sheetName val="97_사업추정(WEKI)2"/>
      <sheetName val="원가_계산2"/>
      <sheetName val="Ⅴ-2_공종별내역2"/>
      <sheetName val="2003_일위대가2"/>
      <sheetName val="Inst_2"/>
      <sheetName val="교차로(1)_2"/>
      <sheetName val="내역서1999_8최종2"/>
      <sheetName val="단가_(2)2"/>
      <sheetName val="DS0_단위2"/>
      <sheetName val="DS1_단위2"/>
      <sheetName val="대가_(보완)2"/>
      <sheetName val="1차_내역서2"/>
      <sheetName val="별표_2"/>
      <sheetName val="3BL공동구_수량2"/>
      <sheetName val="단면_(2)2"/>
      <sheetName val="계장_품셈표2"/>
      <sheetName val="4_노임단가2"/>
      <sheetName val="환경기계공정표_(3)2"/>
      <sheetName val="BSD_(2)2"/>
      <sheetName val="1_1_1_7_소방설비공사2"/>
      <sheetName val="1_1_1_5_전등설비2"/>
      <sheetName val="자재물량_XLS2"/>
      <sheetName val="전선_및_전선관-자유로2"/>
      <sheetName val="표지_(2)2"/>
      <sheetName val="Gia_vat_tu2"/>
      <sheetName val="[자재물량_XLS][자재물량_XLS][자재물량_XLS]3"/>
      <sheetName val="[자재물량_XLS][자재물량_XLS][자재물량_XLS]4"/>
      <sheetName val="[자재물량_XLS][자재물량_XLS]\\유기한1\c\M2"/>
      <sheetName val="[자재물량_XLS]\\유기한1\c\MAYBE\자재물량_2"/>
      <sheetName val="[자재물량_XLS]_____1_c_MAYBE______9"/>
      <sheetName val="[자재물량_XLS]_____1_c_MAYBE_____10"/>
      <sheetName val="[자재물량_XLS]_____1_c_MAYBE_____11"/>
      <sheetName val="[자재물량_XLS]_____1_c_MAYBE_____12"/>
      <sheetName val="조도계산서_(도서)"/>
      <sheetName val="Customer_Databas"/>
      <sheetName val="일위대가_"/>
      <sheetName val="6_관급자재조서"/>
      <sheetName val="일_위_대_가_표"/>
      <sheetName val="효성CB_1P기초"/>
      <sheetName val="전선_및_전선관"/>
      <sheetName val="빌딩_안내"/>
      <sheetName val="단가_및_재료비"/>
      <sheetName val="2_고용보험료산출근거"/>
      <sheetName val="G_R300경비"/>
      <sheetName val="1_토공집계"/>
      <sheetName val="9_운반비산출"/>
      <sheetName val="2-1__경관조명_내역총괄표"/>
      <sheetName val="기초입력_DATA"/>
      <sheetName val="2-5__예산조서"/>
      <sheetName val="준검_내역서"/>
      <sheetName val="Ⅴ-2_공종별내역"/>
      <sheetName val="2003_일위대가"/>
      <sheetName val="1_변압기용량"/>
      <sheetName val="노무비_근거"/>
      <sheetName val="_견적서"/>
      <sheetName val="노무비산출(아파트_전체)-경보"/>
      <sheetName val="97_사업추정(WEKI)"/>
      <sheetName val="원가_계산"/>
      <sheetName val="Inst_"/>
      <sheetName val="교차로(1)_"/>
      <sheetName val="단가_(2)"/>
      <sheetName val="DS0_단위"/>
      <sheetName val="DS1_단위"/>
      <sheetName val="대가_(보완)"/>
      <sheetName val="1차_내역서"/>
      <sheetName val="별표_"/>
      <sheetName val="내역서1999_8최종"/>
      <sheetName val="자재물량_XLS"/>
      <sheetName val="[자재물량_XLS][자재물량_XLS][자재물량_XLS]["/>
      <sheetName val="[자재물량_XLS][자재물량_XLS][자재물량_XLS]\"/>
      <sheetName val="[자재물량_XLS][자재물량_XLS]\\유기한1\c\MA"/>
      <sheetName val="[자재물량_XLS]\\유기한1\c\MAYBE\자재물량_X"/>
      <sheetName val="3BL공동구_수량"/>
      <sheetName val="단면_(2)"/>
      <sheetName val="계장_품셈표"/>
      <sheetName val="4_노임단가"/>
      <sheetName val="환경기계공정표_(3)"/>
      <sheetName val="BSD_(2)"/>
      <sheetName val="1_1_1_7_소방설비공사"/>
      <sheetName val="1_1_1_5_전등설비"/>
      <sheetName val="전선_및_전선관-자유로"/>
      <sheetName val="표지_(2)"/>
      <sheetName val="Gia_vat_tu"/>
      <sheetName val="[자재물량_XLS]_____1_c_MAYBE______4"/>
      <sheetName val="[자재물량_XLS]_____1_c_MAYBE______2"/>
      <sheetName val="[자재물량_XLS]_____1_c_MAYBE______3"/>
      <sheetName val="[자재물량_XLS]_____1_c_MAYBE______5"/>
      <sheetName val="조도계산서_(도서)1"/>
      <sheetName val="Customer_Databas1"/>
      <sheetName val="6_관급자재조서1"/>
      <sheetName val="2_고용보험료산출근거1"/>
      <sheetName val="일위대가_1"/>
      <sheetName val="G_R300경비1"/>
      <sheetName val="효성CB_1P기초1"/>
      <sheetName val="전선_및_전선관1"/>
      <sheetName val="단가_및_재료비1"/>
      <sheetName val="2-5__예산조서1"/>
      <sheetName val="1_토공집계1"/>
      <sheetName val="빌딩_안내1"/>
      <sheetName val="일_위_대_가_표1"/>
      <sheetName val="기초입력_DATA1"/>
      <sheetName val="9_운반비산출1"/>
      <sheetName val="내역서1999_8최종1"/>
      <sheetName val="준검_내역서1"/>
      <sheetName val="노무비산출(아파트_전체)-경보1"/>
      <sheetName val="2-1__경관조명_내역총괄표1"/>
      <sheetName val="Ⅴ-2_공종별내역1"/>
      <sheetName val="1_변압기용량1"/>
      <sheetName val="노무비_근거1"/>
      <sheetName val="_견적서1"/>
      <sheetName val="97_사업추정(WEKI)1"/>
      <sheetName val="원가_계산1"/>
      <sheetName val="Inst_1"/>
      <sheetName val="2003_일위대가1"/>
      <sheetName val="교차로(1)_1"/>
      <sheetName val="자재물량_XLS1"/>
      <sheetName val="별표_1"/>
      <sheetName val="[자재물량_XLS][자재물량_XLS][자재물량_XLS]1"/>
      <sheetName val="[자재물량_XLS][자재물량_XLS][자재물량_XLS]2"/>
      <sheetName val="[자재물량_XLS][자재물량_XLS]\\유기한1\c\M1"/>
      <sheetName val="[자재물량_XLS]\\유기한1\c\MAYBE\자재물량_1"/>
      <sheetName val="1차_내역서1"/>
      <sheetName val="단면_(2)1"/>
      <sheetName val="단가_(2)1"/>
      <sheetName val="DS0_단위1"/>
      <sheetName val="DS1_단위1"/>
      <sheetName val="대가_(보완)1"/>
      <sheetName val="3BL공동구_수량1"/>
      <sheetName val="계장_품셈표1"/>
      <sheetName val="4_노임단가1"/>
      <sheetName val="환경기계공정표_(3)1"/>
      <sheetName val="BSD_(2)1"/>
      <sheetName val="1_1_1_7_소방설비공사1"/>
      <sheetName val="1_1_1_5_전등설비1"/>
      <sheetName val="전선_및_전선관-자유로1"/>
      <sheetName val="표지_(2)1"/>
      <sheetName val="Gia_vat_tu1"/>
      <sheetName val="[자재물량_XLS]_____1_c_MAYBE______1"/>
      <sheetName val="[자재물량_XLS]_____1_c_MAYBE______6"/>
      <sheetName val="[자재물량_XLS]_____1_c_MAYBE______7"/>
      <sheetName val="[자재물량_XLS]_____1_c_MAYBE______8"/>
      <sheetName val="효성CB_1P기초3"/>
      <sheetName val="조도계산서_(도서)3"/>
      <sheetName val="1_토공집계3"/>
      <sheetName val="Customer_Databas3"/>
      <sheetName val="일위대가_3"/>
      <sheetName val="6_관급자재조서3"/>
      <sheetName val="2_고용보험료산출근거3"/>
      <sheetName val="전선_및_전선관3"/>
      <sheetName val="G_R300경비3"/>
      <sheetName val="일_위_대_가_표3"/>
      <sheetName val="빌딩_안내3"/>
      <sheetName val="단가_및_재료비3"/>
      <sheetName val="9_운반비산출3"/>
      <sheetName val="2-1__경관조명_내역총괄표3"/>
      <sheetName val="기초입력_DATA3"/>
      <sheetName val="2-5__예산조서3"/>
      <sheetName val="준검_내역서3"/>
      <sheetName val="1_변압기용량3"/>
      <sheetName val="노무비_근거3"/>
      <sheetName val="_견적서3"/>
      <sheetName val="노무비산출(아파트_전체)-경보3"/>
      <sheetName val="97_사업추정(WEKI)3"/>
      <sheetName val="원가_계산3"/>
      <sheetName val="Ⅴ-2_공종별내역3"/>
      <sheetName val="2003_일위대가3"/>
      <sheetName val="Inst_3"/>
      <sheetName val="교차로(1)_3"/>
      <sheetName val="내역서1999_8최종3"/>
      <sheetName val="단가_(2)3"/>
      <sheetName val="DS0_단위3"/>
      <sheetName val="DS1_단위3"/>
      <sheetName val="대가_(보완)3"/>
      <sheetName val="1차_내역서3"/>
      <sheetName val="별표_3"/>
      <sheetName val="3BL공동구_수량3"/>
      <sheetName val="단면_(2)3"/>
      <sheetName val="계장_품셈표3"/>
      <sheetName val="4_노임단가3"/>
      <sheetName val="환경기계공정표_(3)3"/>
      <sheetName val="BSD_(2)3"/>
      <sheetName val="1_1_1_7_소방설비공사3"/>
      <sheetName val="1_1_1_5_전등설비3"/>
      <sheetName val="자재물량_XLS3"/>
      <sheetName val="전선_및_전선관-자유로3"/>
      <sheetName val="표지_(2)3"/>
      <sheetName val="Gia_vat_tu3"/>
      <sheetName val="[자재물량_XLS][자재물량_XLS][자재물량_XLS]5"/>
      <sheetName val="[자재물량_XLS][자재물량_XLS][자재물량_XLS]6"/>
      <sheetName val="[자재물량_XLS][자재물량_XLS]\\유기한1\c\M3"/>
      <sheetName val="[자재물량_XLS]\\유기한1\c\MAYBE\자재물량_3"/>
      <sheetName val="출력용"/>
      <sheetName val="식재인부"/>
      <sheetName val="POWER"/>
      <sheetName val="산출내역서집계표"/>
      <sheetName val="[자재물량.XLS]_____1_c_MAYBE______8"/>
      <sheetName val="[자재물량.XLS]_____1_c_MAYBE______7"/>
      <sheetName val="빗물받이(910-510-410)"/>
      <sheetName val="2차변경"/>
      <sheetName val="건설산출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 refreshError="1"/>
      <sheetData sheetId="820" refreshError="1"/>
      <sheetData sheetId="8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대가목록"/>
      <sheetName val="식재일위"/>
      <sheetName val="시설일위대가"/>
      <sheetName val="기초일위대가"/>
      <sheetName val="노임단가"/>
      <sheetName val="단가조사"/>
      <sheetName val="중기집계"/>
      <sheetName val="중기일위"/>
      <sheetName val="중기단가"/>
      <sheetName val="VXXXXX"/>
      <sheetName val="일위대가"/>
      <sheetName val="일위대가(내역)"/>
      <sheetName val="자금청구서"/>
      <sheetName val="정산보고서"/>
      <sheetName val="전도금갑"/>
      <sheetName val="계정별지출내역"/>
      <sheetName val="노무명세서"/>
      <sheetName val="장비대투입현황"/>
      <sheetName val="재료비투입현황"/>
      <sheetName val="data"/>
      <sheetName val="현장운영일보"/>
      <sheetName val="함바식당"/>
      <sheetName val="Sheet1"/>
      <sheetName val="Sheet3"/>
      <sheetName val="Sheet4"/>
      <sheetName val="SCHEDULE"/>
      <sheetName val="ELECTRIC"/>
      <sheetName val="CTEMCOST"/>
      <sheetName val="현장조직표"/>
      <sheetName val="보조"/>
      <sheetName val="조직"/>
      <sheetName val="Sheet2"/>
      <sheetName val="사업수지대비"/>
      <sheetName val="사업수지대비 (2)"/>
      <sheetName val="상무보고자료"/>
      <sheetName val="공사개요 "/>
      <sheetName val="실행견적조건"/>
      <sheetName val="당초대비분석"/>
      <sheetName val="VE및추가案"/>
      <sheetName val="갑지"/>
      <sheetName val="집계표"/>
      <sheetName val="추가투입분"/>
      <sheetName val="공통가설"/>
      <sheetName val="골조분석"/>
      <sheetName val="건축공사(현장안)"/>
      <sheetName val="건축공사 (당초수량)"/>
      <sheetName val="토목공사"/>
      <sheetName val="조경"/>
      <sheetName val="조직도"/>
      <sheetName val="기초자료"/>
      <sheetName val="계약보증보험율"/>
      <sheetName val="업체LIST"/>
      <sheetName val="현장설명"/>
      <sheetName val="FAX 양식"/>
      <sheetName val="FAX 양식 (2)"/>
      <sheetName val="최초실행用"/>
      <sheetName val="사업수지"/>
      <sheetName val="보고(실행)"/>
      <sheetName val="보고(1안))"/>
      <sheetName val="산출근거(1안)"/>
      <sheetName val="토공레벨근거"/>
      <sheetName val="암판정근거"/>
      <sheetName val="spec근거"/>
      <sheetName val="칸막이공사"/>
      <sheetName val="VE"/>
      <sheetName val="내역서(ve)"/>
      <sheetName val="첨부1"/>
      <sheetName val="첨부3"/>
      <sheetName val="첨부3 (화강석수정)"/>
      <sheetName val="칸막이(외벽제외)"/>
      <sheetName val="첨부2"/>
      <sheetName val="보고쉬트"/>
      <sheetName val="보고쉬트 (2)"/>
      <sheetName val="000000"/>
      <sheetName val="XXXX"/>
      <sheetName val="ITC집계2차 "/>
      <sheetName val="재료비"/>
      <sheetName val="향후투입분석"/>
      <sheetName val="노무비"/>
      <sheetName val="외주비"/>
      <sheetName val="장비비"/>
      <sheetName val="경비"/>
      <sheetName val="공종별"/>
      <sheetName val="SUM"/>
      <sheetName val="집행내역"/>
      <sheetName val="완성예측원가"/>
      <sheetName val="현장관리비실행분개"/>
      <sheetName val="현장관리비실행분개 (2)"/>
      <sheetName val="결제시보고"/>
      <sheetName val="민원보상비"/>
      <sheetName val="영업팀대통"/>
      <sheetName val="M-M"/>
      <sheetName val="미계약분"/>
      <sheetName val="코드변경"/>
      <sheetName val="예비비"/>
      <sheetName val="인건비투입현황"/>
      <sheetName val="벽돌쌓기 (표준형)"/>
      <sheetName val="모르터 배합"/>
      <sheetName val="실시공문"/>
      <sheetName val="품의서"/>
      <sheetName val="명단"/>
      <sheetName val="세부내용"/>
      <sheetName val="일정표"/>
      <sheetName val="강사"/>
      <sheetName val="소요비용"/>
      <sheetName val="체크사항"/>
      <sheetName val="주의사항"/>
      <sheetName val="대상분석"/>
      <sheetName val="조별편성"/>
      <sheetName val="출석표"/>
      <sheetName val="인원확인"/>
      <sheetName val="배방도"/>
      <sheetName val="과정설문"/>
      <sheetName val="평가지"/>
      <sheetName val="좌석배치도"/>
      <sheetName val="표지"/>
      <sheetName val="목차"/>
      <sheetName val="배경"/>
      <sheetName val="개요"/>
      <sheetName val="세부1"/>
      <sheetName val="세부1 (2)"/>
      <sheetName val="세부2"/>
      <sheetName val="세부2(2)"/>
      <sheetName val="세부3"/>
      <sheetName val="세부3 (2)"/>
      <sheetName val="향후신입"/>
      <sheetName val="향후신입 (2)"/>
      <sheetName val="과정상세"/>
      <sheetName val="브로셔"/>
      <sheetName val="Curri_0314"/>
      <sheetName val="2.교육과정구성도"/>
      <sheetName val="과정기술서"/>
      <sheetName val="과정기술서 (2)"/>
      <sheetName val="지정"/>
      <sheetName val="지정 (2)"/>
      <sheetName val="계획1"/>
      <sheetName val="계획1 (2)"/>
      <sheetName val="계획2"/>
      <sheetName val="계획2 (2)"/>
      <sheetName val="경인"/>
      <sheetName val="경인 (2)"/>
      <sheetName val="세부내용 (2)"/>
      <sheetName val="노동경비"/>
      <sheetName val="노동경비 (2)"/>
      <sheetName val="강사프로필"/>
      <sheetName val="Chart1"/>
      <sheetName val="Chart7"/>
      <sheetName val="안양"/>
      <sheetName val="창녕"/>
      <sheetName val="사전1"/>
      <sheetName val="소요경비"/>
      <sheetName val="사용내역"/>
      <sheetName val="인간관계"/>
      <sheetName val="준비목록"/>
      <sheetName val="사외경비비교"/>
      <sheetName val="Chart4"/>
      <sheetName val="점검내용"/>
      <sheetName val="점검명단_시간_장소"/>
      <sheetName val="점검표(총원)"/>
      <sheetName val="점검표(사업장별)"/>
      <sheetName val="점검표(PG별)"/>
      <sheetName val="점검표(Pu별)"/>
      <sheetName val="점검분석"/>
      <sheetName val="점검분석 (2)"/>
      <sheetName val="점검표(마포)"/>
      <sheetName val="점검표(청담)"/>
      <sheetName val="점검표(안양)"/>
      <sheetName val="점검표(창원)"/>
      <sheetName val="점검표(기타)"/>
      <sheetName val="Chart9"/>
      <sheetName val="분석"/>
      <sheetName val="상세자료"/>
      <sheetName val="상세자료 (2)"/>
      <sheetName val="참석율자료"/>
      <sheetName val="그래프데이타"/>
      <sheetName val="그래프데이타 (2)"/>
      <sheetName val="점검결과"/>
      <sheetName val="점검결과 (2)"/>
      <sheetName val="점검결과 (3)"/>
      <sheetName val="명단(12.28)"/>
      <sheetName val="호명명단"/>
      <sheetName val="보고명단"/>
      <sheetName val="명단(1.3)"/>
      <sheetName val="수료증작성명단"/>
      <sheetName val="최종정리명단"/>
      <sheetName val="최종정리명단 (2)"/>
      <sheetName val="공장견학명단"/>
      <sheetName val="공장견학명단 (2)"/>
      <sheetName val="평가"/>
      <sheetName val="평가 (2)"/>
      <sheetName val="평가 (3)"/>
      <sheetName val="조상무면담"/>
      <sheetName val="장기자랑명단"/>
      <sheetName val="생일자명단"/>
      <sheetName val="배차명단"/>
      <sheetName val="배포용배차명단"/>
      <sheetName val="조편성"/>
      <sheetName val="배방표"/>
      <sheetName val="강당배치도"/>
      <sheetName val="분반시편성"/>
      <sheetName val="101강의실"/>
      <sheetName val="102강의실"/>
      <sheetName val="103강의실"/>
      <sheetName val="104강의실"/>
      <sheetName val="경주배방"/>
      <sheetName val="서울종합편성표"/>
      <sheetName val="서울편성"/>
      <sheetName val="서울편성 (2)"/>
      <sheetName val="서울강의실배치도 (2)"/>
      <sheetName val="1211과정목적"/>
      <sheetName val="1211과정목적 (2)"/>
      <sheetName val="03일정표(9)"/>
      <sheetName val="03일정표(A반) (3)"/>
      <sheetName val="03일정표(B반) (4)"/>
      <sheetName val="03일정표(C반) (5)"/>
      <sheetName val="03일정표(D반) (6)"/>
      <sheetName val="03일정표(VIP)"/>
      <sheetName val="점검명단_시간_장소 (3)"/>
      <sheetName val="점검명단_시간_장소 (2)"/>
      <sheetName val="점검양식"/>
      <sheetName val="현장조사노임단가분석"/>
      <sheetName val="정부노임단가분석"/>
      <sheetName val="현장+정부짬뽕"/>
      <sheetName val="총괄분석(정부)"/>
      <sheetName val="정부노임단가분석 (2)"/>
      <sheetName val="공사개요"/>
      <sheetName val="특화관련"/>
      <sheetName val="실제사업계획및실적"/>
      <sheetName val="주요현안 및 해결방안"/>
      <sheetName val="공사진행현황1-2-3 "/>
      <sheetName val="민원현황도 (2)"/>
      <sheetName val="민원현황도"/>
      <sheetName val="주요현안 및 해결방안 (3)"/>
      <sheetName val="공사원가현황"/>
      <sheetName val="공사현황"/>
      <sheetName val="공사집행계획서"/>
      <sheetName val="사유별 증가사유"/>
      <sheetName val="갑지 (2)"/>
      <sheetName val="을지(예비비)"/>
      <sheetName val="을지(건축) (2)"/>
      <sheetName val="공통가설(DCN)"/>
      <sheetName val="을지(토목) (2)"/>
      <sheetName val="건축내역서(DCN)"/>
      <sheetName val="Sheet1 (2)"/>
      <sheetName val="Sheet1 (3)"/>
      <sheetName val="CHECKLIST(동래)"/>
      <sheetName val="CHECKLIST(작성용) "/>
      <sheetName val="APT"/>
      <sheetName val="부속동"/>
      <sheetName val="철콘비교표"/>
      <sheetName val="보고서"/>
      <sheetName val="대비표(총괄인상적용시)"/>
      <sheetName val="대비표(형틀)"/>
      <sheetName val="대비표(철근)"/>
      <sheetName val="대비표(conc)"/>
      <sheetName val="단가적용기준"/>
      <sheetName val="대비표(인상전)"/>
      <sheetName val="대비표(인상적용시)"/>
      <sheetName val="2004 (수정)대체투입분"/>
      <sheetName val="Chart14"/>
      <sheetName val="계약율"/>
      <sheetName val="대주단용"/>
      <sheetName val="대주단용 (2)"/>
      <sheetName val="05년3월"/>
      <sheetName val="05년3월 (2)"/>
      <sheetName val="포인트도출"/>
      <sheetName val="Action plan"/>
      <sheetName val="포인트도출 (2)"/>
      <sheetName val="원가율변동"/>
      <sheetName val="통합발주"/>
      <sheetName val="원가율"/>
      <sheetName val="목표관리금액"/>
      <sheetName val="계약"/>
      <sheetName val="잔여계약"/>
      <sheetName val="sheet"/>
      <sheetName val="총괄표"/>
      <sheetName val="건축공사 내역서(MODERN TYPE)"/>
      <sheetName val="건축공사 내역서 (CLASSIC TYPE) "/>
      <sheetName val="내역"/>
      <sheetName val="공사비변동"/>
      <sheetName val="공사비변동 (2)"/>
      <sheetName val="총괄현황 (2)"/>
      <sheetName val="총괄현황"/>
      <sheetName val="ve집계"/>
      <sheetName val="VE1 (4)"/>
      <sheetName val="VE1 (5)"/>
      <sheetName val="VE1 (6)"/>
      <sheetName val="VE1 (7)"/>
      <sheetName val="VE1 (8)"/>
      <sheetName val="VE1 (3)"/>
      <sheetName val="당초 대비"/>
      <sheetName val="금회작성기준"/>
      <sheetName val="총괄"/>
      <sheetName val="세부내역"/>
      <sheetName val="파크뷰대비"/>
      <sheetName val="내부조건변경"/>
      <sheetName val="견적기준2"/>
      <sheetName val="견적조건"/>
      <sheetName val="철골 ITP"/>
      <sheetName val="철골 ITP (11.21)"/>
      <sheetName val="CHECK(자재반입)"/>
      <sheetName val="(A-BOLT)"/>
      <sheetName val="ERECTION (2)"/>
      <sheetName val="설치기준"/>
      <sheetName val="BOLTING"/>
      <sheetName val="WELDING"/>
      <sheetName val="보할"/>
      <sheetName val="DATA2"/>
      <sheetName val="DATA-설비"/>
      <sheetName val="DATA-전기"/>
      <sheetName val="갑지2"/>
      <sheetName val="2003년 REVIEW"/>
      <sheetName val="2004 공정계획"/>
      <sheetName val="2004 주요공종 추진계획 (파워포인트 복사용) (2)"/>
      <sheetName val="2004 주요공종 추진계획 (파워포인트 복사용) (3)"/>
      <sheetName val="2004 주요공종 추진계획 (04년10월 보고용)"/>
      <sheetName val="2004 공정계획 (파워포인트복사용)"/>
      <sheetName val="지우지 마시오"/>
      <sheetName val="중장기수주및매출계획"/>
      <sheetName val="월간업무(4월)"/>
      <sheetName val="공정표"/>
      <sheetName val="월간업무-PPT"/>
      <sheetName val="예정공정표(5월)-PPT"/>
      <sheetName val="공정진행사진"/>
      <sheetName val="토공집계"/>
      <sheetName val="공종별집계"/>
      <sheetName val="현장안"/>
      <sheetName val="방안"/>
      <sheetName val="도급단가비교"/>
      <sheetName val="토공집계 (2)"/>
      <sheetName val="토사반출계획"/>
      <sheetName val="전체공정표"/>
      <sheetName val="도면"/>
      <sheetName val="스켄도면"/>
      <sheetName val="Sheet5"/>
      <sheetName val="인천논현동"/>
      <sheetName val="타설일자"/>
      <sheetName val="건토목내역"/>
      <sheetName val="부지정지공사"/>
      <sheetName val="건축토공사"/>
      <sheetName val="건축토공사 (2)"/>
      <sheetName val="설계서"/>
      <sheetName val="일위대가-호표"/>
      <sheetName val="노임"/>
      <sheetName val="중기"/>
      <sheetName val="단가조사서"/>
      <sheetName val="임원KPI"/>
      <sheetName val="자리이동"/>
      <sheetName val="임원별평가"/>
      <sheetName val="집계"/>
      <sheetName val="집계 (2)"/>
      <sheetName val="최종상품안"/>
      <sheetName val="2004년도"/>
      <sheetName val="기성고조서"/>
      <sheetName val="수량산출서(변경도면) "/>
      <sheetName val="Chart6"/>
      <sheetName val="총괄 집계"/>
      <sheetName val="건축집계"/>
      <sheetName val="전기집계"/>
      <sheetName val="설비집계"/>
      <sheetName val="건축내역대비"/>
      <sheetName val="Plant-건축내역"/>
      <sheetName val="Arch-건축내역"/>
      <sheetName val="elec-건축내역"/>
      <sheetName val="준공추정"/>
      <sheetName val="준공추정정리"/>
      <sheetName val="계약및원가추이"/>
      <sheetName val="계약및원가추이 (2)"/>
      <sheetName val="전체공정"/>
      <sheetName val="공정현황"/>
      <sheetName val="원가상승요인"/>
      <sheetName val="원가절감요인"/>
      <sheetName val="하도급,발주처문제"/>
      <sheetName val="현장직원"/>
      <sheetName val="원가추이"/>
      <sheetName val="원가추이분석"/>
      <sheetName val="첨부 1"/>
      <sheetName val="첨부 2 (매출(원가율)분석)"/>
      <sheetName val="첨부 2-1(도급계약현황)"/>
      <sheetName val="첨부 3 (준공추정)"/>
      <sheetName val="첨부 3-1(을)"/>
      <sheetName val="첨부 3-3(취하현황)"/>
      <sheetName val="첨부 6"/>
      <sheetName val="첨부 5-1"/>
      <sheetName val="첨부 6-1"/>
      <sheetName val="첨부 4"/>
      <sheetName val="첨부 5"/>
      <sheetName val="손익총괄"/>
      <sheetName val="손익실적분석"/>
      <sheetName val="Master Schedule"/>
      <sheetName val="공정-현황"/>
      <sheetName val="공정-대책"/>
      <sheetName val="QSE"/>
      <sheetName val="부실징후-집계"/>
      <sheetName val="휴무실적"/>
      <sheetName val="RISK관리"/>
      <sheetName val="변경금액 (1차제출)"/>
      <sheetName val="1차설계미팅자료 (SK-중일)"/>
      <sheetName val="2차설계미팅후 변경"/>
      <sheetName val="2차설계미팅후 변경 (SK보고)"/>
      <sheetName val="계단실"/>
      <sheetName val="계단실 (2)"/>
      <sheetName val="pjt별 변동추이_보고서삽입용"/>
      <sheetName val="첨부물"/>
      <sheetName val="첨부물-2"/>
      <sheetName val="첨부물-3"/>
      <sheetName val="첨부물-3 Rev.1"/>
      <sheetName val="12.20일 협의사항 정리"/>
      <sheetName val="경비제외"/>
      <sheetName val="12.20일 협의사항 (2)"/>
      <sheetName val="경비포함됨"/>
      <sheetName val="12.20일 협의사항"/>
      <sheetName val=" 공사개요.xls]공사개요"/>
      <sheetName val="4.현장현황"/>
      <sheetName val="찬재♥정희2"/>
      <sheetName val="찬재♥정희3"/>
      <sheetName val="사업부별총괄 (2)"/>
      <sheetName val="1수주7"/>
      <sheetName val="2내역7"/>
      <sheetName val="8손익전사7"/>
      <sheetName val="연간전사"/>
      <sheetName val="ENG (2)"/>
      <sheetName val="DPCT"/>
      <sheetName val="손익(건설)"/>
      <sheetName val="연간추정"/>
      <sheetName val="7-2영업외7 (2)"/>
      <sheetName val="7-5예차입7"/>
      <sheetName val="연간일반비"/>
      <sheetName val="7-1일반7"/>
      <sheetName val="4-1기타손익"/>
      <sheetName val="요약"/>
      <sheetName val="목차(PT용)"/>
      <sheetName val="수주추세"/>
      <sheetName val="6현장분석(토목)"/>
      <sheetName val="6현장분석(건축)"/>
      <sheetName val="6현장분석(플랜트)"/>
      <sheetName val="6현장분석(주택)"/>
      <sheetName val="5경상이익7 (2)"/>
      <sheetName val="6전년대비"/>
      <sheetName val="손익_OH"/>
      <sheetName val="7-2영업외7"/>
      <sheetName val="7-3미수금7"/>
      <sheetName val="7-4미수추이7"/>
      <sheetName val="추정손익(건설)"/>
      <sheetName val="추정손익_전사"/>
      <sheetName val="건설(수입이자)"/>
      <sheetName val="10-1자금운용01"/>
      <sheetName val="10분양(아파트)01"/>
      <sheetName val="10-2자체수금01"/>
      <sheetName val="10-3도급대여금01"/>
      <sheetName val="01월별수주계획01"/>
      <sheetName val="03월별손익계획"/>
      <sheetName val="2003월별영업외수지"/>
      <sheetName val="2003기타손익계획"/>
      <sheetName val="월별일반비"/>
      <sheetName val="TOTAL손익"/>
      <sheetName val="손익(총괄)"/>
      <sheetName val="손익(ENG)"/>
      <sheetName val="손익(물류)"/>
      <sheetName val="예차입"/>
      <sheetName val="수주추이"/>
      <sheetName val="주택분양계획"/>
      <sheetName val="특수"/>
      <sheetName val="철구외"/>
      <sheetName val="투자계획"/>
      <sheetName val="손익(ENG) (2)"/>
      <sheetName val="특수 (2)"/>
      <sheetName val="철구"/>
      <sheetName val="투자계획 (2)"/>
      <sheetName val="기획팀"/>
      <sheetName val="과제계획"/>
      <sheetName val="05경영실적"/>
      <sheetName val="사업부합의서"/>
      <sheetName val="염상무님"/>
      <sheetName val="손익(ENG)(미보고)"/>
      <sheetName val="특수(미보고)"/>
      <sheetName val="철구(미보고)"/>
      <sheetName val="dpct(미보고)"/>
      <sheetName val="총괄수정공정표"/>
      <sheetName val="월간공정표"/>
      <sheetName val="첨부6"/>
      <sheetName val="업무서신"/>
      <sheetName val="첨부 3-2(공현병지)"/>
      <sheetName val="구미주공"/>
      <sheetName val="안전관리계획"/>
      <sheetName val="안전관리계획 (2)"/>
      <sheetName val="공정사진"/>
      <sheetName val="전체예정공정표"/>
      <sheetName val="공정표(전월)"/>
      <sheetName val="공정표(당월)"/>
      <sheetName val="현안문제"/>
      <sheetName val="하도,발주,감리와의 현안문제"/>
      <sheetName val="현장직원문제"/>
      <sheetName val="도급계약및설변예상"/>
      <sheetName val="준공추정추이분석"/>
      <sheetName val="5"/>
      <sheetName val="5-1"/>
      <sheetName val="현안문제 및 원가절감요인"/>
      <sheetName val="하도급자현안문제 및 현장직원문제"/>
      <sheetName val="현장직원문제DATA"/>
      <sheetName val="원가현황"/>
      <sheetName val="04년실적및05년계획"/>
      <sheetName val="실적및계획첨부"/>
      <sheetName val="중점추진과제-1"/>
      <sheetName val="중점추진과제-2"/>
      <sheetName val="중점추진과제-3"/>
      <sheetName val="중점추진과제-4"/>
      <sheetName val="현장비젼및슬로건"/>
      <sheetName val="취하미수"/>
      <sheetName val="매출손익"/>
      <sheetName val="에너지회수율"/>
      <sheetName val="기본입력사항"/>
      <sheetName val="현설품의"/>
      <sheetName val="1 표지"/>
      <sheetName val="2 목차"/>
      <sheetName val="3 개요"/>
      <sheetName val="4 일반조건"/>
      <sheetName val="5 특기시장"/>
      <sheetName val="6 안전특수조건"/>
      <sheetName val="7 환경특수조건"/>
      <sheetName val="#1.실행내역"/>
      <sheetName val="#2.견적내역"/>
      <sheetName val="수량변경"/>
      <sheetName val="총괄표 (2)"/>
      <sheetName val="1.총괄집계표"/>
      <sheetName val="기구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심사요약서"/>
      <sheetName val="단가비교표"/>
      <sheetName val="공통대가산출근거"/>
      <sheetName val="PRINT"/>
      <sheetName val="단가산출-1"/>
      <sheetName val="단가산출-2"/>
      <sheetName val="단가산출-3"/>
      <sheetName val="일위대가분류체계"/>
      <sheetName val="사용전검사 수수료"/>
      <sheetName val="안전진단 수수료"/>
      <sheetName val="노무비 근거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B3" t="str">
            <v>형틀목공</v>
          </cell>
          <cell r="C3">
            <v>152831</v>
          </cell>
        </row>
        <row r="4">
          <cell r="B4" t="str">
            <v>철공</v>
          </cell>
          <cell r="C4">
            <v>138413</v>
          </cell>
        </row>
        <row r="5">
          <cell r="B5" t="str">
            <v>철근공</v>
          </cell>
          <cell r="C5">
            <v>148057</v>
          </cell>
        </row>
        <row r="6">
          <cell r="B6" t="str">
            <v>비계공</v>
          </cell>
          <cell r="C6">
            <v>161990</v>
          </cell>
        </row>
        <row r="7">
          <cell r="B7" t="str">
            <v>방수공</v>
          </cell>
          <cell r="C7">
            <v>105008</v>
          </cell>
        </row>
        <row r="8">
          <cell r="B8" t="str">
            <v>콘크리트공</v>
          </cell>
          <cell r="C8">
            <v>142556</v>
          </cell>
        </row>
        <row r="9">
          <cell r="B9" t="str">
            <v>배관공</v>
          </cell>
          <cell r="C9">
            <v>122333</v>
          </cell>
        </row>
        <row r="10">
          <cell r="B10" t="str">
            <v>포장공</v>
          </cell>
          <cell r="C10">
            <v>126728</v>
          </cell>
        </row>
        <row r="11">
          <cell r="B11" t="str">
            <v>배전전공</v>
          </cell>
          <cell r="C11">
            <v>254503</v>
          </cell>
        </row>
        <row r="12">
          <cell r="B12" t="str">
            <v>플랜트전공</v>
          </cell>
          <cell r="C12">
            <v>183097</v>
          </cell>
        </row>
        <row r="13">
          <cell r="B13" t="str">
            <v>내선전공</v>
          </cell>
          <cell r="C13">
            <v>160882</v>
          </cell>
        </row>
        <row r="14">
          <cell r="B14" t="str">
            <v>특고케이블공</v>
          </cell>
          <cell r="C14">
            <v>260975</v>
          </cell>
        </row>
        <row r="15">
          <cell r="B15" t="str">
            <v>고압케이블공</v>
          </cell>
          <cell r="C15">
            <v>235019</v>
          </cell>
        </row>
        <row r="16">
          <cell r="B16" t="str">
            <v>저압케이블공</v>
          </cell>
          <cell r="C16">
            <v>193986</v>
          </cell>
        </row>
        <row r="17">
          <cell r="B17" t="str">
            <v>계장공</v>
          </cell>
          <cell r="C17">
            <v>171877</v>
          </cell>
        </row>
        <row r="18">
          <cell r="B18" t="str">
            <v>특별인부</v>
          </cell>
          <cell r="C18">
            <v>111771</v>
          </cell>
        </row>
        <row r="19">
          <cell r="B19" t="str">
            <v>보통인부</v>
          </cell>
          <cell r="C19">
            <v>89566</v>
          </cell>
        </row>
        <row r="20">
          <cell r="B20" t="str">
            <v>건설기계운전기사</v>
          </cell>
          <cell r="C20">
            <v>130411</v>
          </cell>
        </row>
        <row r="21">
          <cell r="B21" t="str">
            <v>건설기계조장</v>
          </cell>
          <cell r="C21">
            <v>108152</v>
          </cell>
        </row>
        <row r="22">
          <cell r="B22" t="str">
            <v>건설기계운전조수</v>
          </cell>
        </row>
        <row r="23">
          <cell r="B23" t="str">
            <v>운전사(운반차)</v>
          </cell>
          <cell r="C23">
            <v>117523</v>
          </cell>
        </row>
        <row r="24">
          <cell r="B24" t="str">
            <v>운전사(기계)</v>
          </cell>
          <cell r="C24">
            <v>90909</v>
          </cell>
        </row>
        <row r="25">
          <cell r="B25" t="str">
            <v>기계설치공</v>
          </cell>
        </row>
        <row r="26">
          <cell r="B26" t="str">
            <v>용접공</v>
          </cell>
        </row>
        <row r="27">
          <cell r="B27" t="str">
            <v>통신외선공</v>
          </cell>
          <cell r="C27">
            <v>206221</v>
          </cell>
        </row>
        <row r="28">
          <cell r="B28" t="str">
            <v>통신설비공</v>
          </cell>
          <cell r="C28">
            <v>165682</v>
          </cell>
        </row>
        <row r="29">
          <cell r="B29" t="str">
            <v>통신내선공</v>
          </cell>
          <cell r="C29">
            <v>152692</v>
          </cell>
        </row>
        <row r="30">
          <cell r="B30" t="str">
            <v>통신케이블공</v>
          </cell>
          <cell r="C30">
            <v>247227</v>
          </cell>
        </row>
        <row r="31">
          <cell r="B31" t="str">
            <v>무선안테나공</v>
          </cell>
          <cell r="C31">
            <v>189061</v>
          </cell>
        </row>
        <row r="32">
          <cell r="B32" t="str">
            <v>H/W설치사</v>
          </cell>
        </row>
        <row r="33">
          <cell r="B33" t="str">
            <v>H/W시험사</v>
          </cell>
          <cell r="C33">
            <v>210314</v>
          </cell>
        </row>
        <row r="34">
          <cell r="B34" t="str">
            <v>S/W시험사</v>
          </cell>
          <cell r="C34">
            <v>228481</v>
          </cell>
        </row>
        <row r="35">
          <cell r="B35" t="str">
            <v>통신관련산업기사</v>
          </cell>
          <cell r="C35">
            <v>174836</v>
          </cell>
        </row>
        <row r="36">
          <cell r="B36" t="str">
            <v>통신관련기사</v>
          </cell>
          <cell r="C36">
            <v>196575</v>
          </cell>
        </row>
        <row r="37">
          <cell r="B37" t="str">
            <v>광케이블 설치사</v>
          </cell>
          <cell r="C37">
            <v>246430</v>
          </cell>
        </row>
        <row r="38">
          <cell r="B38" t="str">
            <v>작업반장</v>
          </cell>
          <cell r="C38">
            <v>111998</v>
          </cell>
        </row>
        <row r="39">
          <cell r="B39" t="str">
            <v>고급기술자</v>
          </cell>
        </row>
        <row r="40">
          <cell r="B40" t="str">
            <v>중급기술자</v>
          </cell>
        </row>
        <row r="41">
          <cell r="B41" t="str">
            <v>줄눈공</v>
          </cell>
          <cell r="C41">
            <v>109670</v>
          </cell>
        </row>
        <row r="42">
          <cell r="B42" t="str">
            <v>전기공사기사</v>
          </cell>
          <cell r="C42">
            <v>164207</v>
          </cell>
        </row>
        <row r="44">
          <cell r="B44" t="str">
            <v>변전전공</v>
          </cell>
        </row>
        <row r="45">
          <cell r="B45" t="str">
            <v>목도공</v>
          </cell>
          <cell r="C45" t="str">
            <v>-</v>
          </cell>
        </row>
      </sheetData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"/>
      <sheetName val="약품공급2"/>
      <sheetName val="PIPE-MUL"/>
      <sheetName val="data"/>
      <sheetName val="초기화면"/>
      <sheetName val="프로그램"/>
      <sheetName val="메인메뉴"/>
      <sheetName val="1. 침사지"/>
      <sheetName val="2. 일차침전지"/>
      <sheetName val="3.생물반응조"/>
      <sheetName val="4. 이차침전지"/>
      <sheetName val="5.여과소독방류펌프장"/>
      <sheetName val="6.설비동"/>
      <sheetName val="7.중계펌프장"/>
      <sheetName val="내역서2안"/>
      <sheetName val="일용노임단가"/>
      <sheetName val="토사(PE)"/>
      <sheetName val="단위세대"/>
      <sheetName val="단가(1)"/>
      <sheetName val="Sheet1 (2)"/>
      <sheetName val="Mc1"/>
      <sheetName val="도급내역"/>
      <sheetName val="노임단가"/>
      <sheetName val="일위목록"/>
      <sheetName val="요율"/>
      <sheetName val="DATA1"/>
      <sheetName val="CABLE SIZE-1"/>
      <sheetName val="단가산출"/>
      <sheetName val="허용전류-IEC DATA"/>
      <sheetName val="MCC제원"/>
      <sheetName val="단가(기자재)"/>
      <sheetName val="일집"/>
      <sheetName val="요약&amp;결과"/>
      <sheetName val="교각계산"/>
      <sheetName val="맨홀수량산출(A-LINE)"/>
      <sheetName val="단가조사"/>
      <sheetName val="전기"/>
      <sheetName val="단가일람"/>
      <sheetName val="조경일람"/>
      <sheetName val="자재단가"/>
      <sheetName val="수량산출"/>
      <sheetName val="단가비교표"/>
      <sheetName val="단위중량자료"/>
      <sheetName val="창호크기"/>
      <sheetName val="일위대가(출입)"/>
      <sheetName val="일위대가(1)"/>
      <sheetName val="일위대가목차"/>
      <sheetName val="단가"/>
      <sheetName val="맨홀_공사비"/>
      <sheetName val="일위대가"/>
      <sheetName val="물가시세표"/>
      <sheetName val="단가조사-예비품"/>
      <sheetName val="집계표"/>
      <sheetName val="기초자료"/>
      <sheetName val="단위내역목록"/>
      <sheetName val="할증 "/>
      <sheetName val="토적단위"/>
      <sheetName val="일위대가표"/>
      <sheetName val="wall"/>
      <sheetName val="Macro1"/>
      <sheetName val="일위대가(4층원격)"/>
      <sheetName val="단가대비표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자재"/>
      <sheetName val="일위"/>
      <sheetName val="소세(포)"/>
      <sheetName val="중세(이형집)"/>
      <sheetName val="소가(상)"/>
      <sheetName val="중가(토)"/>
      <sheetName val="대가(접)"/>
      <sheetName val="A4격점"/>
      <sheetName val="A3격점"/>
      <sheetName val="관보호"/>
      <sheetName val="격상"/>
      <sheetName val="사면"/>
      <sheetName val="석쌓전"/>
      <sheetName val="석헐전"/>
      <sheetName val="포횡"/>
      <sheetName val="석단 "/>
      <sheetName val="석공"/>
      <sheetName val="증감"/>
      <sheetName val="자단"/>
      <sheetName val="중입,산"/>
      <sheetName val="단산  (경)"/>
      <sheetName val="자집(가)"/>
      <sheetName val="자집 (세)"/>
      <sheetName val="경운"/>
      <sheetName val="토집"/>
      <sheetName val="토산"/>
      <sheetName val="깨기"/>
      <sheetName val="깨산"/>
      <sheetName val="오수(가)"/>
      <sheetName val="오수(가40) "/>
      <sheetName val="오수(세)"/>
      <sheetName val="포장공"/>
      <sheetName val="포가62깬"/>
      <sheetName val="포산"/>
      <sheetName val="오받우횡"/>
      <sheetName val="기타"/>
      <sheetName val="변압기 및 발전기 용량"/>
      <sheetName val="배선DATA"/>
      <sheetName val="토목"/>
      <sheetName val="내역서form"/>
      <sheetName val="4.  단락전류의 계산"/>
      <sheetName val="배수공"/>
      <sheetName val="간지"/>
      <sheetName val="음성방향"/>
      <sheetName val="밸브설치"/>
      <sheetName val="횡배수관집현황(2공구)"/>
      <sheetName val="ABUT수량-A1"/>
      <sheetName val="일위_파일"/>
      <sheetName val="철거산출근거"/>
      <sheetName val="직접인건비"/>
      <sheetName val="남양주부대"/>
      <sheetName val="DAN"/>
      <sheetName val="수지예산"/>
      <sheetName val="단위량당중기"/>
      <sheetName val="코드목록(시스템담당용)"/>
      <sheetName val="허용전류-IEC"/>
      <sheetName val="일위노임단가"/>
      <sheetName val="1. 전등설비"/>
      <sheetName val="4.  단락전류의 계산(X)"/>
      <sheetName val="1.2 동력설비 부하계산서"/>
      <sheetName val="수량집계표(舊)"/>
      <sheetName val="화재 탐지 설비"/>
      <sheetName val="이토변실(A3-LINE)"/>
      <sheetName val="내역서(기계)"/>
      <sheetName val="종배수관면벽신"/>
      <sheetName val="피벗테이블데이터분석"/>
      <sheetName val="현장관리비"/>
      <sheetName val="수안보-MBR1"/>
      <sheetName val="대차대조표"/>
      <sheetName val="단면별연장"/>
      <sheetName val="분수공별 면적"/>
      <sheetName val="관로조직표"/>
      <sheetName val="데이타"/>
      <sheetName val="허용전류제원"/>
      <sheetName val="단가표"/>
      <sheetName val="품셈TABLE"/>
      <sheetName val="일위대가목록(020311)"/>
      <sheetName val="원가"/>
      <sheetName val="사각1,특1호"/>
      <sheetName val="토공"/>
      <sheetName val="청주(철골발주의뢰서)"/>
      <sheetName val="단"/>
      <sheetName val="GI-LIST"/>
      <sheetName val="A-4"/>
      <sheetName val="기계상세"/>
      <sheetName val="코드표"/>
      <sheetName val="변경품셈총괄"/>
      <sheetName val="2공구산출내역"/>
      <sheetName val="전체내역"/>
      <sheetName val="단가견적조사표"/>
      <sheetName val="배관배선 단가조사"/>
      <sheetName val="일위대가집계"/>
      <sheetName val="금액내역서"/>
      <sheetName val="허용전류"/>
      <sheetName val="전기일위목록"/>
      <sheetName val="동해OUT"/>
      <sheetName val="기기리스트"/>
      <sheetName val="CABLE"/>
      <sheetName val="인건비"/>
      <sheetName val="투찰추정"/>
      <sheetName val="수목데이타 "/>
      <sheetName val="노임"/>
      <sheetName val="BID"/>
      <sheetName val="단위목록"/>
      <sheetName val="기계경비목록"/>
      <sheetName val="수목표준대가"/>
      <sheetName val="6차2회변경내역서"/>
      <sheetName val="소방"/>
      <sheetName val="2000,9월 일위"/>
      <sheetName val="기자재대비표"/>
      <sheetName val="구천"/>
      <sheetName val="내역서(기성청구)"/>
      <sheetName val="공통단가"/>
      <sheetName val="운반비"/>
      <sheetName val="노무비 근거"/>
      <sheetName val="일위대가집계표"/>
      <sheetName val="단가산출서"/>
      <sheetName val="암거치수표"/>
      <sheetName val="재료집계표빽업"/>
      <sheetName val="암거수리계산서"/>
      <sheetName val="◀암거수리계산조서"/>
      <sheetName val="최종단면▶"/>
      <sheetName val="단가표 (2)"/>
      <sheetName val="단  가  대  비  표"/>
      <sheetName val="일  위  대  가  목  록"/>
      <sheetName val="물가대비표"/>
      <sheetName val="갑지(추정)"/>
      <sheetName val="부대내역"/>
      <sheetName val="입찰안"/>
      <sheetName val="전체분"/>
      <sheetName val="#REF"/>
      <sheetName val="조명시설"/>
      <sheetName val="단위수량"/>
      <sheetName val=""/>
      <sheetName val="참조 (2)"/>
      <sheetName val="선로의 %임피던스 "/>
      <sheetName val="회사기초자료"/>
      <sheetName val="Macro2"/>
      <sheetName val="BDATA"/>
      <sheetName val="[PIPE-MUL.XLS]__SE08012_____P_2"/>
      <sheetName val="[PIPE-MUL.XLS]__SE08012_____P_5"/>
      <sheetName val="[PIPE-MUL.XLS]__SE08012_____P_3"/>
      <sheetName val="[PIPE-MUL.XLS]__SE08012_____P_4"/>
    </sheetNames>
    <definedNames>
      <definedName name="단중입력"/>
    </defined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Baby일위대가"/>
    </sheetNames>
    <sheetDataSet>
      <sheetData sheetId="0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매곡역사"/>
      <sheetName val="대치판정"/>
      <sheetName val="일위대가(가설)"/>
      <sheetName val="일위대가목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제경비"/>
      <sheetName val="조명율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투찰내역"/>
      <sheetName val="2000년1차"/>
      <sheetName val="2000전체분"/>
      <sheetName val="교통대책내역"/>
      <sheetName val="집계표"/>
      <sheetName val="조경일람"/>
      <sheetName val="간접1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단가일람"/>
      <sheetName val="#REF"/>
      <sheetName val="조명일위"/>
      <sheetName val="SLAB데이터"/>
      <sheetName val="노임"/>
      <sheetName val="접지수량"/>
      <sheetName val="sheet1"/>
      <sheetName val="지질조사"/>
      <sheetName val="Total 단위경유량집계"/>
      <sheetName val="약품공급2"/>
      <sheetName val="C1ㅇ"/>
      <sheetName val="CALCULATION"/>
      <sheetName val="실행철강하도"/>
      <sheetName val="MOTOR"/>
      <sheetName val="실행내역"/>
      <sheetName val="전체제잡비"/>
      <sheetName val="RE9604"/>
      <sheetName val="조명시설"/>
      <sheetName val="원가계산서"/>
      <sheetName val="DANGA"/>
      <sheetName val="일위대가"/>
      <sheetName val="설계조건"/>
      <sheetName val="1,2공구원가계산서"/>
      <sheetName val="2공구산출내역"/>
      <sheetName val="1공구산출내역서"/>
      <sheetName val="기계경비(시간당)"/>
      <sheetName val="건축내역"/>
      <sheetName val="단가"/>
      <sheetName val="마산월령동골조물량변경"/>
      <sheetName val="준검 내역서"/>
      <sheetName val="산근"/>
      <sheetName val="기본단가표"/>
      <sheetName val="재료집계표"/>
      <sheetName val="교각1"/>
      <sheetName val="DB"/>
      <sheetName val="내역(원안-대안)"/>
      <sheetName val="SIL98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노임단가"/>
      <sheetName val="단위단가"/>
      <sheetName val="수량산출서"/>
      <sheetName val="총공사내역서"/>
      <sheetName val="예산서"/>
      <sheetName val="금액내역서"/>
      <sheetName val="내역서(전기)"/>
      <sheetName val="항목(1)"/>
      <sheetName val="총괄표"/>
      <sheetName val="1.수인터널"/>
      <sheetName val="내역(중앙)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기계경비일람"/>
      <sheetName val="대포2교접속"/>
      <sheetName val="천방교접속"/>
      <sheetName val="하남내역"/>
      <sheetName val="I.설계조건"/>
      <sheetName val="산출근거"/>
      <sheetName val="표  지"/>
      <sheetName val="잡철물"/>
      <sheetName val="관급"/>
      <sheetName val="일위목록"/>
      <sheetName val="요율"/>
      <sheetName val="설비2차"/>
      <sheetName val="5회토적"/>
      <sheetName val="자재일람"/>
      <sheetName val="참조-(1)"/>
      <sheetName val="N賃率-職"/>
      <sheetName val="원가계산서구조조정"/>
      <sheetName val="현장지지물물량"/>
      <sheetName val="갑지"/>
      <sheetName val="단가산출"/>
      <sheetName val="조도계산서 (도서)"/>
      <sheetName val="결재갑지"/>
      <sheetName val="일반공사"/>
      <sheetName val="현장설명"/>
      <sheetName val="공문"/>
      <sheetName val="제안서"/>
      <sheetName val="행정표준(1)"/>
      <sheetName val="행정표준(2)"/>
      <sheetName val="4.전기"/>
      <sheetName val="조경"/>
      <sheetName val="hvac(제어동)"/>
      <sheetName val="BH-1 (2)"/>
      <sheetName val="COVER"/>
      <sheetName val="금융비용"/>
      <sheetName val="직노"/>
      <sheetName val="ITEM"/>
      <sheetName val="앉음벽 (2)"/>
      <sheetName val="6호기"/>
      <sheetName val="전기일위대가"/>
      <sheetName val="토공A"/>
      <sheetName val="ABUT수량-A1"/>
      <sheetName val="총괄내역서"/>
      <sheetName val="직공비"/>
      <sheetName val="일위대가표"/>
      <sheetName val="문학간접"/>
      <sheetName val="공사비예산서(토목분)"/>
      <sheetName val="도급"/>
      <sheetName val="1.설계조건"/>
      <sheetName val="운반"/>
      <sheetName val="001"/>
      <sheetName val="오저간내역서"/>
      <sheetName val="초기화면"/>
      <sheetName val="폐기물"/>
      <sheetName val="관리비비계상"/>
      <sheetName val="예가내역서"/>
      <sheetName val="경비2내역"/>
      <sheetName val="세부내역"/>
      <sheetName val="3련 BOX"/>
      <sheetName val="단가조사-2"/>
      <sheetName val="노원열병합  건축공사기성내역서"/>
      <sheetName val="터파기및재료"/>
      <sheetName val="인원계획"/>
      <sheetName val="역T형옹벽단위수량"/>
      <sheetName val="타공종이기"/>
      <sheetName val="예산변경원인분석"/>
      <sheetName val="98지급계획"/>
      <sheetName val="내역_ver1.0"/>
      <sheetName val="설 계"/>
      <sheetName val="정렬"/>
      <sheetName val="인부노임"/>
      <sheetName val="전체"/>
      <sheetName val="DATA"/>
      <sheetName val="운반비"/>
      <sheetName val="2000양배"/>
      <sheetName val="구조물수량집계표"/>
      <sheetName val="일위대가(가설)"/>
      <sheetName val="데이타"/>
      <sheetName val="을-ATYPE"/>
      <sheetName val="이형관"/>
      <sheetName val="우수관매설및 우수받이"/>
      <sheetName val="내역원본"/>
      <sheetName val="설계서(본관)"/>
      <sheetName val="접지1종"/>
      <sheetName val="품셈"/>
      <sheetName val="도급-집계"/>
      <sheetName val="증감내역서"/>
      <sheetName val="신호등일위대가"/>
      <sheetName val="보증수수료산출"/>
      <sheetName val="소야공정계획표"/>
      <sheetName val="대전21토목내역서"/>
      <sheetName val="말뚝지지력산정"/>
      <sheetName val="간접비계산"/>
      <sheetName val="작성방법"/>
      <sheetName val="부속동"/>
      <sheetName val="APT"/>
      <sheetName val="대비"/>
      <sheetName val="제출내역 (2)"/>
      <sheetName val="할증"/>
      <sheetName val="Resource2"/>
      <sheetName val="경비"/>
      <sheetName val="적용단가"/>
      <sheetName val="분뇨"/>
      <sheetName val="산출내역서"/>
      <sheetName val="내역(창신)"/>
      <sheetName val="토목"/>
      <sheetName val="배수내역"/>
      <sheetName val="배수내역 (2)"/>
      <sheetName val="제1호단위수량"/>
      <sheetName val="결과조달"/>
      <sheetName val="자료"/>
      <sheetName val="간접(90)"/>
      <sheetName val="참조"/>
      <sheetName val="설계내역서"/>
      <sheetName val="여과지동"/>
      <sheetName val="기초자료"/>
      <sheetName val="Sheet3"/>
      <sheetName val="연결임시"/>
      <sheetName val="전기"/>
      <sheetName val="자재단가비교표"/>
      <sheetName val="단가대비표"/>
      <sheetName val="기초일위"/>
      <sheetName val="시설일위"/>
      <sheetName val="INPUT"/>
      <sheetName val="구간별관경"/>
      <sheetName val="보고서 기기리스트"/>
      <sheetName val="토목내역"/>
      <sheetName val="사급자재"/>
      <sheetName val="기계공사"/>
      <sheetName val="일반부표"/>
      <sheetName val="7. 현장관리비 "/>
      <sheetName val="6. 안전관리비"/>
      <sheetName val="여수토토적"/>
      <sheetName val="을"/>
      <sheetName val="ancillary"/>
      <sheetName val="코드표"/>
      <sheetName val="사업전망"/>
      <sheetName val="현장업무"/>
      <sheetName val="PIPING"/>
      <sheetName val="MSS 2"/>
      <sheetName val="전주2本1"/>
      <sheetName val="프로젝트"/>
      <sheetName val="2.1  노무비 평균단가산출"/>
      <sheetName val="명세서"/>
      <sheetName val="A-4"/>
      <sheetName val="I一般比"/>
      <sheetName val="plan&amp;section of foundation"/>
      <sheetName val="pile bearing capa &amp; arrenge"/>
      <sheetName val="working load at the btm ft."/>
      <sheetName val="stability check"/>
      <sheetName val="design criteria"/>
      <sheetName val="재료비"/>
      <sheetName val="적용표"/>
      <sheetName val="현장관리비"/>
      <sheetName val="상-교대(A1-A2)"/>
      <sheetName val="토목주소"/>
      <sheetName val="11.우각부 보강"/>
      <sheetName val="날개벽수량표"/>
      <sheetName val="교량"/>
      <sheetName val="간이영수증"/>
      <sheetName val="조건표"/>
      <sheetName val="횡배위치"/>
      <sheetName val="설계서(7)"/>
      <sheetName val="예산서(6)"/>
      <sheetName val="분전반"/>
      <sheetName val="자재단가"/>
      <sheetName val="원가"/>
      <sheetName val="설계예산서"/>
      <sheetName val="ilch"/>
      <sheetName val="견적조건"/>
      <sheetName val="소포내역 (2)"/>
      <sheetName val="_HIT__HMC 견적_3900_"/>
      <sheetName val="구조물견적서"/>
      <sheetName val="전기내역서(총계)"/>
      <sheetName val="실행(1)"/>
      <sheetName val="입력데이타"/>
      <sheetName val="일위집계(기존)"/>
      <sheetName val="신림자금"/>
      <sheetName val="11.산출(전열)"/>
      <sheetName val="6.산출(동력)"/>
      <sheetName val="7.산출(TRAY)"/>
      <sheetName val="부재예실1월"/>
      <sheetName val="Total"/>
      <sheetName val="공정증감대ㅈ표"/>
      <sheetName val="측구터파기공수량집계"/>
      <sheetName val="배수공 시멘트 및 골재량 산출"/>
      <sheetName val="Macro(차단기)"/>
      <sheetName val=" HIT-&gt;HMC 견적(3900)"/>
      <sheetName val="lee"/>
      <sheetName val="집계표소트"/>
      <sheetName val="투찰추정"/>
      <sheetName val="검토"/>
      <sheetName val="가격조사서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추가예산"/>
      <sheetName val="A 견적"/>
      <sheetName val="전기일위목록"/>
      <sheetName val="원가+내역"/>
      <sheetName val="JUCKEYK"/>
      <sheetName val="13LPMCC"/>
      <sheetName val="시운전연료"/>
      <sheetName val="수량산출"/>
      <sheetName val="제품원재"/>
      <sheetName val="건설성적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시멘트"/>
      <sheetName val="WORK"/>
      <sheetName val="금호"/>
      <sheetName val="bearing"/>
      <sheetName val="검암내역"/>
      <sheetName val="EUPDAT2"/>
      <sheetName val="봉양~조차장간고하개명(신설)"/>
      <sheetName val="Macro1"/>
      <sheetName val="일위대가목록"/>
      <sheetName val="기성내역"/>
      <sheetName val="01AC"/>
      <sheetName val="단가조건(02년)"/>
      <sheetName val="8설7발"/>
      <sheetName val="기기리스트"/>
      <sheetName val="내   역"/>
      <sheetName val="일위대가(1)"/>
      <sheetName val="마산방향"/>
      <sheetName val="진주방향"/>
      <sheetName val="내역(가지)"/>
      <sheetName val="기초수량집"/>
      <sheetName val="입력"/>
      <sheetName val="예산총괄"/>
      <sheetName val="공사원가계산서"/>
      <sheetName val="산출내역서집계표"/>
      <sheetName val="설계"/>
      <sheetName val="TYPE-A"/>
      <sheetName val="소비자가"/>
      <sheetName val="type-F"/>
      <sheetName val="99월별경비계획"/>
      <sheetName val="70%"/>
      <sheetName val="용소리교"/>
      <sheetName val="정화조내역"/>
      <sheetName val="물량표S"/>
      <sheetName val="중기일위대가"/>
      <sheetName val="플랜트 설치"/>
      <sheetName val="광산내역"/>
      <sheetName val="단가집"/>
      <sheetName val="99-0002"/>
      <sheetName val="EBSDATA"/>
      <sheetName val="원계약고시공및준비구분"/>
      <sheetName val="전라자금"/>
      <sheetName val="INPUT-DATA"/>
      <sheetName val="총괄-1"/>
      <sheetName val="기초코드"/>
      <sheetName val="Y-WORK"/>
      <sheetName val="시설물일위"/>
      <sheetName val="내역서1"/>
      <sheetName val="unit 4"/>
      <sheetName val="견적서"/>
      <sheetName val="WING3"/>
      <sheetName val="전입"/>
      <sheetName val="전 기"/>
      <sheetName val="CORE#2"/>
      <sheetName val="전기실-1"/>
      <sheetName val="소방사항"/>
      <sheetName val="200"/>
      <sheetName val="부대내역"/>
      <sheetName val="6PILE  (돌출)"/>
      <sheetName val="자재단가표"/>
      <sheetName val="SLAB"/>
      <sheetName val="일위"/>
      <sheetName val="장비단가표"/>
      <sheetName val="asd"/>
      <sheetName val="Customer Databas"/>
      <sheetName val="공통가설"/>
      <sheetName val="d118"/>
      <sheetName val="목차 "/>
      <sheetName val="화재 탐지 설비"/>
      <sheetName val="관급자재"/>
      <sheetName val="현장관리비참조"/>
      <sheetName val="SHEET PILE단가"/>
      <sheetName val="수정2"/>
      <sheetName val="b_balju"/>
      <sheetName val="원가총괄"/>
      <sheetName val="귀래 설계 공내역서"/>
      <sheetName val="FM"/>
      <sheetName val="내역표지"/>
      <sheetName val="갑지(추정)"/>
      <sheetName val="전체_1설계"/>
      <sheetName val="중기"/>
      <sheetName val="파일구성"/>
      <sheetName val="동방설계서"/>
      <sheetName val="유입량"/>
      <sheetName val="spc 배관견적"/>
      <sheetName val="현금흐름"/>
      <sheetName val="인사자료총집계"/>
      <sheetName val="1.취수장"/>
      <sheetName val="일용노임단가"/>
      <sheetName val="투입내역"/>
      <sheetName val="별첨1-임식"/>
      <sheetName val="기본자료"/>
      <sheetName val="공사비총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데리네이타현황"/>
      <sheetName val="접속도로1"/>
      <sheetName val="건축공사"/>
      <sheetName val="BH_1 _2_"/>
      <sheetName val="지불내역(자재외)"/>
      <sheetName val="바닥판"/>
      <sheetName val="입력DATA"/>
      <sheetName val="일위대가목차"/>
      <sheetName val="3.1공사현황 공정표"/>
      <sheetName val="시설물기초"/>
      <sheetName val="SG"/>
      <sheetName val="편입토지조서"/>
      <sheetName val="배수통관(좌)"/>
      <sheetName val="예가표"/>
      <sheetName val="입찰"/>
      <sheetName val="현경"/>
      <sheetName val="중기사용료산출근거"/>
      <sheetName val="단가산출1"/>
      <sheetName val="주관사업"/>
      <sheetName val="C97상"/>
      <sheetName val="퇴직금(울산천상)"/>
      <sheetName val="6공구(당초)"/>
      <sheetName val="공통단가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노임이"/>
      <sheetName val="백암비스타내역"/>
      <sheetName val="계수시트"/>
      <sheetName val="PAY"/>
      <sheetName val="노임 단가"/>
      <sheetName val="직접경비호표"/>
      <sheetName val="ELEC"/>
      <sheetName val="1유리"/>
      <sheetName val="#2_일위대가목록"/>
      <sheetName val="실행(ALT1)"/>
      <sheetName val="개인별 순위표"/>
      <sheetName val="INDEX"/>
      <sheetName val="프랜트면허"/>
      <sheetName val="냉천부속동"/>
      <sheetName val="네고율"/>
      <sheetName val="Sheet5"/>
      <sheetName val="재집"/>
      <sheetName val="총"/>
      <sheetName val="물량표"/>
      <sheetName val="오산갈곳"/>
      <sheetName val="신천3호용수로"/>
      <sheetName val="중기비"/>
      <sheetName val="안정계산"/>
      <sheetName val="단면검토"/>
      <sheetName val="2000년하반기"/>
      <sheetName val="수지예산"/>
      <sheetName val="직재"/>
      <sheetName val="전동기"/>
      <sheetName val="일위대가(집계)"/>
      <sheetName val="수량산출서집계(1-4차)"/>
      <sheetName val="기본일위"/>
      <sheetName val="모델명"/>
      <sheetName val="손익분석"/>
      <sheetName val="(1)본선수량집계"/>
      <sheetName val="정산내역"/>
      <sheetName val="Cash Flow-1"/>
      <sheetName val="PAINT"/>
      <sheetName val="EQT-ESTN"/>
      <sheetName val="장비"/>
      <sheetName val="노무"/>
      <sheetName val="세골재  T2 변경 현황"/>
      <sheetName val="1.설계기준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단가(적용)"/>
      <sheetName val="SUMMARY(S)"/>
      <sheetName val="설치"/>
      <sheetName val="저장소"/>
      <sheetName val="내역집계"/>
      <sheetName val="재료"/>
      <sheetName val="8.현장관리비"/>
      <sheetName val="7.안전관리비"/>
      <sheetName val="Macro(전선)"/>
      <sheetName val="POL6차-PIPING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TOT"/>
      <sheetName val="유림골조"/>
      <sheetName val="별표 "/>
      <sheetName val="인건비"/>
      <sheetName val="도담구내 개소별 명세"/>
      <sheetName val="1안"/>
      <sheetName val="BQ"/>
      <sheetName val="집계및폼"/>
      <sheetName val="04_10_11"/>
      <sheetName val="원가서"/>
      <sheetName val="환율change"/>
      <sheetName val="당초"/>
      <sheetName val="단가표"/>
      <sheetName val="시화점실행"/>
      <sheetName val="기별(종합)"/>
      <sheetName val="건축"/>
      <sheetName val="부서코드표"/>
      <sheetName val="결재란"/>
      <sheetName val="협력업체"/>
      <sheetName val="코드1"/>
      <sheetName val="코드2"/>
      <sheetName val="분전반일위대가"/>
      <sheetName val="품목납기"/>
      <sheetName val="대림경상68억"/>
      <sheetName val="단중표"/>
      <sheetName val="7"/>
      <sheetName val="投标材料清单 "/>
      <sheetName val="공사비산출내역"/>
      <sheetName val="TCDB"/>
      <sheetName val="손익차9월2"/>
      <sheetName val="득점현황"/>
      <sheetName val="전기공사"/>
      <sheetName val="청천내"/>
      <sheetName val="재료값"/>
      <sheetName val="합계"/>
      <sheetName val="내역서 "/>
      <sheetName val="실행"/>
      <sheetName val="조경수목"/>
      <sheetName val="퇴직공제부금"/>
      <sheetName val="평균노임"/>
      <sheetName val="분석"/>
      <sheetName val="시운전연료비"/>
      <sheetName val="골조시행"/>
      <sheetName val="입찰보고"/>
      <sheetName val="CC16-내역서"/>
      <sheetName val="재료비단가"/>
      <sheetName val="자료입력"/>
      <sheetName val="적용단위길이"/>
      <sheetName val="전기혼잡제경비(45)"/>
      <sheetName val="중사"/>
      <sheetName val="통신물량"/>
      <sheetName val="공사비총괄표"/>
      <sheetName val="공사비집계"/>
      <sheetName val="집계장(대목_실행)"/>
      <sheetName val="대공종"/>
      <sheetName val="집 계 표"/>
      <sheetName val="업체자료"/>
      <sheetName val="MILL"/>
      <sheetName val="9GNG운반"/>
      <sheetName val="원형1호맨홀토공수량"/>
      <sheetName val="장비비 명세서1"/>
      <sheetName val="단가산출서"/>
      <sheetName val="가설건물"/>
      <sheetName val="코드"/>
      <sheetName val="연습"/>
      <sheetName val="장비단가"/>
      <sheetName val="자금청구"/>
      <sheetName val="목차"/>
      <sheetName val="간접비(1)"/>
      <sheetName val="제노임"/>
      <sheetName val="철거산출근거"/>
      <sheetName val="CODE"/>
      <sheetName val="DHEQSUPT"/>
      <sheetName val="소화실적"/>
      <sheetName val="10공구일위"/>
      <sheetName val="7.공정표"/>
      <sheetName val="단면 (2)"/>
      <sheetName val="지구단위계획"/>
      <sheetName val="김해토지조서"/>
      <sheetName val="자동제어"/>
      <sheetName val="실지수기호표"/>
      <sheetName val="시중노임단가"/>
      <sheetName val="청주(철골발주의뢰서)"/>
      <sheetName val="VE절감"/>
      <sheetName val="분전함신설"/>
      <sheetName val="차수"/>
      <sheetName val="관공일위대가"/>
      <sheetName val="관자재"/>
      <sheetName val="단가 및 재료비"/>
      <sheetName val="관접합및자재집계표"/>
      <sheetName val="3.공통공사대비"/>
      <sheetName val="sub"/>
      <sheetName val="공량산출서"/>
      <sheetName val="98수문일위"/>
      <sheetName val="몰탈"/>
      <sheetName val="MSS_2"/>
      <sheetName val="2000노임기준"/>
      <sheetName val="교각계산"/>
      <sheetName val="식재인부"/>
      <sheetName val="일위총괄"/>
      <sheetName val="AS복구"/>
      <sheetName val="중기터파기"/>
      <sheetName val="변수값"/>
      <sheetName val="중기상차"/>
      <sheetName val="대치판정"/>
      <sheetName val="남양내역"/>
      <sheetName val="MAIN_TABLE"/>
      <sheetName val="단가적용"/>
      <sheetName val="수량집계"/>
      <sheetName val="기본단가"/>
      <sheetName val="현장별"/>
      <sheetName val="1단계"/>
      <sheetName val="미드수량"/>
      <sheetName val="단면가정"/>
      <sheetName val="입찰견적보고서"/>
      <sheetName val="단가조사서"/>
      <sheetName val="준공정산"/>
      <sheetName val="상수도토공집계표"/>
      <sheetName val="직접비"/>
      <sheetName val="자재co"/>
      <sheetName val="INSTR"/>
      <sheetName val="#3_일위대가목록"/>
      <sheetName val="일위대가표48"/>
      <sheetName val="RETAIL (ABOVE)"/>
      <sheetName val="토공계산서(부체도로)"/>
      <sheetName val="검색방"/>
      <sheetName val="내역서비교"/>
      <sheetName val="부대공(BOQ)"/>
      <sheetName val="비주거용"/>
      <sheetName val="전선 및 전선관"/>
      <sheetName val="공조기"/>
      <sheetName val="현금예금"/>
      <sheetName val="양식_자재단가조사표"/>
      <sheetName val="수배전(갑)"/>
      <sheetName val="위치"/>
      <sheetName val="제수변 수량집계표(보통)"/>
      <sheetName val="수우미양가(Vlookup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내역서1999.8최종"/>
      <sheetName val="신고조서"/>
      <sheetName val="EJ"/>
      <sheetName val="코드일람표2001년10월"/>
      <sheetName val="구의33고"/>
      <sheetName val="유림총괄"/>
      <sheetName val="사유서제출현황-2"/>
      <sheetName val="N賃率_職"/>
      <sheetName val="인천제철"/>
      <sheetName val="토사(PE)"/>
      <sheetName val="투찰가"/>
      <sheetName val="2련간지"/>
      <sheetName val="sw1"/>
      <sheetName val="암거 제원표"/>
      <sheetName val="96수출"/>
      <sheetName val="암거"/>
      <sheetName val="1공구(입찰내역)"/>
      <sheetName val="노임단가 (2)"/>
      <sheetName val="B"/>
      <sheetName val="동해title"/>
      <sheetName val="단가(반정1교-원주)"/>
      <sheetName val="중기사용료"/>
      <sheetName val="제품목록"/>
      <sheetName val="BJJIN"/>
      <sheetName val="평3"/>
      <sheetName val="Sheet4"/>
      <sheetName val="심사물량"/>
      <sheetName val="SHEET"/>
      <sheetName val="현관"/>
      <sheetName val="5. 현장관리비(new) "/>
      <sheetName val="원본"/>
      <sheetName val="건축내역서"/>
      <sheetName val="하중계산"/>
      <sheetName val="옥내소화전계산서"/>
      <sheetName val="인부신상자료"/>
      <sheetName val="2_1__노무비_평균단가산출"/>
      <sheetName val="-배수구조총재료"/>
      <sheetName val="CODE1"/>
      <sheetName val="월별수입"/>
      <sheetName val="횡배수관토공수량"/>
      <sheetName val="제잡비"/>
      <sheetName val="개요"/>
      <sheetName val="주beam"/>
      <sheetName val="일위_파일"/>
      <sheetName val="이토변실(A3-LINE)"/>
      <sheetName val="기계실냉난방"/>
      <sheetName val="Macro3"/>
      <sheetName val="guard(mac)"/>
      <sheetName val="내역서을지"/>
      <sheetName val="옥외외등집계표"/>
      <sheetName val="세부추진"/>
      <sheetName val="상용보강"/>
      <sheetName val="일정"/>
      <sheetName val="일위단가"/>
      <sheetName val="원가입력"/>
      <sheetName val="2.대외공문"/>
      <sheetName val="SHL"/>
      <sheetName val="적용환율"/>
      <sheetName val="공정코드"/>
      <sheetName val="현장실사자료"/>
      <sheetName val="관리,공감"/>
      <sheetName val="Sheet6"/>
      <sheetName val="인력터파기"/>
      <sheetName val="정산을지"/>
      <sheetName val="6. 수량산출서"/>
      <sheetName val="단   산"/>
      <sheetName val="실    단"/>
      <sheetName val="점수계산1-2"/>
      <sheetName val="HVAC"/>
      <sheetName val="인원"/>
      <sheetName val="wall"/>
      <sheetName val="일위(시설)"/>
      <sheetName val="노무비 근거"/>
      <sheetName val="조작대(1연)"/>
      <sheetName val="위치조서"/>
      <sheetName val="일위대_x0000__x0000_Ԁ_x0000_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일위대㐀븁_x0000__x0000_退"/>
      <sheetName val="비교1"/>
      <sheetName val="확정분요약"/>
      <sheetName val="확정분세부"/>
      <sheetName val="울산자금"/>
      <sheetName val="실행(표지,갑,을)"/>
      <sheetName val="표준건축비"/>
      <sheetName val="본사인상전"/>
      <sheetName val="효율표"/>
      <sheetName val="기본"/>
      <sheetName val="Eq. Mobilization"/>
      <sheetName val="가시설단위수량"/>
      <sheetName val="건축2"/>
      <sheetName val="입력정보"/>
      <sheetName val="이월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금리계산"/>
      <sheetName val="대운반(철재)"/>
      <sheetName val="산출"/>
      <sheetName val="소방"/>
      <sheetName val="예산코드"/>
      <sheetName val="기준"/>
      <sheetName val="철근량"/>
      <sheetName val="실행대비"/>
      <sheetName val="용수간선"/>
      <sheetName val=""/>
      <sheetName val="공사수행방안"/>
      <sheetName val="학생내역"/>
      <sheetName val="가설식당"/>
      <sheetName val=" 갑지"/>
      <sheetName val="현장경비"/>
      <sheetName val="COST"/>
      <sheetName val="장비 (2)"/>
      <sheetName val="3BL공동구 수량"/>
      <sheetName val="A1"/>
      <sheetName val="단가조사"/>
      <sheetName val="재료비노무비"/>
      <sheetName val="CM 1"/>
      <sheetName val="5.동별횡주관경"/>
      <sheetName val="범례표"/>
      <sheetName val="Baby일위대가"/>
      <sheetName val="공통(20-91)"/>
      <sheetName val="기안"/>
      <sheetName val="APT내역"/>
      <sheetName val="부대시설"/>
      <sheetName val="Sheet17"/>
      <sheetName val="LF자재단가"/>
      <sheetName val="제품정보"/>
      <sheetName val="상품수불(합산)"/>
      <sheetName val="자동세륜기"/>
      <sheetName val="에어샵공사"/>
      <sheetName val="Sheet16"/>
      <sheetName val="전사 (2)"/>
      <sheetName val="BA (2)"/>
      <sheetName val="CP (2)"/>
      <sheetName val="시산표"/>
      <sheetName val="인건-측정"/>
      <sheetName val="울산자동제어"/>
      <sheetName val="실행내역서(DCU)"/>
      <sheetName val="노무비"/>
      <sheetName val="일위CODE"/>
      <sheetName val="목록"/>
      <sheetName val="제경비산출서"/>
      <sheetName val="맨홀토공"/>
      <sheetName val="맨홀수량산출"/>
      <sheetName val="콘크리트타설집계표"/>
      <sheetName val="Sheet1 (2)"/>
      <sheetName val="도수로현황"/>
      <sheetName val="일위대가집계"/>
      <sheetName val="동물이동통로"/>
      <sheetName val="기계실"/>
      <sheetName val="간접"/>
      <sheetName val="수량산출서 (2)"/>
      <sheetName val="재적표"/>
      <sheetName val="도실건시"/>
      <sheetName val="참조 (2)"/>
      <sheetName val="입력데이타(비인쇄용)"/>
      <sheetName val="I_설계조_x0000_"/>
      <sheetName val="수량명세서"/>
      <sheetName val="전산망"/>
      <sheetName val="골조"/>
      <sheetName val=" 소방공사 산출근거"/>
      <sheetName val="49일위"/>
      <sheetName val="22일위"/>
      <sheetName val="REDUCER"/>
      <sheetName val="WE'T"/>
      <sheetName val="일위대가 "/>
      <sheetName val="1ST"/>
      <sheetName val="4 LINE"/>
      <sheetName val="7 th"/>
      <sheetName val="CTEMCOST"/>
      <sheetName val="ELECTRIC"/>
      <sheetName val="SCHEDULE"/>
      <sheetName val="조도계산서_(도서_x0000_"/>
      <sheetName val="04변경-상하"/>
      <sheetName val="설계서"/>
      <sheetName val="20관리비율"/>
      <sheetName val="95MAKER"/>
      <sheetName val="구성비"/>
      <sheetName val="집계표(육상)"/>
      <sheetName val="5사남"/>
      <sheetName val="식음료"/>
      <sheetName val="apt수량"/>
      <sheetName val="현금"/>
      <sheetName val="첨부1"/>
      <sheetName val="도급FORM"/>
      <sheetName val="新철폐복2"/>
      <sheetName val="新철폐복3"/>
      <sheetName val="新철폐복"/>
      <sheetName val="유치원내역"/>
      <sheetName val="기성(1차) "/>
      <sheetName val="NOMUBI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수문일1"/>
      <sheetName val="형상"/>
      <sheetName val="전기단가조사서"/>
      <sheetName val="골재산출"/>
      <sheetName val="포장수량집계"/>
      <sheetName val="마스터원본"/>
      <sheetName val="환경평가"/>
      <sheetName val="계정"/>
      <sheetName val="1회"/>
      <sheetName val="esc"/>
      <sheetName val="부총"/>
      <sheetName val="1.CB"/>
      <sheetName val="변수"/>
      <sheetName val="실적공사비"/>
      <sheetName val="투찰"/>
      <sheetName val="토공(1)"/>
      <sheetName val="준공조서갑지"/>
      <sheetName val="일위대가(계측기설치)"/>
      <sheetName val="본사공가현황"/>
      <sheetName val="단위수량"/>
      <sheetName val="재정비내역"/>
      <sheetName val="지적고시내역"/>
      <sheetName val="가시설(TYPE-A)"/>
      <sheetName val="1-1평균터파기고(1)"/>
      <sheetName val="일위산출근거"/>
      <sheetName val="견내"/>
      <sheetName val="산식3"/>
      <sheetName val="목록표"/>
      <sheetName val="장비집계"/>
      <sheetName val="자재"/>
      <sheetName val="산근1"/>
      <sheetName val="조립1부실적"/>
      <sheetName val="관경별내역서"/>
      <sheetName val="포장(수량)-관로부"/>
      <sheetName val="전철"/>
      <sheetName val="하수급견적대비"/>
      <sheetName val="수량산출서집계"/>
      <sheetName val="맨홀수량"/>
      <sheetName val="토목내역서"/>
      <sheetName val="보고서_기기리스트1"/>
      <sheetName val="콘_재료분리(1)"/>
      <sheetName val="NNV"/>
      <sheetName val="CON'C"/>
      <sheetName val="간접비"/>
      <sheetName val="토공 토적표"/>
      <sheetName val="현황산출서"/>
      <sheetName val="MSS"/>
      <sheetName val="정화조"/>
      <sheetName val="토공 total"/>
      <sheetName val="공기압舓⿫_x0005_"/>
      <sheetName val="공기압妐&quot;姜"/>
      <sheetName val="내역서(100%)"/>
      <sheetName val="아파트 "/>
      <sheetName val="변경내역"/>
      <sheetName val="상반기손익차2총괄"/>
      <sheetName val="자재단가리스트"/>
      <sheetName val="전압강하자료"/>
      <sheetName val="현장조사"/>
      <sheetName val="견적의뢰서"/>
      <sheetName val="갑지.을지"/>
      <sheetName val="기타"/>
      <sheetName val="각종양식"/>
      <sheetName val="&lt;--"/>
      <sheetName val="접속도수량집계표"/>
      <sheetName val="난간벽단위"/>
      <sheetName val="단위중량"/>
      <sheetName val="조직"/>
      <sheetName val="정산서"/>
      <sheetName val="지급자재"/>
      <sheetName val="간지"/>
      <sheetName val="안정검토"/>
      <sheetName val="경비_원본"/>
      <sheetName val="LIST"/>
      <sheetName val="기성갑지"/>
      <sheetName val="MIJIBI"/>
      <sheetName val="0Title"/>
      <sheetName val="할빙수"/>
      <sheetName val="날개수집"/>
      <sheetName val="한일양산"/>
      <sheetName val="2-2.매출분석"/>
      <sheetName val="미납품 현황"/>
      <sheetName val="주bea_xdcf0_"/>
      <sheetName val="예산조서(전송)"/>
      <sheetName val="간접경상비"/>
      <sheetName val="S0"/>
      <sheetName val="변경명신물량 (2)"/>
      <sheetName val="을부담운반비"/>
      <sheetName val="K1자재(3차등)"/>
      <sheetName val="제수변수량"/>
      <sheetName val="일위대가목록표"/>
      <sheetName val="교대(A1)"/>
      <sheetName val="견적시담(송포2공구)"/>
      <sheetName val="H-pile(298x299)"/>
      <sheetName val="H-pile(250x250)"/>
      <sheetName val="감가상각비대체내역"/>
      <sheetName val="J"/>
      <sheetName val="설-원가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자재집계"/>
      <sheetName val="F4-F7"/>
      <sheetName val="FAB별"/>
      <sheetName val="2"/>
      <sheetName val="기존단가 (2)"/>
      <sheetName val="대_x0000__x0000_"/>
      <sheetName val="집계"/>
      <sheetName val="95년12월말"/>
      <sheetName val="매입"/>
      <sheetName val="물류최종8월7"/>
      <sheetName val="세목별"/>
      <sheetName val="임차비용"/>
      <sheetName val="부대대비"/>
      <sheetName val="냉연집계"/>
      <sheetName val="15100"/>
      <sheetName val="데이터유효성검사자료"/>
      <sheetName val="송전기본"/>
      <sheetName val="보할"/>
      <sheetName val="수정계획3"/>
      <sheetName val="I_설계조多"/>
      <sheetName val="일위1"/>
      <sheetName val="우석문틀"/>
      <sheetName val="선정요령"/>
      <sheetName val="담보"/>
      <sheetName val="(당평)자재"/>
      <sheetName val="유효폭의 계산"/>
      <sheetName val="다곡2교"/>
      <sheetName val="조경수량"/>
      <sheetName val="기준액"/>
      <sheetName val="자재테이블"/>
      <sheetName val="건축원가계산서"/>
      <sheetName val="화설내"/>
      <sheetName val="덤프트럭계수"/>
      <sheetName val="배수관연장조서"/>
      <sheetName val="자갈,시멘트,모래산출"/>
      <sheetName val="기본설계기준"/>
      <sheetName val="내역1"/>
      <sheetName val="시추조사비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건축집계"/>
      <sheetName val="Scenario"/>
      <sheetName val="단양 00 아파트-세부내역"/>
      <sheetName val="GDP"/>
      <sheetName val="실_인건비(5월부터)"/>
      <sheetName val="현장별정리"/>
      <sheetName val="일일입력"/>
      <sheetName val="품목등록"/>
      <sheetName val="표지 (2)"/>
      <sheetName val="부하LOAD"/>
      <sheetName val="설원"/>
      <sheetName val="수완하도"/>
      <sheetName val="김포내역"/>
      <sheetName val="STEEL BOX 단면설계(SEC.8)"/>
      <sheetName val="11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2분기"/>
      <sheetName val="예산실적전체당월"/>
      <sheetName val="판정1교토공"/>
      <sheetName val="WEON"/>
      <sheetName val="설계내역(2001)"/>
      <sheetName val="제조노임"/>
      <sheetName val="인입관수량총괄"/>
      <sheetName val="단가조사-1"/>
      <sheetName val="갑지_설계 내역서"/>
      <sheetName val="사업부구분코드"/>
      <sheetName val="급,배기팬"/>
      <sheetName val="7_산출(⠀榅弁䘿_x0000_"/>
      <sheetName val="LD"/>
      <sheetName val="관급현황"/>
      <sheetName val="기술조건"/>
      <sheetName val="1.내역(청.하역장전등)"/>
      <sheetName val="기계"/>
      <sheetName val="집계장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설명서 "/>
      <sheetName val="FACTOR"/>
      <sheetName val="자격 땡겨오기"/>
      <sheetName val="학익동신동아5차CD365"/>
      <sheetName val="05년 상"/>
      <sheetName val="영흥TL(UP,DOWN) "/>
      <sheetName val="기타#9"/>
      <sheetName val="만년달력"/>
      <sheetName val="직접뀀鞖/_x0000_"/>
      <sheetName val="2.단면가정 (양곡1교)"/>
      <sheetName val="하조서"/>
      <sheetName val="인적사항(누적)"/>
      <sheetName val="제1영업소"/>
      <sheetName val="제2영업소"/>
      <sheetName val="제3영업소"/>
      <sheetName val="ITB COST"/>
      <sheetName val="영업소실적"/>
      <sheetName val="결재_x0000_"/>
      <sheetName val="2002상반기노임기준"/>
      <sheetName val="4.2.1 마루높이 검토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문10"/>
      <sheetName val="원료"/>
      <sheetName val="전도품의"/>
      <sheetName val="코_x0000_"/>
      <sheetName val=" 견적서"/>
      <sheetName val="미장"/>
      <sheetName val="철골"/>
      <sheetName val="건축공사집계"/>
      <sheetName val="설변단가적용현황"/>
      <sheetName val="변경내역서"/>
      <sheetName val="일위대㐀븁"/>
      <sheetName val="일위대"/>
      <sheetName val="램머"/>
      <sheetName val="1,2,3,4_x0000__x0000_界Þ多⽬"/>
      <sheetName val="1,2,3,4_x0005__x0000__x0000__x0000__x0000_"/>
      <sheetName val="과업지시서"/>
      <sheetName val="단가비교표_공통1"/>
      <sheetName val="8.PILE  (돌출)"/>
      <sheetName val="단가산출(T)"/>
      <sheetName val="6_산출닑⾱_x0005__x0000_"/>
      <sheetName val="매출그래프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6동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품셈총괄표"/>
      <sheetName val="수토공단위당"/>
      <sheetName val="부안변전"/>
      <sheetName val="인구"/>
      <sheetName val="수량산출서 갑지"/>
      <sheetName val="보활"/>
      <sheetName val="집행(2-1)"/>
      <sheetName val="돈암사업"/>
      <sheetName val="DATA LISTS"/>
      <sheetName val="Chiet tinh dz35"/>
      <sheetName val="RATE"/>
      <sheetName val="2000.05"/>
      <sheetName val="TABLE DB"/>
      <sheetName val="쌍용 data base"/>
      <sheetName val="유지정비"/>
      <sheetName val="용역인건비"/>
      <sheetName val="JUCK"/>
      <sheetName val=" FURNACE현설"/>
      <sheetName val="97 사업추정(WEKI)"/>
      <sheetName val="10공-_x0000_Ԁ"/>
      <sheetName val="Data&amp;Result"/>
      <sheetName val="제수문집계"/>
      <sheetName val="수량계산"/>
      <sheetName val="일위산출"/>
      <sheetName val="개요2"/>
      <sheetName val="종단계산"/>
      <sheetName val="용산1(해보)"/>
      <sheetName val="내역_verᔈ_x0000__x0000_"/>
      <sheetName val="계산_x0000__x0000_"/>
      <sheetName val="정리계槜〚_x0000__x0000_䇀"/>
      <sheetName val="공량·_x0000__x0000_"/>
      <sheetName val="공량×"/>
      <sheetName val="6__안전관慨⻥"/>
      <sheetName val="산출근거#2-3"/>
      <sheetName val="설계명세"/>
      <sheetName val="일반수량총괄집계"/>
      <sheetName val="ASP"/>
      <sheetName val="원_x0000__x0000_"/>
      <sheetName val="단가시흥"/>
      <sheetName val="장문교(대전)"/>
      <sheetName val="품셈 "/>
      <sheetName val="음성cable"/>
      <sheetName val="M-EMS GP-570(BIT)"/>
      <sheetName val="일위집계"/>
      <sheetName val="주bea?"/>
      <sheetName val="투찰(하수)"/>
      <sheetName val="시운전"/>
      <sheetName val="시운전绸7"/>
      <sheetName val="요율표"/>
      <sheetName val="토공(완충)"/>
      <sheetName val="재료할증"/>
      <sheetName val="신대방33(적용)"/>
      <sheetName val="보고"/>
      <sheetName val="계정1"/>
      <sheetName val="오동"/>
      <sheetName val="대조"/>
      <sheetName val="나한"/>
      <sheetName val="내역서 제출"/>
      <sheetName val="수량산출목록표"/>
      <sheetName val="설계예산서(2_소천우회토목)"/>
      <sheetName val="구조물터파기수량집계"/>
      <sheetName val="8.설치품셈"/>
      <sheetName val="7월11일"/>
      <sheetName val="업체별기성내역"/>
      <sheetName val="사진첩"/>
      <sheetName val="3련_B䀀㽚"/>
      <sheetName val="design_crit_x0000__x0000__x0005__x0000_"/>
      <sheetName val="[입찰안.xls]직접뀀鞖/_x0000_"/>
      <sheetName val="[입찰안.xls][입찰안.xls]직접뀀鞖/_x0000_"/>
      <sheetName val="자재기성 신청서.xlsx"/>
      <sheetName val="0.목록1"/>
      <sheetName val="마감산출"/>
      <sheetName val="조직관리비"/>
      <sheetName val="수선비"/>
      <sheetName val="원가명세"/>
      <sheetName val="사발차명세표"/>
      <sheetName val="손익"/>
      <sheetName val="분개장·원장"/>
      <sheetName val="소포내역_x0000__x0000__x0005__x0000_"/>
      <sheetName val="토공_total"/>
      <sheetName val="공기압舓⿫"/>
      <sheetName val="기성(1차)_"/>
      <sheetName val="9GNG운¼"/>
      <sheetName val="공사비증감"/>
      <sheetName val="VXXXXXXX"/>
      <sheetName val="중기조종사 단위단가"/>
      <sheetName val="시약"/>
      <sheetName val="전기2005"/>
      <sheetName val="통신2005"/>
      <sheetName val="plan&amp;section_of__x0000__x0000__x0005__x0000_冰﹢Ƚ_x0000__x0000__x0000_"/>
      <sheetName val="Bảng mã VT"/>
      <sheetName val="참조표"/>
      <sheetName val="pile_bearing_capa_&amp;_¬웰ﾕ쀀_x0005_"/>
      <sheetName val="pile_bearing_capa_&amp;_¬웰ﾕ_x0000_ﳪ_x0005_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3련_Bꨀ덽"/>
      <sheetName val="working_load_at０ʵŚÃ堠ᴕ_x0000__x0000__x0000__x0000__x0000__x0000_"/>
      <sheetName val="납부서"/>
      <sheetName val="식재"/>
      <sheetName val="시설물"/>
      <sheetName val="식재출력용"/>
      <sheetName val="유지관리"/>
      <sheetName val="조도계산서Å_x0000_Ԁ_x0000__x0000_"/>
      <sheetName val="조도계산서Å_x0000_Ԁ_x0000_耀"/>
      <sheetName val="내역(인테리어 실내)(도급)"/>
      <sheetName val="내역(인테리어 실외)(도급)"/>
      <sheetName val="(원)기흥상갈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b_balju_cho"/>
      <sheetName val="공기압¬_x0000_Ԁ"/>
      <sheetName val="자격증"/>
      <sheetName val="뚝토공"/>
      <sheetName val="공사비예산서"/>
      <sheetName val="가로등내역서"/>
      <sheetName val="정리계槜で_x0000__x0000_ｐ"/>
      <sheetName val="정리계槜で_x0000__x0000_㟠"/>
      <sheetName val="세부내역서"/>
      <sheetName val="현우실적"/>
      <sheetName val="원가&amp;하도급원가"/>
      <sheetName val="적산"/>
      <sheetName val="일위대가(집계_x0000_"/>
      <sheetName val="Front"/>
      <sheetName val="CONCRETE"/>
      <sheetName val="부안일위"/>
      <sheetName val="만봉용지매수비(총괄)"/>
      <sheetName val="차량(구)"/>
      <sheetName val="자단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단_x0005__x0000_"/>
      <sheetName val="공사비예"/>
      <sheetName val="발주A"/>
      <sheetName val="토공집계표"/>
      <sheetName val="cal1"/>
      <sheetName val="bqmpaloc"/>
      <sheetName val="[입찰안.xls][입찰안.xls][입찰안.xls]B__2"/>
      <sheetName val="[입찰안.xls][입찰안.xls][입찰안.xls]B__3"/>
      <sheetName val="장비가동"/>
      <sheetName val="일위(토,포,부)"/>
      <sheetName val="제잡비1"/>
      <sheetName val="수량산출서집계(_x0000__x0000__x0005__x0000_"/>
      <sheetName val="수량산출서집계(_x0000__x0000__x0005__x0000_瞀"/>
      <sheetName val="물가시세"/>
      <sheetName val="DHEQ㧈讄䰀漐"/>
      <sheetName val="교량전기"/>
      <sheetName val="대차대조표"/>
      <sheetName val="손익계산서"/>
      <sheetName val="이익잉여금"/>
      <sheetName val="상세손익"/>
      <sheetName val="의견양식"/>
      <sheetName val="참고자료"/>
      <sheetName val="노무비계"/>
      <sheetName val="CB"/>
      <sheetName val="전기혼잡제경⻉ⴋԯ_x0000_缀"/>
      <sheetName val="거래처CODE"/>
      <sheetName val="예산M12A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SCOPE_OF_WORK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Dầm 1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Tiepdia"/>
      <sheetName val="DG"/>
      <sheetName val="Gian"/>
      <sheetName val="PROJ. DATA"/>
      <sheetName val=" Beams Sched "/>
      <sheetName val="CableSchedule"/>
      <sheetName val="수량"/>
      <sheetName val="wbs2차"/>
      <sheetName val="빗물받이(910-510-410)"/>
      <sheetName val="현장"/>
      <sheetName val="할증 "/>
      <sheetName val="eq_data"/>
      <sheetName val="간접비 총괄표"/>
      <sheetName val="배수로집계"/>
      <sheetName val="[입찰안.xls][입찰안.xls][입찰안.xls]___2"/>
      <sheetName val="수량산출서집´_x0000_Ԁ_x0000_耀֜䌛"/>
      <sheetName val="자재대"/>
      <sheetName val="입상내역"/>
      <sheetName val="[입찰안.xls][입찰안.xls][입찰안.xls]B__4"/>
      <sheetName val="[입찰안.xls][입찰안.xls][입찰안.xls]B__5"/>
      <sheetName val="[입찰안.xls][입찰안.xls][입찰안.xls]B__6"/>
      <sheetName val="[입찰안.xls][입찰안.xls][입찰안.xls]B__7"/>
      <sheetName val="[입찰안.xls][입찰안.xls][입찰안.xls]B__8"/>
      <sheetName val="[입찰안.xls][입찰안.xls][입찰안.xls]B_14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5"/>
      <sheetName val="[입찰안.xls][입찰안.xls][입찰안.xls]B_16"/>
      <sheetName val="[입찰안.xls][입찰안.xls][입찰안.xls]B_17"/>
      <sheetName val="[입찰안.xls][입찰안.xls][입찰안.xls]B_18"/>
      <sheetName val="[입찰안.xls][입찰안.xls][입찰안.xls]B_23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5"/>
      <sheetName val="[입찰안.xls][입찰안.xls][입찰안.xls]B_24"/>
      <sheetName val="[입찰안.xls][입찰안.xls][입찰안.xls]B_26"/>
      <sheetName val="[입찰안.xls][입찰안.xls][입찰안.xls]B_27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재학생"/>
      <sheetName val="시운전壒》"/>
      <sheetName val="1,2,3,4_x0005_"/>
      <sheetName val="design_crit"/>
      <sheetName val="정리계槜〚"/>
      <sheetName val="PL98"/>
      <sheetName val="bs"/>
      <sheetName val="BSM9601"/>
      <sheetName val="노임단가 및 기계경비"/>
      <sheetName val="총괄집계표"/>
      <sheetName val="본사업"/>
      <sheetName val="총투자비"/>
      <sheetName val="[입찰안.xls][입찰안.xls][입찰안.xls]B_50"/>
      <sheetName val="[입찰안.xls][입찰안.xls][입찰안.xls]B_47"/>
      <sheetName val="[입찰안.xls][입찰안.xls][입찰안.xls]B_46"/>
      <sheetName val="[입찰안.xls][입찰안.xls][입찰안.xls]B_33"/>
      <sheetName val="[입찰안.xls][입찰안.xls][입찰안.xls]B_31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4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pile_bearing_ca怀꿟세_x0000_䘀뤙_x0000__x0000_Ԁ_x0000_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[입찰안.xls][입찰안.xls][입찰안.xls]B_45"/>
      <sheetName val="[입찰안.xls][입찰안.xls][입찰안.xls]B_48"/>
      <sheetName val="[입찰안.xls][입찰안.xls][입찰안.xls]B_49"/>
      <sheetName val="Mc1"/>
      <sheetName val="영창26"/>
      <sheetName val="손익차9월頀"/>
      <sheetName val="[입찰안.xls][입찰안.xls][입찰안.xls]___3"/>
      <sheetName val="일위대가목록(ems)"/>
      <sheetName val="단면ⲴǾ"/>
      <sheetName val="조경수볰"/>
      <sheetName val="설명"/>
      <sheetName val="[입찰안.xls][입찰안.xls][입찰안.xls]B_84"/>
      <sheetName val="[입찰안.xls][입찰안.xls][입찰안.xls]B_86"/>
      <sheetName val="[입찰안.xls][입찰안.xls][입찰안.xls]B_85"/>
      <sheetName val="[입찰안.xls][입찰안.xls][입찰안.xls]B_52"/>
      <sheetName val="[입찰안.xls][입찰안.xls][입찰안.xls]B_51"/>
      <sheetName val="[입찰안.xls][입찰안.xls][입찰안.xls]B_54"/>
      <sheetName val="[입찰안.xls][입찰안.xls][입찰안.xls]B_53"/>
      <sheetName val="[입찰안.xls][입찰안.xls][입찰안.xls]B_55"/>
      <sheetName val="[입찰안.xls][입찰안.xls][입찰안.xls]B_56"/>
      <sheetName val="[입찰안.xls][입찰안.xls][입찰안.xls]B_82"/>
      <sheetName val="[입찰안.xls][입찰안.xls][입찰안.xls]B_68"/>
      <sheetName val="[입찰안.xls][입찰안.xls][입찰안.xls]B_70"/>
      <sheetName val="[입찰안.xls][입찰안.xls][입찰안.xls]B_69"/>
      <sheetName val="[입찰안.xls][입찰안.xls][입찰안.xls]B_66"/>
      <sheetName val="[입찰안.xls][입찰안.xls][입찰안.xls]B_67"/>
      <sheetName val="[입찰안.xls][입찰안.xls][입찰안.xls]B_57"/>
      <sheetName val="[입찰안.xls][입찰안.xls][입찰안.xls]B_58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1"/>
      <sheetName val="[입찰안.xls][입찰안.xls][입찰안.xls]B_59"/>
      <sheetName val="[입찰안.xls][입찰안.xls][입찰안.xls]B_60"/>
      <sheetName val="[입찰안.xls][입찰안.xls][입찰안.xls]B_65"/>
      <sheetName val="[입찰안.xls][입찰안.xls][입찰안.xls]B_71"/>
      <sheetName val="[입찰안.xls][입찰안.xls][입찰안.xls]B_73"/>
      <sheetName val="[입찰안.xls][입찰안.xls][입찰안.xls]B_72"/>
      <sheetName val="[입찰안.xls][입찰안.xls][입찰안.xls]B_77"/>
      <sheetName val="[입찰안.xls][입찰안.xls][입찰안.xls]B_83"/>
      <sheetName val="[입찰안.xls][입찰안.xls][입찰안.xls]B_74"/>
      <sheetName val="[입찰안.xls][입찰안.xls][입찰안.xls]B_75"/>
      <sheetName val="[입찰안.xls][입찰안.xls][입찰안.xls]B_76"/>
      <sheetName val="[입찰안.xls][입찰안.xls][입찰안.xls]B_79"/>
      <sheetName val="[입찰안.xls][입찰안.xls][입찰안.xls]B_78"/>
      <sheetName val="[입찰안.xls][입찰안.xls][입찰안.xls]B_80"/>
      <sheetName val="[입찰안.xls][입찰안.xls][입찰안.xls]B_81"/>
      <sheetName val="을지"/>
      <sheetName val="[입찰안.xls][입찰안.xls][입찰안.xls]B_88"/>
      <sheetName val="[입찰안.xls][입찰안.xls][입찰안.xls]B_87"/>
      <sheetName val="[입찰안.xls][입찰안.xls][입찰안.xls]B_90"/>
      <sheetName val="[입찰안.xls][입찰안.xls][입찰안.xls]B_93"/>
      <sheetName val="[입찰안.xls][입찰안.xls][입찰안.xls]B_92"/>
      <sheetName val="[입찰안.xls][입찰안.xls][입찰안.xls]B_89"/>
      <sheetName val="[입찰안.xls][입찰안.xls][입찰안.xls]B_94"/>
      <sheetName val="[입찰안.xls][입찰안.xls][입찰안.xls]B_91"/>
      <sheetName val="[입찰안.xls][입찰안.xls][입찰안.xls]B_95"/>
      <sheetName val="[입찰안.xls][입찰안.xls][입찰안.xls]B_96"/>
      <sheetName val="[입찰안.xls][입찰안.xls][입찰안.xls]_100"/>
      <sheetName val="[입찰안.xls][입찰안.xls][입찰안.xls]B_98"/>
      <sheetName val="[입찰안.xls][입찰안.xls][입찰안.xls]B_97"/>
      <sheetName val="[입찰안.xls][입찰안.xls][입찰안.xls]B_99"/>
      <sheetName val="10공-"/>
      <sheetName val="[입찰안.xls][입찰안.xls][입찰안.xls]_102"/>
      <sheetName val="[입찰안.xls][입찰안.xls][입찰안.xls]_110"/>
      <sheetName val="[입찰안.xls][입찰안.xls][입찰안.xls]_107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1"/>
      <sheetName val="견적비교표 (2)"/>
      <sheetName val="작성방법(지우지마세요)"/>
      <sheetName val="결재방(지우지 마세요)"/>
      <sheetName val="DNTT"/>
      <sheetName val="RAB AR&amp;STR"/>
      <sheetName val="Isolasi Luar Dalam"/>
      <sheetName val="Isolasi Luar"/>
      <sheetName val="Cong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Chiet_tinh_don_gia_CM"/>
      <sheetName val="Sàn_T1"/>
      <sheetName val="Lỗ_thông_gió"/>
      <sheetName val="Sàn_tầng_01_(_old_)"/>
      <sheetName val="Div26 - Elect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EXCHANGE RATE"/>
      <sheetName val="[입찰안.xls][입찰안.xls][입찰안.xls]_189"/>
      <sheetName val="[입찰안.xls][입찰안.xls][입찰안.xls]_188"/>
      <sheetName val="일위총괄표"/>
      <sheetName val="특수선일위대가"/>
      <sheetName val="[입찰안.xls][입찰안.xls][입찰안.xls]_112"/>
      <sheetName val="[입찰안.xls][입찰안.xls][입찰안.xls]_114"/>
      <sheetName val="[입찰안.xls][입찰안.xls][입찰안.xls]_113"/>
      <sheetName val="적용비율"/>
      <sheetName val="중강당 내역"/>
      <sheetName val="중기가격"/>
      <sheetName val="실행내역서 "/>
      <sheetName val="조도계산서Ì_x0000_Ԁ_x0000_耀"/>
      <sheetName val="사  업  비  수  지  예  산  서"/>
      <sheetName val="[입찰안.xls][입찰안.xls][입찰안.xls]___4"/>
      <sheetName val="일위대가갂窹"/>
      <sheetName val="일위대가_x0000__x0000_렀"/>
      <sheetName val="일위대가耀쾑_x0000_"/>
      <sheetName val="조도계산서Å"/>
      <sheetName val="plan&amp;section_of_"/>
      <sheetName val="pile_bearing_capa_&amp;_¬웰ﾕ"/>
      <sheetName val="TOWER 12TON"/>
      <sheetName val="각종단가"/>
      <sheetName val="NP-총정리"/>
      <sheetName val="plan&amp;section_of勉_x0010__x0000__x0000__x0000__x0000__x0000__x0001_Ԁ_x0000__xdc00_"/>
      <sheetName val="공사착공계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[입찰안.xls][입찰안.xls][입찰안.xls]_196"/>
      <sheetName val="C_DATA"/>
      <sheetName val="[입찰안.xls][입찰안.xls][입찰안.xls]_180"/>
      <sheetName val="[입찰안.xls][입찰안.xls][입찰안.xls]_177"/>
      <sheetName val="[입찰안.xls][입찰안.xls][입찰안.xls]_115"/>
      <sheetName val="design_c_x0000__x0000_Ȑꙭî_x0000_"/>
      <sheetName val="6-1.보오링(1)"/>
      <sheetName val="홈용접표"/>
      <sheetName val="Cable임피던스"/>
      <sheetName val="노.표-조"/>
      <sheetName val="경서-통신"/>
      <sheetName val="정산변경"/>
      <sheetName val="1-7(재가공내역)"/>
      <sheetName val="전신"/>
      <sheetName val="원본(갑지)"/>
      <sheetName val="판매시설"/>
      <sheetName val="심사계산"/>
      <sheetName val="[입찰안.xls][입찰안.xls][입찰안.xls]_116"/>
      <sheetName val="[입찰안.xls][입찰안.xls][입찰안.xls]_117"/>
      <sheetName val="O＆P"/>
      <sheetName val="조경내역서"/>
      <sheetName val="장_x0000__x0000_Ԁ"/>
      <sheetName val="[입찰안.xls][입찰안.xls][입찰안.xls]_118"/>
      <sheetName val="[입찰안.xls][입찰안.xls][입찰안.xls]_174"/>
      <sheetName val="[입찰안.xls][입찰안.xls][입찰안.xls]_173"/>
      <sheetName val="45,46"/>
      <sheetName val="정리계槜で"/>
      <sheetName val="공기압¬"/>
      <sheetName val="PTDGDT"/>
      <sheetName val="일위대??Ԁ?䀀"/>
      <sheetName val="일위대㐀븁??退"/>
      <sheetName val="I_설계조?"/>
      <sheetName val="조도계산서_(도서?"/>
      <sheetName val="대??"/>
      <sheetName val="산출0"/>
      <sheetName val="VCV-BE-TONG"/>
      <sheetName val="Dulieu"/>
      <sheetName val="직접뀀鞖_"/>
      <sheetName val="Bill 01 - CTN"/>
      <sheetName val="CHITIET VL-NC-TT1p"/>
      <sheetName val="Project Infor"/>
      <sheetName val="Data input"/>
      <sheetName val="020.235.2363"/>
      <sheetName val="Gia"/>
      <sheetName val="TEMP"/>
      <sheetName val="cov-estimate"/>
      <sheetName val="GAEYO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bang TH"/>
      <sheetName val="MATRLDATA"/>
      <sheetName val="수량산출서집계("/>
      <sheetName val="Requirement(Work Crew)"/>
      <sheetName val="수량산출서집´"/>
      <sheetName val="[입찰안.xls][입찰안.xls][입찰안.xls]_172"/>
      <sheetName val="[입찰안.xls][입찰안.xls][입찰안.xls]_119"/>
      <sheetName val="AS접수관리"/>
      <sheetName val="노임단가(일반)"/>
      <sheetName val="[입찰안.xls][입찰안.xls][입찰안.xls]_161"/>
      <sheetName val="집계장(뀀ﰡ 縞悧縳"/>
      <sheetName val="집계장(뀀ﰡ_x0000_䀰"/>
      <sheetName val="[입찰안.xls][입찰안.xls][입찰안.xls]_162"/>
      <sheetName val="[입찰안.xls][입찰안.xls][입찰안.xls]_163"/>
      <sheetName val="매각(6)"/>
      <sheetName val="신우"/>
      <sheetName val="집계장(Â_x0000_蠀1_x0000__x0000_"/>
      <sheetName val="[입찰안.xls][입찰안.xls][입찰안.xls]_140"/>
      <sheetName val="[입찰안.xls][입찰안.xls][입찰안.xls]_142"/>
      <sheetName val="[입찰안.xls][입찰안.xls][입찰안.xls]_137"/>
      <sheetName val="[입찰안.xls][입찰안.xls][입찰안.xls]_136"/>
      <sheetName val="[입찰안.xls][입찰안.xls][입찰안.xls]_139"/>
      <sheetName val="[입찰안.xls][입찰안.xls][입찰안.xls]_121"/>
      <sheetName val="[입찰안.xls][입찰안.xls][입찰안.xls]_120"/>
      <sheetName val="[입찰안.xls][입찰안.xls][입찰안.xls]_122"/>
      <sheetName val="3련_BÈ_x0000_"/>
      <sheetName val="[입찰안.xls][입찰안.xls][입찰안.xls]_124"/>
      <sheetName val="[입찰안.xls][입찰안.xls][입찰안.xls]_123"/>
      <sheetName val="[입찰안.xls][입찰안.xls][입찰안.xls]_134"/>
      <sheetName val="[입찰안.xls][입찰안.xls][입찰안.xls]_125"/>
      <sheetName val="[입찰안.xls][입찰안.xls][입찰안.xls]_128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2"/>
      <sheetName val="[입찰안.xls][입찰안.xls][입찰안.xls]_133"/>
      <sheetName val="[입찰안.xls][입찰안.xls][입찰안.xls]_135"/>
      <sheetName val="[입찰안.xls][입찰안.xls][입찰안.xls]_138"/>
      <sheetName val="[입찰안.xls][입찰안.xls][입찰안.xls]_141"/>
      <sheetName val="[입찰안.xls][입찰안.xls][입찰안.xls]_143"/>
      <sheetName val="[입찰안.xls][입찰안.xls][입찰안.xls]_147"/>
      <sheetName val="[입찰안.xls][입찰안.xls][입찰안.xls]_146"/>
      <sheetName val="[입찰안.xls][입찰안.xls][입찰안.xls]_145"/>
      <sheetName val="표준차도부연장집계-ASP"/>
      <sheetName val="노임변ᡆ콞"/>
      <sheetName val="예산"/>
      <sheetName val="POL6차-PIPÁ_x0000_Ԁ"/>
      <sheetName val="POL6차-PIPⶌ쌈"/>
      <sheetName val="General Data"/>
      <sheetName val="정리계槜〩_x0000__x0000_８"/>
      <sheetName val="[입찰안.xls][입찰안.xls][입찰안.xls]_144"/>
      <sheetName val="0001new"/>
      <sheetName val="[입찰안.xls][입찰안.xls][입찰안.xls]_158"/>
      <sheetName val="[입찰안.xls][입찰안.xls][입찰안.xls]_152"/>
      <sheetName val="[입찰안.xls][입찰안.xls][입찰안.xls]_151"/>
      <sheetName val="[입찰안.xls][입찰안.xls][입찰안.xls]_149"/>
      <sheetName val="[입찰안.xls][입찰안.xls][입찰안.xls]_148"/>
      <sheetName val="[입찰안.xls][입찰안.xls][입찰안.xls]_150"/>
      <sheetName val="[입찰안.xls][입찰안.xls][입찰안.xls]_157"/>
      <sheetName val="[입찰안.xls][입찰안.xls][입찰안.xls]_153"/>
      <sheetName val="[입찰안.xls][입찰안.xls][입찰안.xls]_154"/>
      <sheetName val="[입찰안.xls][입찰안.xls][입찰안.xls]_155"/>
      <sheetName val="[입찰안.xls][입찰안.xls][입찰안.xls]_156"/>
      <sheetName val="[입찰안.xls][입찰안.xls][입찰안.xls]_159"/>
      <sheetName val="[입찰안.xls][입찰안.xls][입찰안.xls]_160"/>
      <sheetName val="[입찰안.xls][입찰안.xls][입찰안.xls]_166"/>
      <sheetName val="[입찰안.xls][입찰안.xls][입찰안.xls]_167"/>
      <sheetName val="[입찰안.xls][입찰안.xls][입찰안.xls]_164"/>
      <sheetName val="[입찰안.xls][입찰안.xls][입찰안.xls]_165"/>
      <sheetName val="[입찰안.xls][입찰안.xls][입찰안.xls]_169"/>
      <sheetName val="[입찰안.xls][입찰안.xls][입찰안.xls]_168"/>
      <sheetName val="[입찰안.xls][입찰안.xls][입찰안.xls]_171"/>
      <sheetName val="[입찰안.xls][입찰안.xls][입찰안.xls]_170"/>
      <sheetName val="본실행경비"/>
      <sheetName val="일위대가(집계刀"/>
      <sheetName val="기계경비시간당손료목록"/>
      <sheetName val="일위대가ꤥ"/>
      <sheetName val="교대(A1-A2)"/>
      <sheetName val="Sheet15"/>
      <sheetName val="[입찰안.xls][입찰안.xls][입찰안.xls]_175"/>
      <sheetName val="[입찰안.xls][입찰안.xls][입찰안.xls]_179"/>
      <sheetName val="[입찰안.xls][입찰안.xls][입찰안.xls]_176"/>
      <sheetName val="[입찰안.xls][입찰안.xls][입찰안.xls]_178"/>
      <sheetName val="[입찰안.xls][입찰안.xls][입찰안.xls]_181"/>
      <sheetName val="[입찰안.xls][입찰안.xls][입찰안.xls]_183"/>
      <sheetName val="[입찰안.xls][입찰안.xls][입찰안.xls]_182"/>
      <sheetName val="[입찰안.xls][입찰안.xls][입찰안.xls]_184"/>
      <sheetName val="[입찰안.xls][입찰안.xls][입찰안.xls]_187"/>
      <sheetName val="[입찰안.xls][입찰안.xls][입찰안.xls]_185"/>
      <sheetName val="[입찰안.xls][입찰안.xls][입찰안.xls]_186"/>
      <sheetName val="토공수량산출"/>
      <sheetName val="토적계산서"/>
      <sheetName val="[입찰안.xls][입찰안.xls][입찰안.xls]_190"/>
      <sheetName val="[입찰안.xls][입찰안.xls][입찰안.xls]_198"/>
      <sheetName val="[입찰안.xls][입찰안.xls][입찰안.xls]_191"/>
      <sheetName val="[입찰안.xls][입찰안.xls][입찰안.xls]_192"/>
      <sheetName val="[입찰안.xls][입찰안.xls][입찰안.xls]_193"/>
      <sheetName val="[입찰안.xls][입찰안.xls][입찰안.xls]_194"/>
      <sheetName val="[입찰안.xls][입찰안.xls][입찰안.xls]_195"/>
      <sheetName val="[입찰안.xls][입찰안.xls][입찰안.xls]_197"/>
      <sheetName val="전사계"/>
      <sheetName val="공기압᪬቙԰"/>
      <sheetName val="내역서(삼호)"/>
      <sheetName val="401"/>
      <sheetName val="[입찰안.xls][입찰안.xls][입찰안.xls]_241"/>
      <sheetName val="[입찰안.xls][입찰안.xls][입찰안.xls]_240"/>
      <sheetName val="인건비(환율)"/>
      <sheetName val="기계경비"/>
      <sheetName val="[입찰안.xls][입찰안.xls][입찰안.xls]_202"/>
      <sheetName val="[입찰안.xls][입찰안.xls][입찰안.xls]_203"/>
      <sheetName val="[입찰안.xls][입찰안_xls]직접뀀鞖/"/>
      <sheetName val="[입찰안.xls][입찰안_xls][입찰안_xls]___2"/>
      <sheetName val="[입찰안.xls][입찰안.xls][입찰안.xls]_200"/>
      <sheetName val="[입찰안.xls][입찰안.xls][입찰안.xls]_199"/>
      <sheetName val="[입찰안.xls][입찰안.xls][입찰안.xls]_201"/>
      <sheetName val="[입찰안.xls][입찰안.xls][입찰안.xls]_206"/>
      <sheetName val="[입찰안.xls][입찰안.xls][입찰안.xls]_208"/>
      <sheetName val="[입찰안.xls][입찰안.xls][입찰안.xls]_204"/>
      <sheetName val="[입찰안.xls][입찰안.xls][입찰안.xls]_205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3"/>
      <sheetName val="[입찰안.xls][입찰안.xls][입찰안.xls]_212"/>
      <sheetName val="[입찰안.xls][입찰안.xls][입찰안.xls]_214"/>
      <sheetName val="[입찰안.xls][입찰안.xls][입찰안.xls]_215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0"/>
      <sheetName val="[입찰안.xls][입찰안.xls][입찰안.xls]_221"/>
      <sheetName val="[입찰안.xls][입찰안.xls][입찰안.xls]_222"/>
      <sheetName val="[입찰안.xls][입찰안.xls][입찰안.xls]_223"/>
      <sheetName val="[입찰안.xls][입찰안.xls][입찰안.xls]_234"/>
      <sheetName val="[입찰안.xls][입찰안.xls][입찰안.xls]_236"/>
      <sheetName val="[입찰안.xls][입찰안.xls][입찰안.xls]_224"/>
      <sheetName val="[입찰안.xls][입찰안.xls][입찰안.xls]_226"/>
      <sheetName val="[입찰안.xls][입찰안.xls][입찰안.xls]_225"/>
      <sheetName val="[입찰안.xls][입찰안.xls][입찰안.xls]_228"/>
      <sheetName val="[입찰안.xls][입찰안.xls][입찰안.xls]_227"/>
      <sheetName val="[입찰안.xls][입찰안.xls][입찰안.xls]_232"/>
      <sheetName val="[입찰안.xls][입찰안.xls][입찰안.xls]_229"/>
      <sheetName val="[입찰안.xls][입찰안.xls][입찰안.xls]_230"/>
      <sheetName val="[입찰안.xls][입찰안.xls][입찰안.xls]_231"/>
      <sheetName val="[입찰안.xls][입찰안.xls][입찰안.xls]_233"/>
      <sheetName val="[입찰안.xls][입찰안.xls][입찰안.xls]_235"/>
      <sheetName val="[입찰안.xls][입찰안.xls][입찰안.xls]_237"/>
      <sheetName val="[입찰안.xls][입찰안.xls][입찰안.xls]_239"/>
      <sheetName val="[입찰안.xls][입찰안.xls][입찰안.xls]_238"/>
      <sheetName val="[입찰안.xls][입찰안.xls][입찰안.xls]_245"/>
      <sheetName val="[입찰안.xls][입찰안.xls][입찰안.xls]_242"/>
      <sheetName val="[입찰안.xls][입찰안.xls][입찰안.xls]_246"/>
      <sheetName val="[입찰안.xls][입찰안.xls][입찰안.xls]_243"/>
      <sheetName val="[입찰안.xls][입찰안.xls][입찰안.xls]_244"/>
      <sheetName val="[입찰안.xls][입찰안.xls][입찰안.xls]_247"/>
      <sheetName val="[입찰안.xls][입찰안.xls][입찰안.xls]_248"/>
      <sheetName val="[입찰안.xls][입찰안.xls][입찰안.xls]_257"/>
      <sheetName val="[입찰안.xls][입찰안.xls][입찰안.xls]_254"/>
      <sheetName val="[입찰안.xls][입찰안.xls][입찰안.xls]_255"/>
      <sheetName val="[입찰안.xls][입찰안.xls][입찰안.xls]_251"/>
      <sheetName val="[입찰안.xls][입찰안.xls][입찰안.xls]_249"/>
      <sheetName val="[입찰안.xls][입찰안.xls][입찰안.xls]_250"/>
      <sheetName val="직접ఀ핧蠀兿"/>
      <sheetName val="[입찰안.xls][입찰안.xls][입찰안.xls]_253"/>
      <sheetName val="[입찰안.xls][입찰안.xls][입찰안.xls]_252"/>
      <sheetName val="[입찰안.xls][입찰안.xls][입찰안.xls]_256"/>
      <sheetName val="[입찰안.xls][입찰안.xls][입찰안.xls]___5"/>
      <sheetName val="[입찰안.xls][입찰안.xls][입찰안.xls]___6"/>
      <sheetName val="수지½_x0000_"/>
      <sheetName val="원본자재"/>
      <sheetName val="특별땅고르기"/>
      <sheetName val="비용"/>
      <sheetName val="건ꗝ"/>
      <sheetName val="건Ȍ"/>
      <sheetName val="#2 노임단가"/>
      <sheetName val="신광초조도계선사업"/>
      <sheetName val="내역_ver1_"/>
      <sheetName val="내역_ver1_뀀"/>
      <sheetName val="노원열병합__건축공사기성내역_x0000_"/>
      <sheetName val="Cash"/>
      <sheetName val="콘크리트"/>
      <sheetName val="정리계㑸4鉨M槜"/>
      <sheetName val="휴가비,급량비"/>
      <sheetName val="[입찰안.xls][입찰안.xls][입찰안.xls]_271"/>
      <sheetName val="[입찰안.xls][입찰안.xls][입찰안.xls]_260"/>
      <sheetName val="[입찰안.xls][입찰안.xls][입찰안.xls]_258"/>
      <sheetName val="[입찰안.xls][입찰안.xls][입찰안.xls]_264"/>
      <sheetName val="[입찰안.xls][입찰안.xls][입찰안.xls]_262"/>
      <sheetName val="[입찰안.xls][입찰안.xls][입찰안.xls]_259"/>
      <sheetName val="[입찰안.xls][입찰안.xls][입찰안.xls]_261"/>
      <sheetName val="[입찰안.xls][입찰안.xls][입찰안.xls]_267"/>
      <sheetName val="[입찰안.xls][입찰안.xls][입찰안.xls]_263"/>
      <sheetName val="[입찰안.xls][입찰안.xls][입찰안.xls]_265"/>
      <sheetName val="[입찰안.xls][입찰안.xls][입찰안.xls]_266"/>
      <sheetName val="[입찰안.xls][입찰안.xls][입찰안.xls]_268"/>
      <sheetName val="[입찰안.xls][입찰안.xls][입찰안.xls]_269"/>
      <sheetName val="[입찰안.xls][입찰안.xls][입찰안.xls]_270"/>
      <sheetName val="[입찰안.xls][입찰안.xls][입찰안.xls]_272"/>
      <sheetName val="공기압淀퍦"/>
      <sheetName val="A LINE"/>
      <sheetName val="pile_bearing_ca怀꿟세"/>
      <sheetName val="전기혼잡제경⻉ⴋԯ"/>
      <sheetName val="정리계_x0000__x0000__x0005__x0000_앀"/>
      <sheetName val="정리계_x0000__x0000__x0005__x0000__xde00_"/>
      <sheetName val="정리계_x0000__x0000__x0005__x0000_"/>
      <sheetName val="POL6차-PIPÁ"/>
      <sheetName val="표준항목"/>
      <sheetName val="stability_xdc00_䘢䠂檱䠛檳"/>
      <sheetName val="[입찰안.xls][입찰안.xls][입찰안.xls]_276"/>
      <sheetName val="[입찰안.xls][입찰안.xls][입찰안.xls]_277"/>
      <sheetName val="[입찰안.xls][입찰안.xls][입찰안.xls]_273"/>
      <sheetName val="[입찰안.xls][입찰안.xls][입찰안.xls]_275"/>
      <sheetName val="[입찰안.xls][입찰안.xls][입찰안.xls]_274"/>
      <sheetName val="[입찰안.xls][입찰안.xls][입찰안.xls]_278"/>
      <sheetName val="[입찰안.xls][입찰안.xls][입찰안.xls]_279"/>
      <sheetName val="[입찰안.xls][입찰안.xls][입찰안.xls]_281"/>
      <sheetName val="[입찰안.xls][입찰안.xls][입찰안.xls]_280"/>
      <sheetName val="[입찰안.xls][입찰안.xls][입찰안.xls]_282"/>
      <sheetName val="[입찰안.xls][입찰안.xls][입찰안.xls]_283"/>
      <sheetName val="자가"/>
      <sheetName val="구조물집계"/>
      <sheetName val="토공집계"/>
      <sheetName val="소화"/>
      <sheetName val="Sheet2 (2)"/>
      <sheetName val="골재"/>
      <sheetName val="운반비(시흥)"/>
      <sheetName val="급여대장(입력용)"/>
      <sheetName val="성명데이터"/>
      <sheetName val="_HIT__HMC_견_x0000__x0000__x0005__x0000_ꉀ펔ɠ"/>
      <sheetName val="[입찰안.xls][입찰안.xls][입찰안.xls]_425"/>
      <sheetName val="[입찰안.xls][입찰안.xls][입찰안.xls]_426"/>
      <sheetName val="[입찰안.xls][입찰안.xls][입찰안.xls]_427"/>
      <sheetName val="[입찰안.xls][입찰안.xls][입찰안.xls]_284"/>
      <sheetName val="[입찰안.xls][입찰안.xls][입찰안.xls]_285"/>
      <sheetName val="[입찰안.xls][입찰안.xls][입찰안.xls]_286"/>
      <sheetName val="[입찰안.xls][입찰안.xls][입찰안.xls]_287"/>
      <sheetName val="[입찰안.xls][입찰안.xls][입찰안.xls]_288"/>
      <sheetName val="[입찰안.xls][입찰안.xls][입찰안.xls]_290"/>
      <sheetName val="[입찰안.xls][입찰안.xls][입찰안.xls]_289"/>
      <sheetName val="[입찰안.xls][입찰안.xls][입찰안.xls]_291"/>
      <sheetName val="엔지니어링"/>
      <sheetName val="co-no.2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KH-Q1,Q2,01"/>
      <sheetName val="KC-moi"/>
      <sheetName val="Areas"/>
      <sheetName val="BQ-E20-02(Rp)"/>
      <sheetName val="Khoi luong"/>
      <sheetName val="XL4Poppy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조도계산서Ì"/>
      <sheetName val="원도_x0000_"/>
      <sheetName val="공통உ"/>
      <sheetName val="600(3)a"/>
      <sheetName val="[입찰안.xls][입찰안.xls][입찰안.xls]_314"/>
      <sheetName val="[입찰안.xls][입찰안.xls][입찰안.xls]_307"/>
      <sheetName val="[입찰안.xls][입찰안.xls][입찰안.xls]_304"/>
      <sheetName val="[입찰안.xls][입찰안.xls][입찰안.xls]_303"/>
      <sheetName val="54಺潭"/>
      <sheetName val="SORCE1"/>
      <sheetName val="[입찰안.xls][입찰안.xls][입찰안.xls]_292"/>
      <sheetName val="[입찰안.xls][입찰안.xls][입찰안.xls]_293"/>
      <sheetName val="[입찰안.xls][입찰안.xls][입찰안.xls]_296"/>
      <sheetName val="[입찰안.xls][입찰안.xls][입찰안.xls]_297"/>
      <sheetName val="[입찰안.xls][입찰안.xls][입찰안.xls]_294"/>
      <sheetName val="[입찰안.xls][입찰안.xls][입찰안.xls]_295"/>
      <sheetName val="[입찰안.xls][입찰안.xls][입찰안.xls]_302"/>
      <sheetName val="[입찰안.xls][입찰안.xls][입찰안.xls]_299"/>
      <sheetName val="[입찰안.xls][입찰안.xls][입찰안.xls]_300"/>
      <sheetName val="[입찰안.xls][입찰안.xls][입찰안.xls]_298"/>
      <sheetName val="[입찰안.xls][입찰안.xls][입찰안.xls]_301"/>
      <sheetName val="[입찰안.xls][입찰안.xls][입찰안.xls]_306"/>
      <sheetName val="[입찰안.xls][입찰안.xls][입찰안.xls]_305"/>
      <sheetName val="[입찰안.xls][입찰안.xls][입찰안.xls]_308"/>
      <sheetName val="[입찰안.xls][입찰안.xls][입찰안.xls]_309"/>
      <sheetName val="[입찰안.xls][입찰안.xls][입찰안.xls]_310"/>
      <sheetName val="[입찰안.xls][입찰안.xls][입찰안.xls]_311"/>
      <sheetName val="[입찰안.xls][입찰안.xls][입찰안.xls]_312"/>
      <sheetName val="[입찰안.xls][입찰안.xls][입찰안.xls]_313"/>
      <sheetName val="[입찰안.xls][입찰안.xls][입찰안.xls]_319"/>
      <sheetName val="[입찰안.xls][입찰안.xls][입찰안.xls]_316"/>
      <sheetName val="[입찰안.xls][입찰안.xls][입찰안.xls]_315"/>
      <sheetName val="[입찰안.xls][입찰안.xls][입찰안.xls]_317"/>
      <sheetName val="[입찰안.xls][입찰안.xls][입찰안.xls]_318"/>
      <sheetName val="[입찰안.xls][입찰안.xls][입찰안.xls]_320"/>
      <sheetName val="전체수량집계"/>
      <sheetName val="[입찰안.xls][입찰안.xls][입찰안.xls]_321"/>
      <sheetName val="[입찰안.xls][입찰안.xls][입찰안.xls]_322"/>
      <sheetName val="[입찰안.xls][입찰안.xls][입찰안.xls]_324"/>
      <sheetName val="[입찰안.xls][입찰안.xls][입찰안.xls]_323"/>
      <sheetName val="[입찰안.xls][입찰안.xls][입찰안.xls]_327"/>
      <sheetName val="[입찰안.xls][입찰안.xls][입찰안.xls]_325"/>
      <sheetName val="[입찰안.xls][입찰안.xls][입찰안.xls]_326"/>
      <sheetName val="[입찰안.xls][입찰안.xls][입찰안.xls]_329"/>
      <sheetName val="[입찰안.xls][입찰안.xls][입찰안.xls]_328"/>
      <sheetName val="[입찰안.xls][입찰안.xls][입찰안.xls]_350"/>
      <sheetName val="[입찰안.xls][입찰안.xls][입찰안.xls]_349"/>
      <sheetName val="[입찰안.xls][입찰안.xls][입찰안.xls]_348"/>
      <sheetName val="[입찰안.xls][입찰안.xls][입찰안.xls]_346"/>
      <sheetName val="[입찰안.xls][입찰안.xls][입찰안.xls]_339"/>
      <sheetName val="[입찰안.xls][입찰안.xls][입찰안.xls]_340"/>
      <sheetName val="[입찰안.xls][입찰안.xls][입찰안.xls]_345"/>
      <sheetName val="[입찰안.xls][입찰안.xls][입찰안.xls]_338"/>
      <sheetName val="[입찰안.xls][입찰안.xls][입찰안.xls]_334"/>
      <sheetName val="[입찰안.xls][입찰안.xls][입찰안.xls]_333"/>
      <sheetName val="[입찰안.xls][입찰안.xls][입찰안.xls]_331"/>
      <sheetName val="[입찰안.xls][입찰안.xls][입찰안.xls]_330"/>
      <sheetName val="[입찰안.xls][입찰안.xls][입찰안.xls]_332"/>
      <sheetName val="[입찰안.xls][입찰안.xls][입찰안.xls]_335"/>
      <sheetName val="[입찰안.xls][입찰안.xls][입찰안.xls]_336"/>
      <sheetName val="[입찰안.xls][입찰안.xls][입찰안.xls]_337"/>
      <sheetName val="[입찰안.xls][입찰안.xls][입찰안.xls]_341"/>
      <sheetName val="[입찰안.xls][입찰안.xls][입찰안.xls]_344"/>
      <sheetName val="[입찰안.xls][입찰안.xls][입찰안.xls]_342"/>
      <sheetName val="[입찰안.xls][입찰안.xls][입찰안.xls]_343"/>
      <sheetName val="조달단가"/>
      <sheetName val="[입찰안.xls][입찰안.xls][입찰안.xls]_347"/>
      <sheetName val="[입찰안.xls][입찰안.xls][입찰안.xls]_362"/>
      <sheetName val="[입찰안.xls][입찰안.xls][입찰안.xls]_351"/>
      <sheetName val="[입찰안.xls][입찰안.xls][입찰안.xls]_353"/>
      <sheetName val="[입찰안.xls][입찰안.xls][입찰안.xls]_352"/>
      <sheetName val="[입찰안.xls][입찰안.xls][입찰안.xls]_355"/>
      <sheetName val="[입찰안.xls][입찰안.xls][입찰안.xls]_360"/>
      <sheetName val="[입찰안.xls][입찰안.xls][입찰안.xls]_356"/>
      <sheetName val="[입찰안.xls][입찰안.xls][입찰안.xls]_354"/>
      <sheetName val="3련_B胔Ẩ"/>
      <sheetName val="3련_B˔_x0000_"/>
      <sheetName val="3련_B㷔₼"/>
      <sheetName val="3련_B㷔嚼"/>
      <sheetName val="[입찰안.xls][입찰안.xls][입찰안.xls]_361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3"/>
      <sheetName val="[입찰안.xls][입찰안.xls][입찰안.xls]_366"/>
      <sheetName val="[입찰안.xls][입찰안.xls][입찰안.xls]_365"/>
      <sheetName val="[입찰안.xls][입찰안.xls][입찰안.xls]_364"/>
      <sheetName val="[입찰안.xls][입찰안.xls][입찰안.xls]_373"/>
      <sheetName val="[입찰안.xls][입찰안.xls][입찰안.xls]_372"/>
      <sheetName val="[입찰안.xls][입찰안.xls][입찰안.xls]_367"/>
      <sheetName val="[입찰안.xls][입찰안.xls][입찰안.xls]_369"/>
      <sheetName val="[입찰안.xls][입찰안.xls][입찰안.xls]_368"/>
      <sheetName val="[입찰안.xls][입찰안.xls][입찰안.xls]_371"/>
      <sheetName val="[입찰안.xls][입찰안.xls][입찰안.xls]_370"/>
      <sheetName val="[입찰안.xls][입찰안.xls][입찰안.xls]_376"/>
      <sheetName val="[입찰안.xls][입찰안.xls][입찰안.xls]_375"/>
      <sheetName val="[입찰안.xls][입찰안.xls][입찰안.xls]_374"/>
      <sheetName val="[입찰안.xls][입찰안.xls][입찰안.xls]_388"/>
      <sheetName val="[입찰안.xls][입찰안.xls][입찰안.xls]_387"/>
      <sheetName val="[입찰안.xls][입찰안.xls][입찰안.xls]_385"/>
      <sheetName val="[입찰안.xls][입찰안.xls][입찰안.xls]_386"/>
      <sheetName val="[입찰안.xls][입찰안.xls][입찰안.xls]_384"/>
      <sheetName val="[입찰안.xls][입찰안.xls][입찰안.xls]_377"/>
      <sheetName val="[입찰안.xls][입찰안.xls][입찰안.xls]_378"/>
      <sheetName val="[입찰안.xls][입찰안.xls][입찰안.xls]_379"/>
      <sheetName val="[입찰안.xls][입찰안.xls][입찰안.xls]_380"/>
      <sheetName val="[입찰안.xls][입찰안.xls][입찰안.xls]_381"/>
      <sheetName val="[입찰안.xls][입찰안.xls][입찰안.xls]_383"/>
      <sheetName val="[입찰안.xls][입찰안.xls][입찰안.xls]_382"/>
      <sheetName val="[입찰안.xls][입찰안.xls][입찰안.xls]_389"/>
      <sheetName val="リスト"/>
      <sheetName val="절대지우지말것"/>
      <sheetName val="1안98Billing"/>
      <sheetName val="공사직종별노임"/>
      <sheetName val="[입찰안.xls][입찰안.xls][입찰안.xls]_390"/>
      <sheetName val="[입찰안.xls][입찰안.xls][입찰안.xls]_392"/>
      <sheetName val="[입찰안.xls][입찰안.xls][입찰안.xls]_391"/>
      <sheetName val="[입찰안.xls][입찰안.xls][입찰안.xls]_394"/>
      <sheetName val="[입찰안.xls][입찰안.xls][입찰안.xls]_395"/>
      <sheetName val="[입찰안.xls][입찰안.xls][입찰안.xls]_393"/>
      <sheetName val="[입찰안.xls][입찰안.xls][입찰안.xls]_397"/>
      <sheetName val="[입찰안.xls][입찰안.xls][입찰안.xls]_398"/>
      <sheetName val="[입찰안.xls][입찰안.xls][입찰안.xls]_400"/>
      <sheetName val="[입찰안.xls][입찰안.xls][입찰안.xls]_396"/>
      <sheetName val="[입찰안.xls][입찰안.xls][입찰안.xls]_399"/>
      <sheetName val="[입찰안.xls][입찰안.xls][입찰안.xls]_402"/>
      <sheetName val="[입찰안.xls][입찰안.xls][입찰안.xls]_401"/>
      <sheetName val="VL"/>
      <sheetName val="___1"/>
      <sheetName val="B__1"/>
      <sheetName val="B_67"/>
      <sheetName val="B_68"/>
      <sheetName val="DTICH (Full)"/>
      <sheetName val="DGG"/>
      <sheetName val="DTICH(FDC)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한³_x0000__x0000_"/>
      <sheetName val="전신환매도율"/>
      <sheetName val="공량산출근거서"/>
      <sheetName val="[입찰안.xls][입찰안.xls][입찰안.xls]___7"/>
      <sheetName val="[입찰안.xls][입찰안_xls][입찰안_xls]___3"/>
      <sheetName val="[입찰안.xls][입찰안.xls][입찰안_xls]___2"/>
      <sheetName val="정리계槜〽_x0000__x0000_ｐ"/>
      <sheetName val="금강견적"/>
      <sheetName val="F_D SEC. PROP"/>
      <sheetName val="preface"/>
      <sheetName val="SCH"/>
      <sheetName val="새로이 설치할 정비기반시설 조서 나번 (2)"/>
      <sheetName val="SLAB&quot;1&quot;"/>
      <sheetName val="토공분배표"/>
      <sheetName val="침하계"/>
      <sheetName val="DFA"/>
      <sheetName val="Xunit_(단위환산)3"/>
      <sheetName val="장비코드표_0506013"/>
      <sheetName val="2007년_생산1부장비3"/>
      <sheetName val="2008년_생산부전장비코드3"/>
      <sheetName val="DDB부_장비_관리현황3"/>
      <sheetName val="DGCT_(01)2"/>
      <sheetName val="Chi_tiet2"/>
      <sheetName val="SCOPE_OF_WORK2"/>
      <sheetName val="01__DATA2"/>
      <sheetName val="nhôm_1,2mm2"/>
      <sheetName val="nhôm_1,4mm2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Chiet_tinh_don_gia_CM1"/>
      <sheetName val="Sàn_T11"/>
      <sheetName val="Lỗ_thông_gió1"/>
      <sheetName val="Sàn_tầng_01_(_old_)1"/>
      <sheetName val="Measure_13061"/>
      <sheetName val="EE_(3)1"/>
      <sheetName val="RAB_AR&amp;STR"/>
      <sheetName val="Isolasi_Luar_Dalam"/>
      <sheetName val="Isolasi_Luar"/>
      <sheetName val="Div26_-_Elect"/>
      <sheetName val="U_P_Breakdown"/>
      <sheetName val="[입찰안_xls]직접뀀鞖/1"/>
      <sheetName val="장悱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할증_"/>
      <sheetName val="간접비_총괄표"/>
      <sheetName val="bang_TH"/>
      <sheetName val="5호광장_(만점)8"/>
      <sheetName val="인천국제_(만점)_(2)8"/>
      <sheetName val="Total_단위경유량집계8"/>
      <sheetName val="준검_내역서8"/>
      <sheetName val="토공유동표(전체_당초)8"/>
      <sheetName val="1_수인터널8"/>
      <sheetName val="4_전기8"/>
      <sheetName val="BH-1_(2)8"/>
      <sheetName val="표__지8"/>
      <sheetName val="1_설계조건8"/>
      <sheetName val="조도계산서_(도서)8"/>
      <sheetName val="I_설계조건8"/>
      <sheetName val="11_우각부_보강8"/>
      <sheetName val="제출내역_(2)8"/>
      <sheetName val="우수관매설및_우수받이8"/>
      <sheetName val="11_산출(전열)8"/>
      <sheetName val="6_산출(동력)8"/>
      <sheetName val="7_산출(TRAY)8"/>
      <sheetName val="노원열병합__건축공사기성내역서8"/>
      <sheetName val="앉음벽_(2)8"/>
      <sheetName val="MSS_28"/>
      <sheetName val="2_1__노무비_평균단가산출7"/>
      <sheetName val="내역_ver1_08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보고서_기기리스트7"/>
      <sheetName val="7__현장관리비_8"/>
      <sheetName val="6__안전관리비8"/>
      <sheetName val="3련_BOX8"/>
      <sheetName val="소포내역_(2)8"/>
      <sheetName val="배수공_시멘트_및_골재량_산출7"/>
      <sheetName val="_HIT__HMC_견적_3900_8"/>
      <sheetName val="배수내역_(2)7"/>
      <sheetName val="spc_배관견적7"/>
      <sheetName val="投标材料清单_7"/>
      <sheetName val="5_산출(전력)7"/>
      <sheetName val="수량산출서(전력간선_지하D_C)7"/>
      <sheetName val="내___역7"/>
      <sheetName val="플랜트_설치7"/>
      <sheetName val="A_견적7"/>
      <sheetName val="unit_47"/>
      <sheetName val="Customer_Databas7"/>
      <sheetName val="_HIT-&gt;HMC_견적(3900)7"/>
      <sheetName val="전_기7"/>
      <sheetName val="SHEET_PILE단가7"/>
      <sheetName val="목차_7"/>
      <sheetName val="화재_탐지_설비7"/>
      <sheetName val="6PILE__(돌출)7"/>
      <sheetName val="세골재__T2_변경_현황7"/>
      <sheetName val="BH_1__2_7"/>
      <sheetName val="개인별_순위표7"/>
      <sheetName val="1_취수장7"/>
      <sheetName val="Cash_Flow-17"/>
      <sheetName val="3_1공사현황_공정표7"/>
      <sheetName val="2차전체변경예정_(2)7"/>
      <sheetName val="노임_단가7"/>
      <sheetName val="내역서_7"/>
      <sheetName val="8_현장관리비7"/>
      <sheetName val="7_안전관리비7"/>
      <sheetName val="귀래_설계_공내역서7"/>
      <sheetName val="설_계7"/>
      <sheetName val="1_설계기준7"/>
      <sheetName val="집_계_표7"/>
      <sheetName val="별표_7"/>
      <sheetName val="도담구내_개소별_명세7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도담구내_개소별_명柖6"/>
      <sheetName val="노임단가_(2)7"/>
      <sheetName val="3_공통공사대비7"/>
      <sheetName val="단___산6"/>
      <sheetName val="실____단6"/>
      <sheetName val="단가_및_재료비7"/>
      <sheetName val="전선_및_전선관6"/>
      <sheetName val="장비비_명세서17"/>
      <sheetName val="7_공정표7"/>
      <sheetName val="단면_(2)7"/>
      <sheetName val="RETAIL_(ABOVE)7"/>
      <sheetName val="5__현장관리비(new)_7"/>
      <sheetName val="내역서1999_8최종6"/>
      <sheetName val="2_대외공문7"/>
      <sheetName val="Sheet1_(2)6"/>
      <sheetName val="Cost_bd-&quot;A&quot;6"/>
      <sheetName val="장비_(2)6"/>
      <sheetName val="3BL공동구_수량6"/>
      <sheetName val="5_동별횡주관경6"/>
      <sheetName val="암거_제원표6"/>
      <sheetName val="Eq__Mobilization7"/>
      <sheetName val="노무비_근거6"/>
      <sheetName val="제수변_수량집계표(보통)6"/>
      <sheetName val="1차_내역서6"/>
      <sheetName val="CM_16"/>
      <sheetName val="_갑지6"/>
      <sheetName val="6__수량산출서6"/>
      <sheetName val="참조_(2)6"/>
      <sheetName val="일위대가_6"/>
      <sheetName val="4_LINE6"/>
      <sheetName val="7_th6"/>
      <sheetName val="수량산출서_(2)5"/>
      <sheetName val="1_CB5"/>
      <sheetName val="토공_total5"/>
      <sheetName val="기성(1차)_5"/>
      <sheetName val="습식및_셀프레벨링6"/>
      <sheetName val="BSD_(2)5"/>
      <sheetName val="바_한일양산5"/>
      <sheetName val="Project_Brief5"/>
      <sheetName val="영업_일15"/>
      <sheetName val="기기_내역서5"/>
      <sheetName val="4__VOs_summary5"/>
      <sheetName val="토공_토적표5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변경명신물량_(2)5"/>
      <sheetName val="전사_(2)5"/>
      <sheetName val="BA_(2)5"/>
      <sheetName val="CP_(2)5"/>
      <sheetName val="Bảng_mã_VT5"/>
      <sheetName val="Chiet_tinh_dz355"/>
      <sheetName val="기존단가_(2)5"/>
      <sheetName val="아파트_4"/>
      <sheetName val="Xunit_(단위환산)4"/>
      <sheetName val="Elec_LG3"/>
      <sheetName val="ESTI_3"/>
      <sheetName val="장비코드표_0506014"/>
      <sheetName val="2007년_생산1부장비4"/>
      <sheetName val="2008년_생산부전장비코드4"/>
      <sheetName val="DDB부_장비_관리현황4"/>
      <sheetName val="D_&amp;_W_sizes3"/>
      <sheetName val="Gia_vat_tu3"/>
      <sheetName val="dtct_cong3"/>
      <sheetName val="DATA_LISTS3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So_sanh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[입찰안_xls][입찰안_xls][입찰안_xls]___4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총원가계산서(요율)"/>
      <sheetName val="VIN_Index"/>
      <sheetName val="Thuc thanh"/>
      <sheetName val="Cost factor"/>
      <sheetName val="Info"/>
      <sheetName val="Item list"/>
      <sheetName val="Sheet Template Empty"/>
      <sheetName val="6__안전관_x0000__x0000_"/>
      <sheetName val="(1)2002년 매출목표 산출"/>
      <sheetName val="기본데이터"/>
      <sheetName val="실적관리"/>
      <sheetName val="원료비2(2000.10-09)"/>
      <sheetName val="수익성분석2"/>
      <sheetName val="외화환산(2분기)"/>
      <sheetName val="X68"/>
      <sheetName val="RD제품개발투자비(매가)"/>
      <sheetName val="미지급급여"/>
      <sheetName val="경영지표"/>
      <sheetName val="제품코드"/>
      <sheetName val="부문99-2"/>
      <sheetName val="정산표"/>
      <sheetName val="유림콘도"/>
      <sheetName val="전기혼잡제경비(45_x0016_"/>
      <sheetName val="주소"/>
      <sheetName val="판"/>
      <sheetName val="공기압郀傲2"/>
      <sheetName val="plan&amp;section_of勉_x0010_"/>
      <sheetName val="[입찰안_xls][입찰안_xls][입찰안_xls]B_17"/>
      <sheetName val="[입찰안_xls][입찰안_xls][입찰안_xls]B__5"/>
      <sheetName val="[입찰안_xls][입찰안_xls][입찰안_xls]B__8"/>
      <sheetName val="[입찰안_xls][입찰안_xls][입찰안_xls]B__6"/>
      <sheetName val="[입찰안_xls][입찰안_xls][입찰안_xls]B_23"/>
      <sheetName val="[입찰안_xls][입찰안_xls][입찰안_xls]B__7"/>
      <sheetName val="[입찰안_xls][입찰안_xls][입찰안_xls]B__9"/>
      <sheetName val="[입찰안_xls][입찰안_xls][입찰안_xls]B_10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5"/>
      <sheetName val="[입찰안_xls][입찰안_xls][입찰안_xls]B_24"/>
      <sheetName val="[입찰안_xls][입찰안_xls][입찰안_xls]B_26"/>
      <sheetName val="[입찰안_xls][입찰안_xls][입찰안_xls]B_27"/>
      <sheetName val="[입찰안.xls][입찰안.xls][입찰안.xls]_409"/>
      <sheetName val="[입찰안.xls][입찰안.xls][입찰안.xls]_410"/>
      <sheetName val="전기내역서"/>
      <sheetName val="[입찰안.xls][입찰안.xls][입찰안.xls]_406"/>
      <sheetName val="[입찰안.xls][입찰안.xls][입찰안.xls]_407"/>
      <sheetName val="[입찰안.xls][입찰안.xls][입찰안.xls]_403"/>
      <sheetName val="[입찰안.xls][입찰안.xls][입찰안.xls]_404"/>
      <sheetName val="[입찰안.xls][입찰안.xls][입찰안.xls]_405"/>
      <sheetName val="[입찰안.xls][입찰안.xls][입찰안.xls]_408"/>
      <sheetName val="[입찰안.xls][입찰안.xls][입찰안.xls]_411"/>
      <sheetName val="산수배수"/>
      <sheetName val="노원열병합___x0000__x0000__x0005__x0000_츀ɮ_x0000__x0000__x0000_"/>
      <sheetName val="남양시작동자105노65기1.3화1.2"/>
      <sheetName val="plan&amp;section_of__x0000__x0000_Ā_x0000__x0005__x0000_翹_x0000_조ꤟ"/>
      <sheetName val="Dayworks"/>
      <sheetName val="500(1)g"/>
      <sheetName val="GRAND SUM"/>
      <sheetName val="갑지_을지4"/>
      <sheetName val="유효폭의_계산4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자재기성_신청서_xlsx3"/>
      <sheetName val="내역(인테리어_실내)(도급)3"/>
      <sheetName val="내역(인테리어_실외)(도급)3"/>
      <sheetName val="2000_05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중기조종사_단위단가3"/>
      <sheetName val="[입찰안_xls][입찰안_xls][입찰안_xls]B_28"/>
      <sheetName val="[입찰안_xls][입찰안_xls][입찰안_xls]B_29"/>
      <sheetName val="[입찰안_xls][입찰안_xls][입찰안_xls]B_30"/>
      <sheetName val="PROJ__DATA2"/>
      <sheetName val="_Beams_Sched_2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4_전_x0000_"/>
      <sheetName val="4_전ᄐ"/>
      <sheetName val="TH-Dien"/>
      <sheetName val="TTTram"/>
      <sheetName val="Names"/>
      <sheetName val="ND"/>
      <sheetName val="Xuly Data"/>
      <sheetName val="TL rieng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[입찰안.xls][입찰안.xls][입찰안.xls]_412"/>
      <sheetName val="[입찰안.xls][입찰안.xls][입찰안.xls]_413"/>
      <sheetName val="[입찰안.xls][입찰안.xls][입찰안.xls]_414"/>
      <sheetName val="배명(단가)"/>
      <sheetName val="Code 02"/>
      <sheetName val="Code 03"/>
      <sheetName val="Code 04"/>
      <sheetName val="Code 05"/>
      <sheetName val="Code 06"/>
      <sheetName val="Code 07"/>
      <sheetName val="Code 09"/>
      <sheetName val="design_c"/>
      <sheetName val="장"/>
      <sheetName val="정리계槜〩"/>
      <sheetName val="집계장(뀀ﰡ"/>
      <sheetName val="정리계"/>
      <sheetName val="집계장(Â"/>
      <sheetName val="정리계槜〽"/>
      <sheetName val="서울대규장각(가시설흙막이)"/>
      <sheetName val="명세"/>
      <sheetName val="[입찰안.xls][입찰안.xls][입찰안.xls]_419"/>
      <sheetName val="[입찰안.xls][입찰안.xls][입찰안.xls]_418"/>
      <sheetName val="[입찰안.xls][입찰안.xls][입찰안.xls]_415"/>
      <sheetName val="[입찰안.xls][입찰안.xls][입찰안.xls]_416"/>
      <sheetName val="[입찰안.xls][입찰안.xls][입찰안.xls]_417"/>
      <sheetName val="[입찰안.xls][입찰안.xls][입찰안.xls]_420"/>
      <sheetName val="[입찰안.xls][입찰안.xls][입찰안.xls]_424"/>
      <sheetName val="[입찰안.xls][입찰안.xls][입찰안.xls]_421"/>
      <sheetName val="[입찰안.xls][입찰안.xls][입찰안.xls]_423"/>
      <sheetName val="[입찰안.xls][입찰안.xls][입찰안.xls]_422"/>
      <sheetName val="[입찰안.xls][입찰안.xls]_____xls_1128"/>
      <sheetName val="[입찰안.xls][입찰안.xls]_____xls_1129"/>
      <sheetName val="[입찰안.xls][입찰안.xls]_____xls_1130"/>
      <sheetName val="노_표-조"/>
      <sheetName val="General_Data"/>
      <sheetName val="plan&amp;section_of勉Ԁ"/>
      <sheetName val="Requirement(Work_Crew)"/>
      <sheetName val="[입찰안_xls][입찰안_xls][입찰안_xls]_104"/>
      <sheetName val="[입찰안_xls][입찰안_xls][입찰안_xls]_112"/>
      <sheetName val="[입찰안_xls][입찰안_xls][입찰안_xls]_109"/>
      <sheetName val="[입찰안_xls][입찰안_xls][입찰안_xls]_106"/>
      <sheetName val="[입찰안_xls][입찰안_xls][입찰안_xls]_107"/>
      <sheetName val="[입찰안_xls][입찰안_xls][입찰안_xls]_105"/>
      <sheetName val="[입찰안_xls][입찰안_xls][입찰안_xls]_108"/>
      <sheetName val="[입찰안_xls][입찰안_xls][입찰안_xls]_110"/>
      <sheetName val="[입찰안_xls][입찰안_xls][입찰안_xls]_111"/>
      <sheetName val="[입찰안_xls][입찰안_xls][입찰안_xls]_113"/>
      <sheetName val="[입찰안_xls][입찰안_xls][입찰안_xls]_114"/>
      <sheetName val="[입찰안_xls][입찰안_xls][입찰안_xls]_116"/>
      <sheetName val="[입찰안_xls][입찰안_xls][입찰안_xls]_115"/>
      <sheetName val="[입찰안_xls][입찰안_xls][입찰안_xls]_117"/>
      <sheetName val="[입찰안_xls][입찰안_xls][입찰안_xls]_119"/>
      <sheetName val="[입찰안_xls][입찰안_xls][입찰안_xls]_118"/>
      <sheetName val="[입찰안_xls][입찰안_xls][입찰안_xls]_144"/>
      <sheetName val="[입찰안_xls][입찰안_xls][입찰안_xls]_147"/>
      <sheetName val="[입찰안_xls][입찰안_xls][입찰안_xls]_146"/>
      <sheetName val="[입찰안_xls][입찰안_xls][입찰안_xls]_122"/>
      <sheetName val="[입찰안_xls][입찰안_xls][입찰안_xls]_120"/>
      <sheetName val="[입찰안_xls][입찰안_xls][입찰안_xls]_121"/>
      <sheetName val="[입찰안_xls][입찰안_xls][입찰안_xls]_124"/>
      <sheetName val="[입찰안_xls][입찰안_xls][입찰안_xls]_123"/>
      <sheetName val="[입찰안_xls][입찰안_xls][입찰안_xls]_131"/>
      <sheetName val="[입찰안_xls][입찰안_xls][입찰안_xls]_128"/>
      <sheetName val="[입찰안_xls][입찰안_xls][입찰안_xls]_125"/>
      <sheetName val="[입찰안_xls][입찰안_xls][입찰안_xls]_126"/>
      <sheetName val="[입찰안_xls][입찰안_xls][입찰안_xls]_127"/>
      <sheetName val="[입찰안_xls][입찰안_xls][입찰안_xls]_129"/>
      <sheetName val="[입찰안_xls][입찰안_xls][입찰안_xls]_130"/>
      <sheetName val="[입찰안_xls][입찰안_xls][입찰안_xls]_132"/>
      <sheetName val="[입찰안_xls][입찰안_xls][입찰안_xls]_140"/>
      <sheetName val="[입찰안_xls][입찰안_xls][입찰안_xls]_135"/>
      <sheetName val="[입찰안_xls][입찰안_xls][입찰안_xls]_134"/>
      <sheetName val="[입찰안_xls][입찰안_xls][입찰안_xls]_133"/>
      <sheetName val="[입찰안_xls][입찰안_xls][입찰안_xls]_139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42"/>
      <sheetName val="[입찰안_xls][입찰안_xls][입찰안_xls]_141"/>
      <sheetName val="[입찰안_xls][입찰안_xls][입찰안_xls]_143"/>
      <sheetName val="[입찰안_xls][입찰안_xls][입찰안_xls]_145"/>
      <sheetName val="[입찰안_xls][입찰안_xls][입찰안_xls]_148"/>
      <sheetName val="협가표"/>
      <sheetName val="[입찰안.xls][입찰안.xls][입찰안.xls]_774"/>
      <sheetName val="[입찰안.xls][입찰안.xls][입찰안.xls]_765"/>
      <sheetName val="Macro(전_x0005__x0003_"/>
      <sheetName val="Ԁ̀Ā܀਀Ѐ̀̀ЀЀ"/>
      <sheetName val="외주정비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[입찰안.xls][입찰안.xls][입찰안.xls]_775"/>
      <sheetName val="[입찰안.xls][입찰안.xls][입찰안.xls]_428"/>
      <sheetName val="[입찰안.xls][입찰안.xls][입찰안.xls]_429"/>
      <sheetName val="[입찰안.xls][입찰안.xls][입찰안.xls]_430"/>
      <sheetName val="[입찰안.xls][입찰안.xls][입찰안.xls]_431"/>
      <sheetName val="[입찰안.xls][입찰안.xls][입찰안.xls]_434"/>
      <sheetName val="[입찰안.xls][입찰안.xls][입찰안.xls]_432"/>
      <sheetName val="[입찰안.xls][입찰안.xls][입찰안.xls]_433"/>
      <sheetName val="[입찰안.xls][입찰안.xls][입찰안.xls]_436"/>
      <sheetName val="[입찰안.xls][입찰안.xls][입찰안.xls]_435"/>
      <sheetName val="P"/>
      <sheetName val="조경수_x0000_"/>
      <sheetName val="중뀀"/>
      <sheetName val="3련_B£_x0000_"/>
      <sheetName val="원가계산서(변경)"/>
      <sheetName val="PA_xdbe6_"/>
      <sheetName val="7._x0000__x0000__x0000_"/>
      <sheetName val="배수개거재"/>
      <sheetName val="공비대비"/>
      <sheetName val="[입찰안.xls][입찰안.xls][입찰안.xls]_764"/>
      <sheetName val="[입찰안.xls][입찰안.xls][입찰안.xls]_763"/>
      <sheetName val="수문일위1"/>
      <sheetName val="이름표"/>
      <sheetName val="물건조서"/>
      <sheetName val="콤보박스와 리스트박스의 연결"/>
      <sheetName val="[입찰안.xls][입찰안.xls][입찰안.xls]_744"/>
      <sheetName val="[입찰안.xls][입찰안.xls][입찰안.xls]_483"/>
      <sheetName val="[입찰안.xls][입찰안.xls][입찰안.xls]_485"/>
      <sheetName val="[입찰안.xls][입찰안.xls][입찰안.xls]_437"/>
      <sheetName val="[입찰안.xls][입찰안.xls][입찰안.xls]_438"/>
      <sheetName val="[입찰안.xls][입찰안.xls][입찰안.xls]_439"/>
      <sheetName val="[입찰안.xls][입찰안.xls][입찰안.xls]_441"/>
      <sheetName val="[입찰안.xls][입찰안.xls][입찰안.xls]_440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6"/>
      <sheetName val="[입찰안.xls][입찰안.xls][입찰안.xls]_445"/>
      <sheetName val="[입찰안.xls][입찰안.xls][입찰안.xls]_450"/>
      <sheetName val="[입찰안.xls][입찰안.xls][입찰안.xls]_447"/>
      <sheetName val="[입찰안.xls][입찰안.xls][입찰안.xls]_448"/>
      <sheetName val="[입찰안.xls][입찰안.xls][입찰안.xls]_449"/>
      <sheetName val="[입찰안.xls][입찰안.xls][입찰안.xls]_452"/>
      <sheetName val="[입찰안.xls][입찰안.xls][입찰안.xls]_451"/>
      <sheetName val="[입찰안.xls][입찰안.xls][입찰안.xls]_453"/>
      <sheetName val="[입찰안.xls][입찰안.xls][입찰안.xls]_454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60"/>
      <sheetName val="[입찰안.xls][입찰안.xls][입찰안.xls]_462"/>
      <sheetName val="[입찰안.xls][입찰안.xls][입찰안.xls]_461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70"/>
      <sheetName val="[입찰안.xls][입찰안.xls][입찰안.xls]_469"/>
      <sheetName val="[입찰안.xls][입찰안.xls][입찰안.xls]_472"/>
      <sheetName val="[입찰안.xls][입찰안.xls][입찰안.xls]_471"/>
      <sheetName val="[입찰안.xls][입찰안.xls][입찰안.xls]_476"/>
      <sheetName val="[입찰안.xls][입찰안.xls][입찰안.xls]_474"/>
      <sheetName val="[입찰안.xls][입찰안.xls][입찰안.xls]_473"/>
      <sheetName val="[입찰안.xls][입찰안.xls][입찰안.xls]_475"/>
      <sheetName val="[입찰안.xls][입찰안.xls][입찰안.xls]_478"/>
      <sheetName val="[입찰안.xls][입찰안.xls][입찰안.xls]_477"/>
      <sheetName val="[입찰안.xls][입찰안.xls][입찰안.xls]_480"/>
      <sheetName val="[입찰안.xls][입찰안.xls][입찰안.xls]_479"/>
      <sheetName val="[입찰안.xls][입찰안.xls][입찰안.xls]_482"/>
      <sheetName val="[입찰안.xls][입찰안.xls][입찰안.xls]_481"/>
      <sheetName val="[입찰안.xls][입찰안.xls][입찰안.xls]_486"/>
      <sheetName val="[입찰안.xls][입찰안.xls][입찰안.xls]_484"/>
      <sheetName val="[입찰안.xls][입찰안.xls][입찰안.xls]_496"/>
      <sheetName val="[입찰안.xls][입찰안.xls][입찰안.xls]_487"/>
      <sheetName val="[입찰안.xls][입찰안.xls][입찰안.xls]_488"/>
      <sheetName val="[입찰안.xls][입찰안.xls][입찰안.xls]_527"/>
      <sheetName val="[입찰안.xls][입찰안.xls][입찰안.xls]_521"/>
      <sheetName val="[입찰안.xls][입찰안.xls][입찰안.xls]_489"/>
      <sheetName val="[입찰안.xls][입찰안.xls][입찰안.xls]_490"/>
      <sheetName val="[입찰안.xls][입찰안.xls][입찰안.xls]_492"/>
      <sheetName val="[입찰안.xls][입찰안.xls][입찰안.xls]_491"/>
      <sheetName val="[입찰안.xls][입찰안.xls][입찰안.xls]_495"/>
      <sheetName val="[입찰안.xls][입찰안.xls][입찰안.xls]_494"/>
      <sheetName val="[입찰안.xls][입찰안.xls][입찰안.xls]_493"/>
      <sheetName val="[입찰안.xls][입찰안.xls][입찰안.xls]_512"/>
      <sheetName val="[입찰안.xls][입찰안.xls][입찰안.xls]_502"/>
      <sheetName val="[입찰안.xls][입찰안.xls][입찰안.xls]_499"/>
      <sheetName val="[입찰안.xls][입찰안.xls][입찰안.xls]_497"/>
      <sheetName val="[입찰안.xls][입찰안.xls][입찰안.xls]_498"/>
      <sheetName val="[입찰안.xls][입찰안.xls][입찰안.xls]_500"/>
      <sheetName val="[입찰안.xls][입찰안.xls][입찰안.xls]_501"/>
      <sheetName val="[입찰안.xls][입찰안.xls][입찰안.xls]_504"/>
      <sheetName val="[입찰안.xls][입찰안.xls][입찰안.xls]_503"/>
      <sheetName val="[입찰안.xls][입찰안.xls][입찰안.xls]_505"/>
      <sheetName val="[입찰안.xls][입찰안.xls][입찰안.xls]_508"/>
      <sheetName val="[입찰안.xls][입찰안.xls][입찰안.xls]_506"/>
      <sheetName val="[입찰안.xls][입찰안.xls][입찰안.xls]_507"/>
      <sheetName val="[입찰안.xls][입찰안.xls][입찰안.xls]_509"/>
      <sheetName val="[입찰안.xls][입찰안.xls][입찰안.xls]_511"/>
      <sheetName val="[입찰안.xls][입찰안.xls][입찰안.xls]_510"/>
      <sheetName val="[입찰안.xls][입찰안.xls][입찰안.xls]_514"/>
      <sheetName val="[입찰안.xls][입찰안.xls][입찰안.xls]_513"/>
      <sheetName val="[입찰안.xls][입찰안.xls][입찰안.xls]_515"/>
      <sheetName val="[입찰안.xls][입찰안.xls][입찰안.xls]_517"/>
      <sheetName val="[입찰안.xls][입찰안.xls][입찰안.xls]_516"/>
      <sheetName val="[입찰안.xls][입찰안.xls][입찰안.xls]_518"/>
      <sheetName val="[입찰안.xls][입찰안.xls][입찰안.xls]_520"/>
      <sheetName val="[입찰안.xls][입찰안.xls][입찰안.xls]_519"/>
      <sheetName val="[입찰안.xls][입찰안.xls][입찰안.xls]_526"/>
      <sheetName val="[입찰안.xls][입찰안.xls][입찰안.xls]_523"/>
      <sheetName val="[입찰안.xls][입찰안.xls][입찰안.xls]_522"/>
      <sheetName val="[입찰안.xls][입찰안.xls][입찰안.xls]_524"/>
      <sheetName val="[입찰안.xls][입찰안.xls][입찰안.xls]_525"/>
      <sheetName val="[입찰안.xls][입찰안.xls][입찰안.xls]_533"/>
      <sheetName val="[입찰안.xls][입찰안.xls][입찰안.xls]_529"/>
      <sheetName val="[입찰안.xls][입찰안.xls][입찰안.xls]_528"/>
      <sheetName val="[입찰안.xls][입찰안.xls][입찰안.xls]_530"/>
      <sheetName val="[입찰안.xls][입찰안.xls][입찰안.xls]_531"/>
      <sheetName val="[입찰안.xls][입찰안.xls][입찰안.xls]_562"/>
      <sheetName val="[입찰안.xls][입찰안.xls][입찰안.xls]_532"/>
      <sheetName val="[입찰안.xls][입찰안.xls][입찰안.xls]_574"/>
      <sheetName val="[입찰안.xls][입찰안.xls][입찰안.xls]_535"/>
      <sheetName val="[입찰안.xls][입찰안.xls][입찰안.xls]_534"/>
      <sheetName val="[입찰안.xls][입찰안.xls][입찰안.xls]_536"/>
      <sheetName val="[입찰안.xls][입찰안.xls][입찰안.xls]_537"/>
      <sheetName val="[입찰안.xls][입찰안.xls][입찰안.xls]_538"/>
      <sheetName val="[입찰안.xls][입찰안.xls][입찰안.xls]_539"/>
      <sheetName val="[입찰안.xls][입찰안.xls][입찰안.xls]_541"/>
      <sheetName val="[입찰안.xls][입찰안.xls][입찰안.xls]_540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6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50"/>
      <sheetName val="[입찰안.xls][입찰안.xls][입찰안.xls]_554"/>
      <sheetName val="[입찰안.xls][입찰안.xls][입찰안.xls]_552"/>
      <sheetName val="[입찰안.xls][입찰안.xls][입찰안.xls]_553"/>
      <sheetName val="[입찰안.xls][입찰안.xls][입찰안.xls]_556"/>
      <sheetName val="[입찰안.xls][입찰안.xls][입찰안.xls]_555"/>
      <sheetName val="[입찰안.xls][입찰안.xls][입찰안.xls]_559"/>
      <sheetName val="[입찰안.xls][입찰안.xls][입찰안.xls]_557"/>
      <sheetName val="[입찰안.xls][입찰안.xls][입찰안.xls]_558"/>
      <sheetName val="[입찰안.xls][입찰안.xls][입찰안.xls]_561"/>
      <sheetName val="[입찰안.xls][입찰안.xls][입찰안.xls]_560"/>
      <sheetName val="[입찰안.xls][입찰안.xls][입찰안.xls]_563"/>
      <sheetName val="[입찰안.xls][입찰안.xls][입찰안.xls]_564"/>
      <sheetName val="[입찰안.xls][입찰안.xls][입찰안.xls]_575"/>
      <sheetName val="[입찰안.xls][입찰안.xls][입찰안.xls]_566"/>
      <sheetName val="[입찰안.xls][입찰안.xls][입찰안.xls]_565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0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6"/>
      <sheetName val="[입찰안.xls][입찰안.xls][입찰안.xls]_585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9"/>
      <sheetName val="[입찰안.xls][입찰안.xls][입찰안.xls]_590"/>
      <sheetName val="[입찰안.xls][입찰안.xls][입찰안.xls]_586"/>
      <sheetName val="[입찰안.xls][입찰안.xls][입찰안.xls]_587"/>
      <sheetName val="[입찰안.xls][입찰안.xls][입찰안.xls]_588"/>
      <sheetName val="[입찰안.xls][입찰안.xls][입찰안.xls]_591"/>
      <sheetName val="[입찰안.xls][입찰안.xls][입찰안.xls]_597"/>
      <sheetName val="[입찰안.xls][입찰안.xls][입찰안.xls]_596"/>
      <sheetName val="[입찰안.xls][입찰안.xls][입찰안.xls]_593"/>
      <sheetName val="[입찰안.xls][입찰안.xls][입찰안.xls]_592"/>
      <sheetName val="[입찰안.xls][입찰안.xls][입찰안.xls]_594"/>
      <sheetName val="[입찰안.xls][입찰안.xls][입찰안.xls]_595"/>
      <sheetName val="[입찰안.xls][입찰안.xls][입찰안.xls]_614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28"/>
      <sheetName val="[입찰안.xls][입찰안.xls][입찰안.xls]_601"/>
      <sheetName val="[입찰안.xls][입찰안.xls][입찰안.xls]_602"/>
      <sheetName val="[입찰안.xls][입찰안.xls][입찰안.xls]_606"/>
      <sheetName val="[입찰안.xls][입찰안.xls][입찰안.xls]_603"/>
      <sheetName val="[입찰안.xls][입찰안.xls][입찰안.xls]_604"/>
      <sheetName val="[입찰안.xls][입찰안.xls][입찰안.xls]_605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3"/>
      <sheetName val="[입찰안.xls][입찰안.xls][입찰안.xls]_611"/>
      <sheetName val="[입찰안.xls][입찰안.xls][입찰안.xls]_612"/>
      <sheetName val="[입찰안.xls][입찰안.xls][입찰안.xls]_615"/>
      <sheetName val="[입찰안.xls][입찰안.xls][입찰안.xls]_616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3"/>
      <sheetName val="[입찰안.xls][입찰안.xls][입찰안.xls]_624"/>
      <sheetName val="[입찰안.xls][입찰안.xls][입찰안.xls]_625"/>
      <sheetName val="[입찰안.xls][입찰안.xls][입찰안.xls]_626"/>
      <sheetName val="[입찰안.xls][입찰안.xls][입찰안.xls]_627"/>
      <sheetName val="[입찰안.xls][입찰안.xls][입찰안.xls]_635"/>
      <sheetName val="[입찰안.xls][입찰안.xls][입찰안.xls]_629"/>
      <sheetName val="[입찰안.xls][입찰안.xls][입찰안.xls]_630"/>
      <sheetName val="[입찰안.xls][입찰안.xls][입찰안.xls]_631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9"/>
      <sheetName val="[입찰안.xls][입찰안.xls][입찰안.xls]_636"/>
      <sheetName val="[입찰안.xls][입찰안.xls][입찰안.xls]_638"/>
      <sheetName val="[입찰안.xls][입찰안.xls][입찰안.xls]_637"/>
      <sheetName val="[입찰안.xls][입찰안.xls][입찰안.xls]_640"/>
      <sheetName val="[입찰안.xls][입찰안.xls][입찰안.xls]_641"/>
      <sheetName val="[입찰안.xls][입찰안.xls][입찰안.xls]_644"/>
      <sheetName val="[입찰안.xls][입찰안.xls][입찰안.xls]_642"/>
      <sheetName val="[입찰안.xls][입찰안.xls][입찰안.xls]_643"/>
      <sheetName val="[입찰안.xls][입찰안.xls][입찰안.xls]_647"/>
      <sheetName val="[입찰안.xls][입찰안.xls][입찰안.xls]_645"/>
      <sheetName val="[입찰안.xls][입찰안.xls][입찰안.xls]_646"/>
      <sheetName val="[입찰안.xls][입찰안.xls][입찰안.xls]_667"/>
      <sheetName val="[입찰안.xls][입찰안.xls][입찰안.xls]_651"/>
      <sheetName val="[입찰안.xls][입찰안.xls][입찰안.xls]_649"/>
      <sheetName val="[입찰안.xls][입찰안.xls][입찰안.xls]_648"/>
      <sheetName val="[입찰안.xls][입찰안.xls][입찰안.xls]_650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39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43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52"/>
      <sheetName val="[입찰안.xls][입찰안.xls][입찰안.xls]_749"/>
      <sheetName val="[입찰안.xls][입찰안.xls][입찰안.xls]_745"/>
      <sheetName val="[입찰안.xls][입찰안.xls][입찰안.xls]_746"/>
      <sheetName val="[입찰안.xls][입찰안.xls][입찰안.xls]_747"/>
      <sheetName val="CPK"/>
      <sheetName val="매부"/>
      <sheetName val="1. Dashboard"/>
      <sheetName val="기본DATA"/>
      <sheetName val="[입찰안.xls][입찰안.xls][입찰안.xls]_748"/>
      <sheetName val="[입찰안.xls][입찰안.xls][입찰안.xls]_750"/>
      <sheetName val="[입찰안.xls][입찰안.xls][입찰안.xls]_751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9"/>
      <sheetName val="[입찰안.xls][입찰안.xls][입찰안.xls]_756"/>
      <sheetName val="[입찰안.xls][입찰안.xls][입찰안.xls]_762"/>
      <sheetName val="[입찰안.xls][입찰안.xls][입찰안.xls]_757"/>
      <sheetName val="[입찰안.xls][입찰안.xls][입찰안.xls]_758"/>
      <sheetName val="[입찰안.xls][입찰안.xls][입찰안.xls]_760"/>
      <sheetName val="[입찰안.xls][입찰안.xls][입찰안.xls]_761"/>
      <sheetName val="DU_LIEU"/>
      <sheetName val="負荷集計（断熱不燃）"/>
      <sheetName val="xe"/>
      <sheetName val="chiet tinh"/>
      <sheetName val="DMKH"/>
      <sheetName val="DmChitiet"/>
      <sheetName val="Nhatky"/>
      <sheetName val="Thoat nuoc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사업소득자세수추계"/>
      <sheetName val="집계장(Â_x0000_Ԁ_x0000_怀㲨"/>
      <sheetName val="[입찰안.xls][입찰안.xls][입찰안.xls]___8"/>
      <sheetName val="[입찰안.xls][입찰안_xls][입찰안_xls]___4"/>
      <sheetName val="[입찰안.xls][입찰안.xls][입찰안_xls]___3"/>
      <sheetName val="내역서을"/>
      <sheetName val="[입찰안.xls][입찰안.xls][입찰안.xls]_776"/>
      <sheetName val="M-EQPT-Z"/>
      <sheetName val="[입찰안.xls][입찰안.xls][입찰안.xls]_766"/>
      <sheetName val="[입찰안.xls][입찰안.xls][입찰안.xls]_767"/>
      <sheetName val="[입찰안.xls][입찰안.xls][입찰안.xls]_769"/>
      <sheetName val="[입찰안.xls][입찰안.xls][입찰안.xls]_768"/>
      <sheetName val="[입찰안.xls][입찰안.xls][입찰안.xls]_773"/>
      <sheetName val="[입찰안.xls][입찰안.xls][입찰안.xls]_770"/>
      <sheetName val="[입찰안.xls][입찰안.xls][입찰안.xls]_771"/>
      <sheetName val="[입찰안.xls][입찰안.xls][입찰안.xls]_772"/>
      <sheetName val="[입찰안.xls][입찰안.xls][입찰안.xls]_777"/>
      <sheetName val="Sens&amp;Anal"/>
      <sheetName val="[입찰안.xls][입찰안.xls][입찰안.xls]_778"/>
      <sheetName val="[입찰안.xls][입찰안.xls][입찰안.xls]_781"/>
      <sheetName val="[입찰안.xls][입찰안.xls][입찰안.xls]_780"/>
      <sheetName val="[입찰안.xls][입찰안.xls][입찰안.xls]_779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[입찰안.xls][입찰안.xls][입찰안.xls]_802"/>
      <sheetName val="[입찰안.xls][입찰안.xls][입찰안.xls]_786"/>
      <sheetName val="[입찰안.xls][입찰안.xls][입찰안.xls]_782"/>
      <sheetName val="[입찰안.xls][입찰안.xls][입찰안.xls]_785"/>
      <sheetName val="[입찰안.xls][입찰안.xls][입찰안.xls]_783"/>
      <sheetName val="[입찰안.xls][입찰안.xls][입찰안.xls]_784"/>
      <sheetName val="[입찰안.xls][입찰안.xls][입찰안.xls]_803"/>
      <sheetName val="3련_B裉ۿ"/>
      <sheetName val="간 지1"/>
      <sheetName val="덕_x0000_靰"/>
      <sheetName val="[입찰안.xls][입찰안.xls][입찰안.xls]_787"/>
      <sheetName val="[입찰안.xls][입찰안.xls][입찰안.xls]_790"/>
      <sheetName val="[입찰안.xls][입찰안.xls][입찰안.xls]_791"/>
      <sheetName val="[입찰안.xls][입찰안.xls][입찰안.xls]_792"/>
      <sheetName val="[입찰안.xls][입찰안.xls][입찰안.xls]_788"/>
      <sheetName val="[입찰안.xls][입찰안.xls][입찰안.xls]_789"/>
      <sheetName val="[입찰안.xls][입찰안.xls][입찰안.xls]_794"/>
      <sheetName val="[입찰안.xls][입찰안.xls][입찰안.xls]_795"/>
      <sheetName val="[입찰안.xls][입찰안.xls][입찰안.xls]_799"/>
      <sheetName val="[입찰안.xls][입찰안.xls][입찰안.xls]_793"/>
      <sheetName val="[입찰안.xls][입찰안.xls][입찰안.xls]_800"/>
      <sheetName val="[입찰안.xls][입찰안.xls][입찰안.xls]_801"/>
      <sheetName val="[입찰안.xls][입찰안.xls][입찰안.xls]_796"/>
      <sheetName val="[입찰안.xls][입찰안.xls][입찰안.xls]_797"/>
      <sheetName val="[입찰안.xls][입찰안.xls][입찰안.xls]_798"/>
      <sheetName val="[입찰안.xls][입찰안.xls][입찰안.xls]_804"/>
      <sheetName val="[입찰안.xls][입찰안.xls]_____xls_1057"/>
      <sheetName val="[입찰안.xls][입찰안.xls]_____xls_1055"/>
      <sheetName val="[입찰안.xls][입찰안.xls]_____xls_1054"/>
      <sheetName val="[입찰안.xls][입찰안.xls][입찰안.xls]_815"/>
      <sheetName val="[입찰안.xls][입찰안.xls][입찰안.xls]_807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5"/>
      <sheetName val="[입찰안.xls][입찰안.xls][입찰안.xls]_979"/>
      <sheetName val="[입찰안.xls][입찰안.xls][입찰안.xls]_997"/>
      <sheetName val="[입찰안.xls][입찰안.xls][입찰안.xls]_980"/>
      <sheetName val="[입찰안.xls][입찰안.xls][입찰안.xls]_981"/>
      <sheetName val="[입찰안.xls][입찰안.xls][입찰안.xls]_982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6"/>
      <sheetName val="[입찰안.xls][입찰안.xls]_____xls_1061"/>
      <sheetName val="[입찰안.xls][입찰안.xls]_____xls_1060"/>
      <sheetName val="[입찰안.xls][입찰안.xls]_____xls_1058"/>
      <sheetName val="[입찰안.xls][입찰안.xls]_____xls_1059"/>
      <sheetName val="[입찰안.xls][입찰안.xls]_____xls_1063"/>
      <sheetName val="[입찰안.xls][입찰안.xls]_____xls_1070"/>
      <sheetName val="[입찰안.xls][입찰안.xls]_____xls_1064"/>
      <sheetName val="[입찰안.xls][입찰안.xls]_____xls_1062"/>
      <sheetName val="[입찰안.xls][입찰안.xls]_____xls_1067"/>
      <sheetName val="[입찰안.xls][입찰안.xls]_____xls_1074"/>
      <sheetName val="[입찰안.xls][입찰안.xls]_____xls_1065"/>
      <sheetName val="[입찰안.xls][입찰안.xls]_____xls_1066"/>
      <sheetName val="[입찰안.xls][입찰안.xls]_____xls_1068"/>
      <sheetName val="[입찰안.xls][입찰안.xls]_____xls_1069"/>
      <sheetName val="[입찰안.xls][입찰안.xls]_____xls_1071"/>
      <sheetName val="[입찰안.xls][입찰안.xls]_____xls_1072"/>
      <sheetName val="[입찰안.xls][입찰안.xls]_____xls_1076"/>
      <sheetName val="[입찰안.xls][입찰안.xls]_____xls_1075"/>
      <sheetName val="[입찰안.xls][입찰안.xls]_____xls_1073"/>
      <sheetName val="[입찰안.xls][입찰안.xls]_____xls_1081"/>
      <sheetName val="[입찰안.xls][입찰안.xls]_____xls_1077"/>
      <sheetName val="[입찰안.xls][입찰안.xls]_____xls_1078"/>
      <sheetName val="[입찰안.xls][입찰안.xls]_____xls_1079"/>
      <sheetName val="[입찰안.xls][입찰안.xls]_____xls_1080"/>
      <sheetName val="[입찰안.xls][입찰안.xls]_____xls_1082"/>
      <sheetName val="[입찰안.xls][입찰안.xls]_____xls_1085"/>
      <sheetName val="[입찰안.xls][입찰안.xls]_____xls_1083"/>
      <sheetName val="[입찰안.xls][입찰안.xls]_____xls_1084"/>
      <sheetName val="[입찰안.xls][입찰안.xls]_____xls_1090"/>
      <sheetName val="[입찰안.xls][입찰안.xls]_____xls_1115"/>
      <sheetName val="[입찰안.xls][입찰안.xls]_____xls_1114"/>
      <sheetName val="[입찰안.xls][입찰안.xls]_____xls_1089"/>
      <sheetName val="[입찰안.xls][입찰안.xls]_____xls_1088"/>
      <sheetName val="[입찰안.xls][입찰안.xls]_____xls_1086"/>
      <sheetName val="[입찰안.xls][입찰안.xls]_____xls_1087"/>
      <sheetName val="[입찰안.xls][입찰안.xls]_____xls_1091"/>
      <sheetName val="[입찰안.xls][입찰안.xls]_____xls_1107"/>
      <sheetName val="[입찰안.xls][입찰안.xls]_____xls_1106"/>
      <sheetName val="[입찰안.xls][입찰안.xls]_____xls_1097"/>
      <sheetName val="[입찰안.xls][입찰안.xls]_____xls_1093"/>
      <sheetName val="[입찰안.xls][입찰안.xls]_____xls_1096"/>
      <sheetName val="[입찰안.xls][입찰안.xls]_____xls_1095"/>
      <sheetName val="[입찰안.xls][입찰안.xls]_____xls_1092"/>
      <sheetName val="[입찰안.xls][입찰안.xls]_____xls_1094"/>
      <sheetName val="[입찰안.xls][입찰안.xls]_____xls_1100"/>
      <sheetName val="[입찰안.xls][입찰안.xls]_____xls_1098"/>
      <sheetName val="[입찰안.xls][입찰안.xls]_____xls_1099"/>
      <sheetName val="[입찰안.xls][입찰안.xls]_____xls_1105"/>
      <sheetName val="[입찰안.xls][입찰안.xls]_____xls_1104"/>
      <sheetName val="[입찰안.xls][입찰안.xls]_____xls_1101"/>
      <sheetName val="[입찰안.xls][입찰안.xls]_____xls_1103"/>
      <sheetName val="[입찰안.xls][입찰안.xls]_____xls_1102"/>
      <sheetName val="[입찰안.xls][입찰안.xls]_____xls_1110"/>
      <sheetName val="[입찰안.xls][입찰안.xls]_____xls_1108"/>
      <sheetName val="[입찰안.xls][입찰안.xls]_____xls_1109"/>
      <sheetName val="[입찰안.xls][입찰안.xls]_____xls_1111"/>
      <sheetName val="[입찰안.xls][입찰안.xls]_____xls_1112"/>
      <sheetName val="[입찰안.xls][입찰안.xls]_____xls_1113"/>
      <sheetName val="[입찰안.xls][입찰안.xls]_____xls_1116"/>
      <sheetName val="[입찰안.xls][입찰안.xls]_____xls_1121"/>
      <sheetName val="[입찰안.xls][입찰안.xls]_____xls_1120"/>
      <sheetName val="[입찰안.xls][입찰안.xls]_____xls_1122"/>
      <sheetName val="[입찰안.xls][입찰안.xls]_____xls_1117"/>
      <sheetName val="[입찰안.xls][입찰안.xls]_____xls_1118"/>
      <sheetName val="[입찰안.xls][입찰안.xls]_____xls_1119"/>
      <sheetName val="[입찰안.xls][입찰안.xls]_____xls_1124"/>
      <sheetName val="[입찰안.xls][입찰안.xls]_____xls_1127"/>
      <sheetName val="[입찰안.xls][입찰안.xls]_____xls_1125"/>
      <sheetName val="[입찰안.xls][입찰안.xls]_____xls_1123"/>
      <sheetName val="[입찰안.xls][입찰안.xls]_____xls_1126"/>
      <sheetName val="[입찰안.xls][입찰안.xls]_____xls_1134"/>
      <sheetName val="[입찰안.xls][입찰안.xls]_____xls_1132"/>
      <sheetName val="[입찰안.xls][입찰안.xls]_____xls_1131"/>
      <sheetName val="[입찰안.xls][입찰안.xls]_____xls_1133"/>
      <sheetName val="[입찰안.xls][입찰안.xls]_____xls_1135"/>
      <sheetName val="[입찰안.xls][입찰안.xls]_____xls_1137"/>
      <sheetName val="[입찰안.xls][입찰안.xls]_____xls_1136"/>
      <sheetName val="[입찰안.xls][입찰안.xls]_____xls_1138"/>
      <sheetName val="[입찰안.xls][입찰안.xls]_____xls_1142"/>
      <sheetName val="[입찰안.xls][입찰안.xls]_____xls_1139"/>
      <sheetName val="[입찰안.xls][입찰안.xls]_____xls_1140"/>
      <sheetName val="[입찰안.xls][입찰안.xls]_____xls_1141"/>
      <sheetName val="노임단가(인쇄제외)"/>
      <sheetName val="08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/>
      <sheetData sheetId="916"/>
      <sheetData sheetId="917"/>
      <sheetData sheetId="918"/>
      <sheetData sheetId="919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/>
      <sheetData sheetId="1221"/>
      <sheetData sheetId="1222" refreshError="1"/>
      <sheetData sheetId="1223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/>
      <sheetData sheetId="1469"/>
      <sheetData sheetId="1470"/>
      <sheetData sheetId="1471"/>
      <sheetData sheetId="1472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 refreshError="1"/>
      <sheetData sheetId="1766" refreshError="1"/>
      <sheetData sheetId="1767" refreshError="1"/>
      <sheetData sheetId="1768"/>
      <sheetData sheetId="1769" refreshError="1"/>
      <sheetData sheetId="1770" refreshError="1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/>
      <sheetData sheetId="1973" refreshError="1"/>
      <sheetData sheetId="1974"/>
      <sheetData sheetId="1975"/>
      <sheetData sheetId="1976" refreshError="1"/>
      <sheetData sheetId="1977" refreshError="1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/>
      <sheetData sheetId="2292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/>
      <sheetData sheetId="2799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/>
      <sheetData sheetId="2849" refreshError="1"/>
      <sheetData sheetId="2850" refreshError="1"/>
      <sheetData sheetId="2851" refreshError="1"/>
      <sheetData sheetId="2852" refreshError="1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 refreshError="1"/>
      <sheetData sheetId="2865" refreshError="1"/>
      <sheetData sheetId="2866" refreshError="1"/>
      <sheetData sheetId="2867"/>
      <sheetData sheetId="2868" refreshError="1"/>
      <sheetData sheetId="2869" refreshError="1"/>
      <sheetData sheetId="2870" refreshError="1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 refreshError="1"/>
      <sheetData sheetId="2894"/>
      <sheetData sheetId="2895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/>
      <sheetData sheetId="2922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/>
      <sheetData sheetId="2949"/>
      <sheetData sheetId="2950"/>
      <sheetData sheetId="2951"/>
      <sheetData sheetId="2952" refreshError="1"/>
      <sheetData sheetId="2953" refreshError="1"/>
      <sheetData sheetId="2954" refreshError="1"/>
      <sheetData sheetId="2955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/>
      <sheetData sheetId="2969"/>
      <sheetData sheetId="2970" refreshError="1"/>
      <sheetData sheetId="2971" refreshError="1"/>
      <sheetData sheetId="2972" refreshError="1"/>
      <sheetData sheetId="2973"/>
      <sheetData sheetId="2974"/>
      <sheetData sheetId="2975"/>
      <sheetData sheetId="2976" refreshError="1"/>
      <sheetData sheetId="2977" refreshError="1"/>
      <sheetData sheetId="2978" refreshError="1"/>
      <sheetData sheetId="2979" refreshError="1"/>
      <sheetData sheetId="2980"/>
      <sheetData sheetId="2981"/>
      <sheetData sheetId="2982"/>
      <sheetData sheetId="2983"/>
      <sheetData sheetId="2984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/>
      <sheetData sheetId="3011" refreshError="1"/>
      <sheetData sheetId="3012" refreshError="1"/>
      <sheetData sheetId="3013"/>
      <sheetData sheetId="3014" refreshError="1"/>
      <sheetData sheetId="3015" refreshError="1"/>
      <sheetData sheetId="3016"/>
      <sheetData sheetId="3017"/>
      <sheetData sheetId="3018" refreshError="1"/>
      <sheetData sheetId="3019" refreshError="1"/>
      <sheetData sheetId="3020" refreshError="1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 refreshError="1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 refreshError="1"/>
      <sheetData sheetId="3050"/>
      <sheetData sheetId="3051"/>
      <sheetData sheetId="3052"/>
      <sheetData sheetId="3053"/>
      <sheetData sheetId="3054"/>
      <sheetData sheetId="3055" refreshError="1"/>
      <sheetData sheetId="3056"/>
      <sheetData sheetId="3057" refreshError="1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 refreshError="1"/>
      <sheetData sheetId="3108" refreshError="1"/>
      <sheetData sheetId="3109" refreshError="1"/>
      <sheetData sheetId="3110"/>
      <sheetData sheetId="3111"/>
      <sheetData sheetId="3112" refreshError="1"/>
      <sheetData sheetId="3113" refreshError="1"/>
      <sheetData sheetId="3114"/>
      <sheetData sheetId="3115"/>
      <sheetData sheetId="3116" refreshError="1"/>
      <sheetData sheetId="3117" refreshError="1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 refreshError="1"/>
      <sheetData sheetId="3171"/>
      <sheetData sheetId="3172"/>
      <sheetData sheetId="3173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 refreshError="1"/>
      <sheetData sheetId="3193"/>
      <sheetData sheetId="3194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/>
      <sheetData sheetId="3201" refreshError="1"/>
      <sheetData sheetId="3202"/>
      <sheetData sheetId="3203"/>
      <sheetData sheetId="3204"/>
      <sheetData sheetId="3205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/>
      <sheetData sheetId="3217" refreshError="1"/>
      <sheetData sheetId="3218"/>
      <sheetData sheetId="3219"/>
      <sheetData sheetId="3220" refreshError="1"/>
      <sheetData sheetId="3221" refreshError="1"/>
      <sheetData sheetId="3222"/>
      <sheetData sheetId="3223"/>
      <sheetData sheetId="3224"/>
      <sheetData sheetId="3225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/>
      <sheetData sheetId="3238"/>
      <sheetData sheetId="3239"/>
      <sheetData sheetId="3240"/>
      <sheetData sheetId="324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/>
      <sheetData sheetId="3248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/>
      <sheetData sheetId="3342" refreshError="1"/>
      <sheetData sheetId="3343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/>
      <sheetData sheetId="3351" refreshError="1"/>
      <sheetData sheetId="3352"/>
      <sheetData sheetId="3353" refreshError="1"/>
      <sheetData sheetId="3354" refreshError="1"/>
      <sheetData sheetId="3355"/>
      <sheetData sheetId="3356" refreshError="1"/>
      <sheetData sheetId="3357" refreshError="1"/>
      <sheetData sheetId="3358" refreshError="1"/>
      <sheetData sheetId="3359"/>
      <sheetData sheetId="3360"/>
      <sheetData sheetId="3361"/>
      <sheetData sheetId="3362"/>
      <sheetData sheetId="3363"/>
      <sheetData sheetId="3364" refreshError="1"/>
      <sheetData sheetId="3365" refreshError="1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 refreshError="1"/>
      <sheetData sheetId="3396"/>
      <sheetData sheetId="3397"/>
      <sheetData sheetId="3398"/>
      <sheetData sheetId="3399"/>
      <sheetData sheetId="3400"/>
      <sheetData sheetId="3401" refreshError="1"/>
      <sheetData sheetId="3402"/>
      <sheetData sheetId="3403"/>
      <sheetData sheetId="3404"/>
      <sheetData sheetId="3405" refreshError="1"/>
      <sheetData sheetId="3406" refreshError="1"/>
      <sheetData sheetId="3407" refreshError="1"/>
      <sheetData sheetId="3408" refreshError="1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 refreshError="1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 refreshError="1"/>
      <sheetData sheetId="3441" refreshError="1"/>
      <sheetData sheetId="3442" refreshError="1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 refreshError="1"/>
      <sheetData sheetId="3458"/>
      <sheetData sheetId="3459"/>
      <sheetData sheetId="3460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/>
      <sheetData sheetId="3481" refreshError="1"/>
      <sheetData sheetId="3482" refreshError="1"/>
      <sheetData sheetId="3483" refreshError="1"/>
      <sheetData sheetId="3484"/>
      <sheetData sheetId="3485"/>
      <sheetData sheetId="3486" refreshError="1"/>
      <sheetData sheetId="3487" refreshError="1"/>
      <sheetData sheetId="3488" refreshError="1"/>
      <sheetData sheetId="3489"/>
      <sheetData sheetId="3490"/>
      <sheetData sheetId="3491" refreshError="1"/>
      <sheetData sheetId="3492"/>
      <sheetData sheetId="3493"/>
      <sheetData sheetId="3494" refreshError="1"/>
      <sheetData sheetId="3495" refreshError="1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 refreshError="1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 refreshError="1"/>
      <sheetData sheetId="3792"/>
      <sheetData sheetId="3793"/>
      <sheetData sheetId="3794"/>
      <sheetData sheetId="3795"/>
      <sheetData sheetId="3796"/>
      <sheetData sheetId="3797"/>
      <sheetData sheetId="3798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 refreshError="1"/>
      <sheetData sheetId="3936" refreshError="1"/>
      <sheetData sheetId="3937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/>
      <sheetData sheetId="3975"/>
      <sheetData sheetId="3976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 refreshError="1"/>
      <sheetData sheetId="4008" refreshError="1"/>
      <sheetData sheetId="4009"/>
      <sheetData sheetId="4010" refreshError="1"/>
      <sheetData sheetId="4011" refreshError="1"/>
      <sheetData sheetId="4012" refreshError="1"/>
      <sheetData sheetId="4013" refreshError="1"/>
      <sheetData sheetId="4014"/>
      <sheetData sheetId="4015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/>
      <sheetData sheetId="4043"/>
      <sheetData sheetId="4044" refreshError="1"/>
      <sheetData sheetId="4045" refreshError="1"/>
      <sheetData sheetId="4046" refreshError="1"/>
      <sheetData sheetId="4047"/>
      <sheetData sheetId="4048" refreshError="1"/>
      <sheetData sheetId="4049" refreshError="1"/>
      <sheetData sheetId="4050" refreshError="1"/>
      <sheetData sheetId="4051"/>
      <sheetData sheetId="4052"/>
      <sheetData sheetId="4053"/>
      <sheetData sheetId="4054" refreshError="1"/>
      <sheetData sheetId="4055" refreshError="1"/>
      <sheetData sheetId="4056"/>
      <sheetData sheetId="4057"/>
      <sheetData sheetId="4058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 refreshError="1"/>
      <sheetData sheetId="4085" refreshError="1"/>
      <sheetData sheetId="4086" refreshError="1"/>
      <sheetData sheetId="4087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/>
      <sheetData sheetId="4094"/>
      <sheetData sheetId="4095" refreshError="1"/>
      <sheetData sheetId="4096" refreshError="1"/>
      <sheetData sheetId="4097" refreshError="1"/>
      <sheetData sheetId="4098" refreshError="1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 refreshError="1"/>
      <sheetData sheetId="4413" refreshError="1"/>
      <sheetData sheetId="4414" refreshError="1"/>
      <sheetData sheetId="4415" refreshError="1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 refreshError="1"/>
      <sheetData sheetId="4452" refreshError="1"/>
      <sheetData sheetId="4453" refreshError="1"/>
      <sheetData sheetId="4454"/>
      <sheetData sheetId="4455"/>
      <sheetData sheetId="4456" refreshError="1"/>
      <sheetData sheetId="4457"/>
      <sheetData sheetId="4458" refreshError="1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 refreshError="1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 refreshError="1"/>
      <sheetData sheetId="4498" refreshError="1"/>
      <sheetData sheetId="4499" refreshError="1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 refreshError="1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 refreshError="1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 refreshError="1"/>
      <sheetData sheetId="485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"/>
      <sheetName val="사무보조원"/>
      <sheetName val="일위대가"/>
      <sheetName val="수량집계"/>
      <sheetName val="가로등기초"/>
      <sheetName val="관로터파기"/>
      <sheetName val="중기"/>
      <sheetName val="노임"/>
      <sheetName val="노임단가"/>
      <sheetName val="단가조사"/>
      <sheetName val="노무비단가"/>
      <sheetName val="#REF"/>
      <sheetName val="집계표"/>
      <sheetName val="일위대가목차"/>
      <sheetName val="일위대가(가설)"/>
      <sheetName val="N賃率-職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직종명</v>
          </cell>
          <cell r="B1" t="str">
            <v>2003상반기</v>
          </cell>
        </row>
        <row r="2">
          <cell r="A2" t="str">
            <v>플랜트전공</v>
          </cell>
          <cell r="B2">
            <v>77517</v>
          </cell>
        </row>
        <row r="3">
          <cell r="A3" t="str">
            <v>목도공</v>
          </cell>
          <cell r="B3">
            <v>77076</v>
          </cell>
        </row>
        <row r="4">
          <cell r="A4" t="str">
            <v>비계공</v>
          </cell>
          <cell r="B4">
            <v>93650</v>
          </cell>
        </row>
        <row r="5">
          <cell r="A5" t="str">
            <v>특별인부</v>
          </cell>
          <cell r="B5">
            <v>65734</v>
          </cell>
        </row>
        <row r="6">
          <cell r="A6" t="str">
            <v>철공</v>
          </cell>
          <cell r="B6">
            <v>85754</v>
          </cell>
        </row>
        <row r="7">
          <cell r="A7" t="str">
            <v>용접공(일반)</v>
          </cell>
          <cell r="B7">
            <v>79947</v>
          </cell>
        </row>
        <row r="8">
          <cell r="A8" t="str">
            <v>도장공</v>
          </cell>
          <cell r="B8">
            <v>79956</v>
          </cell>
        </row>
        <row r="9">
          <cell r="A9" t="str">
            <v>철근공</v>
          </cell>
          <cell r="B9">
            <v>93853</v>
          </cell>
        </row>
        <row r="10">
          <cell r="A10" t="str">
            <v>기계공</v>
          </cell>
          <cell r="B10">
            <v>58291</v>
          </cell>
        </row>
        <row r="11">
          <cell r="A11" t="str">
            <v>보통인부</v>
          </cell>
          <cell r="B11">
            <v>50683</v>
          </cell>
        </row>
        <row r="12">
          <cell r="A12" t="str">
            <v>내선전공</v>
          </cell>
          <cell r="B12">
            <v>72268</v>
          </cell>
        </row>
        <row r="13">
          <cell r="A13" t="str">
            <v>배전전공</v>
          </cell>
          <cell r="B13">
            <v>171178</v>
          </cell>
        </row>
        <row r="14">
          <cell r="A14" t="str">
            <v>저압케이블공</v>
          </cell>
          <cell r="B14">
            <v>79938</v>
          </cell>
        </row>
        <row r="15">
          <cell r="A15" t="str">
            <v>배관공</v>
          </cell>
          <cell r="B15">
            <v>76823</v>
          </cell>
        </row>
        <row r="16">
          <cell r="A16" t="str">
            <v>건축목공</v>
          </cell>
          <cell r="B16">
            <v>86872</v>
          </cell>
        </row>
        <row r="17">
          <cell r="A17" t="str">
            <v>방수공</v>
          </cell>
          <cell r="B17">
            <v>69668</v>
          </cell>
        </row>
        <row r="18">
          <cell r="A18" t="str">
            <v>무선안테나공</v>
          </cell>
          <cell r="B18">
            <v>100371</v>
          </cell>
        </row>
        <row r="19">
          <cell r="A19" t="str">
            <v>콘크리트공</v>
          </cell>
          <cell r="B19">
            <v>90048</v>
          </cell>
        </row>
        <row r="20">
          <cell r="A20" t="str">
            <v>형틀목공</v>
          </cell>
          <cell r="B20">
            <v>91573</v>
          </cell>
        </row>
        <row r="21">
          <cell r="A21" t="str">
            <v>미장공</v>
          </cell>
          <cell r="B21">
            <v>89051</v>
          </cell>
        </row>
        <row r="22">
          <cell r="A22" t="str">
            <v>건설기계운전기사</v>
          </cell>
          <cell r="B22">
            <v>81246</v>
          </cell>
        </row>
        <row r="23">
          <cell r="A23" t="str">
            <v>건설기계운전조수</v>
          </cell>
          <cell r="B23">
            <v>53719</v>
          </cell>
        </row>
        <row r="24">
          <cell r="A24" t="str">
            <v>건설기계조장</v>
          </cell>
          <cell r="B24">
            <v>87216</v>
          </cell>
        </row>
        <row r="25">
          <cell r="A25" t="str">
            <v>운전사(운반차)</v>
          </cell>
          <cell r="B25">
            <v>61857</v>
          </cell>
        </row>
        <row r="26">
          <cell r="A26" t="str">
            <v>운전사(기계)</v>
          </cell>
          <cell r="B26">
            <v>59707</v>
          </cell>
        </row>
        <row r="27">
          <cell r="A27" t="str">
            <v>계장공</v>
          </cell>
          <cell r="B27">
            <v>79270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3"/>
  </sheetPr>
  <dimension ref="A1:R36"/>
  <sheetViews>
    <sheetView view="pageBreakPreview" zoomScaleSheetLayoutView="100" workbookViewId="0">
      <selection activeCell="G18" sqref="G18"/>
    </sheetView>
  </sheetViews>
  <sheetFormatPr defaultColWidth="6.5" defaultRowHeight="18" customHeight="1"/>
  <cols>
    <col min="1" max="3" width="7.625" style="54" customWidth="1"/>
    <col min="4" max="5" width="9.625" style="54" customWidth="1"/>
    <col min="6" max="16" width="7.625" style="54" customWidth="1"/>
    <col min="17" max="18" width="5.625" style="54" customWidth="1"/>
    <col min="19" max="16384" width="6.5" style="54"/>
  </cols>
  <sheetData>
    <row r="1" spans="1:18" ht="12.75" customHeight="1">
      <c r="A1" s="192" t="s">
        <v>1211</v>
      </c>
      <c r="B1" s="173"/>
      <c r="C1" s="180"/>
      <c r="D1" s="170" t="s">
        <v>1212</v>
      </c>
      <c r="E1" s="173"/>
      <c r="F1" s="180"/>
      <c r="G1" s="170" t="s">
        <v>1213</v>
      </c>
      <c r="H1" s="173"/>
      <c r="I1" s="174"/>
      <c r="J1" s="170" t="s">
        <v>1214</v>
      </c>
      <c r="K1" s="173"/>
      <c r="L1" s="174"/>
      <c r="M1" s="179" t="s">
        <v>1215</v>
      </c>
      <c r="N1" s="180"/>
      <c r="O1" s="180"/>
      <c r="P1" s="180"/>
      <c r="Q1" s="180"/>
      <c r="R1" s="181"/>
    </row>
    <row r="2" spans="1:18" ht="12.75" customHeight="1">
      <c r="A2" s="193"/>
      <c r="B2" s="175"/>
      <c r="C2" s="163"/>
      <c r="D2" s="171"/>
      <c r="E2" s="175"/>
      <c r="F2" s="163"/>
      <c r="G2" s="171"/>
      <c r="H2" s="175"/>
      <c r="I2" s="176"/>
      <c r="J2" s="171"/>
      <c r="K2" s="175"/>
      <c r="L2" s="176"/>
      <c r="M2" s="182"/>
      <c r="N2" s="163"/>
      <c r="O2" s="163"/>
      <c r="P2" s="163"/>
      <c r="Q2" s="163"/>
      <c r="R2" s="183"/>
    </row>
    <row r="3" spans="1:18" ht="12.75" customHeight="1">
      <c r="A3" s="193"/>
      <c r="B3" s="175"/>
      <c r="C3" s="163"/>
      <c r="D3" s="171"/>
      <c r="E3" s="175"/>
      <c r="F3" s="163"/>
      <c r="G3" s="171"/>
      <c r="H3" s="175"/>
      <c r="I3" s="176"/>
      <c r="J3" s="171"/>
      <c r="K3" s="175"/>
      <c r="L3" s="176"/>
      <c r="M3" s="182"/>
      <c r="N3" s="163"/>
      <c r="O3" s="163"/>
      <c r="P3" s="163"/>
      <c r="Q3" s="163"/>
      <c r="R3" s="183"/>
    </row>
    <row r="4" spans="1:18" ht="12.75" customHeight="1">
      <c r="A4" s="193"/>
      <c r="B4" s="175"/>
      <c r="C4" s="163"/>
      <c r="D4" s="171"/>
      <c r="E4" s="175"/>
      <c r="F4" s="163"/>
      <c r="G4" s="171"/>
      <c r="H4" s="175"/>
      <c r="I4" s="176"/>
      <c r="J4" s="171"/>
      <c r="K4" s="175"/>
      <c r="L4" s="176"/>
      <c r="M4" s="182"/>
      <c r="N4" s="163"/>
      <c r="O4" s="163"/>
      <c r="P4" s="163"/>
      <c r="Q4" s="163"/>
      <c r="R4" s="183"/>
    </row>
    <row r="5" spans="1:18" ht="12.75" customHeight="1">
      <c r="A5" s="193"/>
      <c r="B5" s="175"/>
      <c r="C5" s="163"/>
      <c r="D5" s="171"/>
      <c r="E5" s="175"/>
      <c r="F5" s="163"/>
      <c r="G5" s="171"/>
      <c r="H5" s="175"/>
      <c r="I5" s="176"/>
      <c r="J5" s="171"/>
      <c r="K5" s="175"/>
      <c r="L5" s="176"/>
      <c r="M5" s="182"/>
      <c r="N5" s="163"/>
      <c r="O5" s="163"/>
      <c r="P5" s="163"/>
      <c r="Q5" s="163"/>
      <c r="R5" s="183"/>
    </row>
    <row r="6" spans="1:18" ht="12.75" customHeight="1" thickBot="1">
      <c r="A6" s="194"/>
      <c r="B6" s="177"/>
      <c r="C6" s="185"/>
      <c r="D6" s="172"/>
      <c r="E6" s="177"/>
      <c r="F6" s="185"/>
      <c r="G6" s="172"/>
      <c r="H6" s="177"/>
      <c r="I6" s="178"/>
      <c r="J6" s="172"/>
      <c r="K6" s="177"/>
      <c r="L6" s="178"/>
      <c r="M6" s="184"/>
      <c r="N6" s="185"/>
      <c r="O6" s="185"/>
      <c r="P6" s="185"/>
      <c r="Q6" s="185"/>
      <c r="R6" s="186"/>
    </row>
    <row r="7" spans="1:18" ht="11.25" customHeight="1">
      <c r="A7" s="55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7"/>
    </row>
    <row r="8" spans="1:18" ht="17.25" customHeight="1">
      <c r="A8" s="189" t="s">
        <v>1216</v>
      </c>
      <c r="B8" s="190"/>
      <c r="C8" s="190"/>
      <c r="R8" s="58"/>
    </row>
    <row r="9" spans="1:18" ht="9.9499999999999993" customHeight="1">
      <c r="A9" s="59"/>
      <c r="R9" s="58"/>
    </row>
    <row r="10" spans="1:18" s="63" customFormat="1" ht="27.95" customHeight="1">
      <c r="A10" s="60"/>
      <c r="B10" s="61"/>
      <c r="C10" s="191" t="s">
        <v>1441</v>
      </c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62"/>
    </row>
    <row r="11" spans="1:18" s="63" customFormat="1" ht="27.95" customHeight="1">
      <c r="A11" s="60"/>
      <c r="B11" s="61"/>
      <c r="D11" s="191" t="s">
        <v>1217</v>
      </c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61"/>
      <c r="R11" s="62"/>
    </row>
    <row r="12" spans="1:18" ht="29.25" customHeight="1">
      <c r="A12" s="59"/>
      <c r="D12" s="64"/>
      <c r="E12" s="64"/>
      <c r="F12" s="64"/>
      <c r="G12" s="65"/>
      <c r="H12" s="65"/>
      <c r="I12" s="65"/>
      <c r="J12" s="65"/>
      <c r="K12" s="65"/>
      <c r="L12" s="65"/>
      <c r="M12" s="65"/>
      <c r="N12" s="66"/>
      <c r="O12" s="66"/>
      <c r="P12" s="67"/>
      <c r="Q12" s="67"/>
      <c r="R12" s="58"/>
    </row>
    <row r="13" spans="1:18" s="69" customFormat="1" ht="27" customHeight="1">
      <c r="A13" s="68"/>
      <c r="D13" s="187" t="s">
        <v>1218</v>
      </c>
      <c r="E13" s="187"/>
      <c r="F13" s="70" t="s">
        <v>1442</v>
      </c>
      <c r="G13" s="71"/>
      <c r="H13" s="71"/>
      <c r="I13" s="71"/>
      <c r="J13" s="71"/>
      <c r="K13" s="71"/>
      <c r="L13" s="71"/>
      <c r="M13" s="71"/>
      <c r="N13" s="72"/>
      <c r="O13" s="72"/>
      <c r="P13" s="73"/>
      <c r="Q13" s="73"/>
      <c r="R13" s="74"/>
    </row>
    <row r="14" spans="1:18" s="69" customFormat="1" ht="15.75" customHeight="1">
      <c r="A14" s="68"/>
      <c r="D14" s="70"/>
      <c r="E14" s="70"/>
      <c r="F14" s="70"/>
      <c r="G14" s="71"/>
      <c r="H14" s="71"/>
      <c r="I14" s="71"/>
      <c r="J14" s="71"/>
      <c r="K14" s="71"/>
      <c r="L14" s="71"/>
      <c r="M14" s="71"/>
      <c r="N14" s="72"/>
      <c r="O14" s="72"/>
      <c r="P14" s="73"/>
      <c r="Q14" s="73"/>
      <c r="R14" s="74"/>
    </row>
    <row r="15" spans="1:18" s="69" customFormat="1" ht="28.5" customHeight="1">
      <c r="A15" s="68"/>
      <c r="D15" s="187" t="s">
        <v>1219</v>
      </c>
      <c r="E15" s="187"/>
      <c r="F15" s="75" t="s">
        <v>1443</v>
      </c>
      <c r="H15" s="71"/>
      <c r="I15" s="71"/>
      <c r="J15" s="71"/>
      <c r="K15" s="71"/>
      <c r="L15" s="71"/>
      <c r="M15" s="71"/>
      <c r="N15" s="72"/>
      <c r="O15" s="72"/>
      <c r="P15" s="73"/>
      <c r="Q15" s="73"/>
      <c r="R15" s="74"/>
    </row>
    <row r="16" spans="1:18" s="69" customFormat="1" ht="28.5" customHeight="1">
      <c r="A16" s="68"/>
      <c r="D16" s="70"/>
      <c r="E16" s="70"/>
      <c r="F16" s="70"/>
      <c r="G16" s="75"/>
      <c r="H16" s="71"/>
      <c r="I16" s="71"/>
      <c r="J16" s="71"/>
      <c r="K16" s="71"/>
      <c r="L16" s="71"/>
      <c r="M16" s="71"/>
      <c r="N16" s="72"/>
      <c r="O16" s="72"/>
      <c r="P16" s="73"/>
      <c r="Q16" s="73"/>
      <c r="R16" s="74"/>
    </row>
    <row r="17" spans="1:18" s="69" customFormat="1" ht="28.5" customHeight="1">
      <c r="A17" s="68"/>
      <c r="E17" s="76"/>
      <c r="F17" s="70"/>
      <c r="G17" s="75"/>
      <c r="H17" s="71"/>
      <c r="I17" s="71"/>
      <c r="J17" s="71"/>
      <c r="K17" s="71"/>
      <c r="L17" s="71"/>
      <c r="M17" s="71"/>
      <c r="N17" s="72"/>
      <c r="O17" s="72"/>
      <c r="P17" s="73"/>
      <c r="Q17" s="73"/>
      <c r="R17" s="74"/>
    </row>
    <row r="18" spans="1:18" s="73" customFormat="1" ht="31.5" customHeight="1">
      <c r="A18" s="77"/>
      <c r="E18" s="72"/>
      <c r="F18" s="70"/>
      <c r="G18" s="71"/>
      <c r="H18" s="71"/>
      <c r="I18" s="71"/>
      <c r="J18" s="71"/>
      <c r="K18" s="71"/>
      <c r="L18" s="71"/>
      <c r="M18" s="71"/>
      <c r="N18" s="72"/>
      <c r="O18" s="72"/>
      <c r="R18" s="78"/>
    </row>
    <row r="19" spans="1:18" s="67" customFormat="1" ht="9.9499999999999993" customHeight="1">
      <c r="A19" s="79"/>
      <c r="E19" s="66"/>
      <c r="F19" s="64"/>
      <c r="G19" s="64"/>
      <c r="H19" s="64"/>
      <c r="I19" s="80"/>
      <c r="J19" s="81"/>
      <c r="K19" s="81"/>
      <c r="M19" s="64"/>
      <c r="N19" s="66"/>
      <c r="O19" s="66"/>
      <c r="R19" s="82"/>
    </row>
    <row r="20" spans="1:18" ht="20.100000000000001" customHeight="1">
      <c r="A20" s="59"/>
      <c r="C20" s="83"/>
      <c r="D20" s="188" t="s">
        <v>1220</v>
      </c>
      <c r="E20" s="188"/>
      <c r="F20" s="167" t="e">
        <f>SUM(F21:I28)</f>
        <v>#REF!</v>
      </c>
      <c r="G20" s="167"/>
      <c r="H20" s="167"/>
      <c r="I20" s="167"/>
      <c r="J20" s="84" t="s">
        <v>1221</v>
      </c>
      <c r="K20" s="164" t="e">
        <f>"일금 "&amp;NUMBERSTRING(F20,1)&amp;" 원정"</f>
        <v>#REF!</v>
      </c>
      <c r="L20" s="164"/>
      <c r="M20" s="164"/>
      <c r="N20" s="164"/>
      <c r="O20" s="164"/>
      <c r="P20" s="164"/>
      <c r="Q20" s="85" t="s">
        <v>1222</v>
      </c>
      <c r="R20" s="58"/>
    </row>
    <row r="21" spans="1:18" ht="9.9499999999999993" customHeight="1">
      <c r="A21" s="59"/>
      <c r="C21" s="83"/>
      <c r="D21" s="86"/>
      <c r="E21" s="86"/>
      <c r="F21" s="85"/>
      <c r="G21" s="85"/>
      <c r="H21" s="85"/>
      <c r="I21" s="85"/>
      <c r="J21" s="85"/>
      <c r="K21" s="85"/>
      <c r="L21" s="85"/>
      <c r="M21" s="87"/>
      <c r="N21" s="87"/>
      <c r="O21" s="87"/>
      <c r="P21" s="87"/>
      <c r="Q21" s="86"/>
      <c r="R21" s="58"/>
    </row>
    <row r="22" spans="1:18" ht="20.100000000000001" customHeight="1">
      <c r="A22" s="59"/>
      <c r="C22" s="83"/>
      <c r="D22" s="165" t="s">
        <v>1223</v>
      </c>
      <c r="E22" s="165"/>
      <c r="F22" s="167" t="e">
        <f>원가계산서!E27</f>
        <v>#REF!</v>
      </c>
      <c r="G22" s="167"/>
      <c r="H22" s="167"/>
      <c r="I22" s="167"/>
      <c r="J22" s="84" t="s">
        <v>1221</v>
      </c>
      <c r="K22" s="164" t="e">
        <f>"일금 "&amp;NUMBERSTRING(F22,1)&amp;" 원정"</f>
        <v>#REF!</v>
      </c>
      <c r="L22" s="164"/>
      <c r="M22" s="164"/>
      <c r="N22" s="164"/>
      <c r="O22" s="164"/>
      <c r="P22" s="164"/>
      <c r="Q22" s="85" t="s">
        <v>1222</v>
      </c>
      <c r="R22" s="58"/>
    </row>
    <row r="23" spans="1:18" ht="9.9499999999999993" customHeight="1">
      <c r="A23" s="59"/>
      <c r="C23" s="83"/>
      <c r="D23" s="88"/>
      <c r="E23" s="88"/>
      <c r="F23" s="89"/>
      <c r="G23" s="89"/>
      <c r="H23" s="89"/>
      <c r="I23" s="89"/>
      <c r="J23" s="89"/>
      <c r="K23" s="89"/>
      <c r="L23" s="90"/>
      <c r="M23" s="84"/>
      <c r="N23" s="84"/>
      <c r="O23" s="87"/>
      <c r="P23" s="87"/>
      <c r="Q23" s="85"/>
      <c r="R23" s="58"/>
    </row>
    <row r="24" spans="1:18" ht="20.100000000000001" customHeight="1">
      <c r="A24" s="59"/>
      <c r="C24" s="83"/>
      <c r="D24" s="165" t="s">
        <v>1224</v>
      </c>
      <c r="E24" s="165"/>
      <c r="F24" s="167">
        <f>원가계산서!E28</f>
        <v>0</v>
      </c>
      <c r="G24" s="167"/>
      <c r="H24" s="167"/>
      <c r="I24" s="167"/>
      <c r="J24" s="84" t="s">
        <v>1221</v>
      </c>
      <c r="K24" s="164" t="str">
        <f>"일금 "&amp;NUMBERSTRING(F24,1)&amp;" 원정"</f>
        <v>일금 영 원정</v>
      </c>
      <c r="L24" s="164"/>
      <c r="M24" s="164"/>
      <c r="N24" s="164"/>
      <c r="O24" s="164"/>
      <c r="P24" s="164"/>
      <c r="Q24" s="85" t="s">
        <v>1222</v>
      </c>
      <c r="R24" s="58"/>
    </row>
    <row r="25" spans="1:18" ht="9.9499999999999993" customHeight="1">
      <c r="A25" s="59"/>
      <c r="C25" s="83"/>
      <c r="D25" s="88"/>
      <c r="E25" s="88"/>
      <c r="F25" s="89"/>
      <c r="G25" s="89"/>
      <c r="H25" s="89"/>
      <c r="I25" s="89"/>
      <c r="J25" s="89"/>
      <c r="K25" s="89"/>
      <c r="L25" s="90"/>
      <c r="M25" s="84"/>
      <c r="N25" s="84"/>
      <c r="O25" s="87"/>
      <c r="P25" s="87"/>
      <c r="Q25" s="85"/>
      <c r="R25" s="58"/>
    </row>
    <row r="26" spans="1:18" ht="20.100000000000001" customHeight="1">
      <c r="A26" s="59"/>
      <c r="C26" s="83"/>
      <c r="D26" s="165" t="s">
        <v>1225</v>
      </c>
      <c r="E26" s="165"/>
      <c r="F26" s="167" t="e">
        <f>원가계산서!E29</f>
        <v>#REF!</v>
      </c>
      <c r="G26" s="167"/>
      <c r="H26" s="167"/>
      <c r="I26" s="167"/>
      <c r="J26" s="84" t="s">
        <v>1221</v>
      </c>
      <c r="K26" s="164" t="e">
        <f>"일금 "&amp;NUMBERSTRING(F26,1)&amp;" 원정"</f>
        <v>#REF!</v>
      </c>
      <c r="L26" s="164"/>
      <c r="M26" s="164"/>
      <c r="N26" s="164"/>
      <c r="O26" s="164"/>
      <c r="P26" s="164"/>
      <c r="Q26" s="85" t="s">
        <v>1222</v>
      </c>
      <c r="R26" s="58"/>
    </row>
    <row r="27" spans="1:18" ht="9.9499999999999993" customHeight="1">
      <c r="A27" s="59"/>
      <c r="D27" s="165"/>
      <c r="E27" s="165"/>
      <c r="F27" s="91"/>
      <c r="G27" s="83"/>
      <c r="H27" s="83"/>
      <c r="I27" s="83"/>
      <c r="J27" s="83"/>
      <c r="K27" s="83"/>
      <c r="L27" s="166"/>
      <c r="M27" s="166"/>
      <c r="N27" s="166"/>
      <c r="O27" s="85"/>
      <c r="P27" s="83"/>
      <c r="R27" s="58"/>
    </row>
    <row r="28" spans="1:18" ht="20.100000000000001" customHeight="1">
      <c r="A28" s="59"/>
      <c r="C28" s="83"/>
      <c r="D28" s="165"/>
      <c r="E28" s="165"/>
      <c r="F28" s="167"/>
      <c r="G28" s="167"/>
      <c r="H28" s="167"/>
      <c r="I28" s="167"/>
      <c r="J28" s="84"/>
      <c r="K28" s="164"/>
      <c r="L28" s="164"/>
      <c r="M28" s="164"/>
      <c r="N28" s="164"/>
      <c r="O28" s="164"/>
      <c r="P28" s="164"/>
      <c r="Q28" s="85"/>
      <c r="R28" s="58"/>
    </row>
    <row r="29" spans="1:18" ht="9.9499999999999993" customHeight="1" thickBot="1">
      <c r="A29" s="92"/>
      <c r="B29" s="93"/>
      <c r="C29" s="93"/>
      <c r="D29" s="168"/>
      <c r="E29" s="168"/>
      <c r="F29" s="94"/>
      <c r="G29" s="95"/>
      <c r="H29" s="95"/>
      <c r="I29" s="95"/>
      <c r="J29" s="95"/>
      <c r="K29" s="95"/>
      <c r="L29" s="169"/>
      <c r="M29" s="169"/>
      <c r="N29" s="169"/>
      <c r="O29" s="96"/>
      <c r="P29" s="95"/>
      <c r="Q29" s="93"/>
      <c r="R29" s="97"/>
    </row>
    <row r="31" spans="1:18" ht="18" customHeight="1">
      <c r="C31" s="161"/>
      <c r="D31" s="161"/>
      <c r="E31" s="98"/>
      <c r="F31" s="162"/>
      <c r="G31" s="162"/>
      <c r="H31" s="162"/>
      <c r="I31" s="162"/>
      <c r="J31" s="99"/>
      <c r="K31" s="99"/>
      <c r="L31" s="163"/>
      <c r="M31" s="163"/>
      <c r="N31" s="163"/>
    </row>
    <row r="32" spans="1:18" ht="18" customHeight="1">
      <c r="C32" s="98"/>
      <c r="F32" s="162"/>
      <c r="G32" s="164"/>
      <c r="H32" s="164"/>
      <c r="I32" s="164"/>
    </row>
    <row r="33" spans="3:8" ht="18" customHeight="1">
      <c r="C33" s="98"/>
      <c r="G33" s="100"/>
    </row>
    <row r="34" spans="3:8" ht="18" customHeight="1">
      <c r="C34" s="98"/>
      <c r="F34" s="101"/>
      <c r="G34" s="101"/>
    </row>
    <row r="36" spans="3:8" ht="18" customHeight="1">
      <c r="H36" s="101"/>
    </row>
  </sheetData>
  <mergeCells count="37">
    <mergeCell ref="A8:C8"/>
    <mergeCell ref="C10:Q10"/>
    <mergeCell ref="D11:P11"/>
    <mergeCell ref="A1:A6"/>
    <mergeCell ref="B1:C6"/>
    <mergeCell ref="D1:D6"/>
    <mergeCell ref="E1:F6"/>
    <mergeCell ref="G1:G6"/>
    <mergeCell ref="H1:I6"/>
    <mergeCell ref="D22:E22"/>
    <mergeCell ref="F22:I22"/>
    <mergeCell ref="K22:P22"/>
    <mergeCell ref="J1:J6"/>
    <mergeCell ref="K1:L6"/>
    <mergeCell ref="M1:R6"/>
    <mergeCell ref="D13:E13"/>
    <mergeCell ref="D15:E15"/>
    <mergeCell ref="D20:E20"/>
    <mergeCell ref="F20:I20"/>
    <mergeCell ref="K20:P20"/>
    <mergeCell ref="D24:E24"/>
    <mergeCell ref="F24:I24"/>
    <mergeCell ref="K24:P24"/>
    <mergeCell ref="D26:E26"/>
    <mergeCell ref="F26:I26"/>
    <mergeCell ref="K26:P26"/>
    <mergeCell ref="C31:D31"/>
    <mergeCell ref="F31:I31"/>
    <mergeCell ref="L31:N31"/>
    <mergeCell ref="F32:I32"/>
    <mergeCell ref="D27:E27"/>
    <mergeCell ref="L27:N27"/>
    <mergeCell ref="D28:E28"/>
    <mergeCell ref="F28:I28"/>
    <mergeCell ref="K28:P28"/>
    <mergeCell ref="D29:E29"/>
    <mergeCell ref="L29:N29"/>
  </mergeCells>
  <phoneticPr fontId="1" type="noConversion"/>
  <printOptions horizontalCentered="1"/>
  <pageMargins left="0.47244094488188981" right="0.47244094488188981" top="0.78740157480314965" bottom="0.78740157480314965" header="0.39370078740157483" footer="0.39370078740157483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G130"/>
  <sheetViews>
    <sheetView view="pageBreakPreview" topLeftCell="A28" zoomScale="70" zoomScaleNormal="85" zoomScaleSheetLayoutView="70" workbookViewId="0">
      <selection activeCell="B15" sqref="B15:L22"/>
    </sheetView>
  </sheetViews>
  <sheetFormatPr defaultRowHeight="16.5"/>
  <cols>
    <col min="1" max="1" width="9" customWidth="1"/>
    <col min="2" max="36" width="1.625" customWidth="1"/>
    <col min="37" max="37" width="2.125" customWidth="1"/>
    <col min="38" max="45" width="1.625" customWidth="1"/>
    <col min="46" max="46" width="2.125" customWidth="1"/>
    <col min="47" max="163" width="1.625" customWidth="1"/>
    <col min="164" max="164" width="2.625" customWidth="1"/>
    <col min="165" max="191" width="1.625" customWidth="1"/>
  </cols>
  <sheetData>
    <row r="1" spans="1:166" s="105" customFormat="1" ht="29.25" customHeight="1">
      <c r="A1" s="102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4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4"/>
      <c r="Z1" s="103"/>
      <c r="AA1" s="103"/>
      <c r="AB1" s="103"/>
      <c r="AC1" s="103"/>
      <c r="AD1" s="103"/>
      <c r="AE1" s="103"/>
      <c r="AF1" s="103"/>
      <c r="AG1" s="103"/>
      <c r="AH1" s="103"/>
      <c r="AI1" s="104"/>
      <c r="AJ1" s="103"/>
      <c r="AK1" s="103"/>
      <c r="AL1" s="103"/>
      <c r="AM1" s="103"/>
      <c r="AN1" s="103"/>
      <c r="AO1" s="103"/>
      <c r="AP1" s="103"/>
      <c r="AQ1" s="103"/>
      <c r="AR1" s="103"/>
      <c r="AS1" s="104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4"/>
      <c r="CB1" s="103"/>
      <c r="CC1" s="104"/>
      <c r="CD1" s="103"/>
      <c r="CE1" s="104"/>
      <c r="CF1" s="103"/>
      <c r="CG1" s="104"/>
      <c r="CH1" s="103"/>
      <c r="CI1" s="104"/>
      <c r="CJ1" s="103"/>
      <c r="CK1" s="104"/>
      <c r="CL1" s="103"/>
      <c r="CM1" s="104"/>
      <c r="CN1" s="103"/>
      <c r="CO1" s="104"/>
      <c r="CP1" s="103"/>
      <c r="CQ1" s="104"/>
      <c r="CR1" s="103"/>
      <c r="CS1" s="104"/>
      <c r="CT1" s="103"/>
      <c r="CU1" s="104"/>
      <c r="CV1" s="103"/>
      <c r="CW1" s="104"/>
      <c r="CX1" s="103"/>
      <c r="CY1" s="104"/>
      <c r="CZ1" s="103"/>
      <c r="DA1" s="104"/>
      <c r="DB1" s="103"/>
      <c r="DC1" s="104"/>
      <c r="DD1" s="103"/>
      <c r="DE1" s="104"/>
      <c r="DF1" s="103"/>
      <c r="DG1" s="104"/>
      <c r="DH1" s="103"/>
      <c r="DI1" s="104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4"/>
      <c r="DX1" s="103"/>
      <c r="DY1" s="103"/>
      <c r="DZ1" s="103"/>
      <c r="EA1" s="103"/>
      <c r="EB1" s="103"/>
      <c r="EC1" s="103"/>
      <c r="ED1" s="103"/>
      <c r="EE1" s="103"/>
      <c r="EF1" s="103"/>
      <c r="EG1" s="104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4"/>
      <c r="ET1" s="103"/>
      <c r="EU1" s="103"/>
      <c r="EV1" s="103"/>
      <c r="EW1" s="103"/>
      <c r="EX1" s="103"/>
      <c r="EY1" s="103"/>
      <c r="EZ1" s="103"/>
      <c r="FA1" s="103"/>
      <c r="FB1" s="103"/>
      <c r="FC1" s="104"/>
      <c r="FD1" s="103"/>
      <c r="FE1" s="103"/>
      <c r="FF1" s="103"/>
      <c r="FG1" s="103"/>
      <c r="FH1" s="103"/>
      <c r="FI1" s="103"/>
      <c r="FJ1" s="103"/>
    </row>
    <row r="2" spans="1:166" s="105" customFormat="1" ht="62.25" customHeight="1" thickBot="1">
      <c r="A2" s="102"/>
      <c r="B2" s="668" t="s">
        <v>1226</v>
      </c>
      <c r="C2" s="668"/>
      <c r="D2" s="668"/>
      <c r="E2" s="668"/>
      <c r="F2" s="668"/>
      <c r="G2" s="668"/>
      <c r="H2" s="668"/>
      <c r="I2" s="668"/>
      <c r="J2" s="668"/>
      <c r="K2" s="668"/>
      <c r="L2" s="668"/>
      <c r="M2" s="668"/>
      <c r="N2" s="668"/>
      <c r="O2" s="668"/>
      <c r="P2" s="668"/>
      <c r="Q2" s="668"/>
      <c r="R2" s="668"/>
      <c r="S2" s="668"/>
      <c r="T2" s="668"/>
      <c r="U2" s="668"/>
      <c r="V2" s="668"/>
      <c r="W2" s="668"/>
      <c r="X2" s="668"/>
      <c r="Y2" s="668"/>
      <c r="Z2" s="668"/>
      <c r="AA2" s="668"/>
      <c r="AB2" s="668"/>
      <c r="AC2" s="668"/>
      <c r="AD2" s="668"/>
      <c r="AE2" s="668"/>
      <c r="AF2" s="668"/>
      <c r="AG2" s="668"/>
      <c r="AH2" s="668"/>
      <c r="AI2" s="668"/>
      <c r="AJ2" s="668"/>
      <c r="AK2" s="668"/>
      <c r="AL2" s="669" t="s">
        <v>1227</v>
      </c>
      <c r="AM2" s="670"/>
      <c r="AN2" s="670"/>
      <c r="AO2" s="670"/>
      <c r="AP2" s="670"/>
      <c r="AQ2" s="670"/>
      <c r="AR2" s="670"/>
      <c r="AS2" s="670"/>
      <c r="AT2" s="670"/>
      <c r="AU2" s="670"/>
      <c r="AV2" s="670"/>
      <c r="AW2" s="670"/>
      <c r="AX2" s="670"/>
      <c r="AY2" s="670"/>
      <c r="AZ2" s="670"/>
      <c r="BA2" s="670"/>
      <c r="BB2" s="670"/>
      <c r="BC2" s="670"/>
      <c r="BD2" s="670"/>
      <c r="BE2" s="670"/>
      <c r="BF2" s="670"/>
      <c r="BG2" s="670"/>
      <c r="BH2" s="670"/>
      <c r="BI2" s="670"/>
      <c r="BJ2" s="670"/>
      <c r="BK2" s="670"/>
      <c r="BL2" s="670"/>
      <c r="BM2" s="670"/>
      <c r="BN2" s="670"/>
      <c r="BO2" s="670"/>
      <c r="BP2" s="670"/>
      <c r="BQ2" s="670"/>
      <c r="BR2" s="670"/>
      <c r="BS2" s="670"/>
      <c r="BT2" s="670"/>
      <c r="BU2" s="670"/>
      <c r="BV2" s="670"/>
      <c r="BW2" s="670"/>
      <c r="BX2" s="670"/>
      <c r="BY2" s="670"/>
      <c r="BZ2" s="670"/>
      <c r="CA2" s="670"/>
      <c r="CB2" s="670"/>
      <c r="CC2" s="670"/>
      <c r="CD2" s="670"/>
      <c r="CE2" s="670"/>
      <c r="CF2" s="670"/>
      <c r="CG2" s="670"/>
      <c r="CH2" s="670"/>
      <c r="CI2" s="670"/>
      <c r="CJ2" s="670"/>
      <c r="CK2" s="670"/>
      <c r="CL2" s="670"/>
      <c r="CM2" s="670"/>
      <c r="CN2" s="670"/>
      <c r="CO2" s="670"/>
      <c r="CP2" s="670"/>
      <c r="CQ2" s="670"/>
      <c r="CR2" s="670"/>
      <c r="CS2" s="670"/>
      <c r="CT2" s="670"/>
      <c r="CU2" s="670"/>
      <c r="CV2" s="670"/>
      <c r="CW2" s="670"/>
      <c r="CX2" s="670"/>
      <c r="CY2" s="670"/>
      <c r="CZ2" s="670"/>
      <c r="DA2" s="670"/>
      <c r="DB2" s="670"/>
      <c r="DC2" s="670"/>
      <c r="DD2" s="670"/>
      <c r="DE2" s="670"/>
      <c r="DF2" s="670"/>
      <c r="DG2" s="670"/>
      <c r="DH2" s="670"/>
      <c r="DI2" s="670"/>
      <c r="DJ2" s="670"/>
      <c r="DK2" s="670"/>
      <c r="DL2" s="670"/>
      <c r="DM2" s="670"/>
      <c r="DN2" s="670"/>
      <c r="DO2" s="670"/>
      <c r="DP2" s="670"/>
      <c r="DQ2" s="670"/>
      <c r="DR2" s="670"/>
      <c r="DS2" s="670"/>
      <c r="DT2" s="670"/>
      <c r="DU2" s="670"/>
      <c r="DV2" s="670"/>
      <c r="DW2" s="670"/>
      <c r="DX2" s="670"/>
      <c r="DY2" s="670"/>
      <c r="DZ2" s="670"/>
      <c r="EA2" s="670"/>
      <c r="EB2" s="671"/>
      <c r="EC2" s="672"/>
      <c r="ED2" s="672"/>
      <c r="EE2" s="672"/>
      <c r="EF2" s="672"/>
      <c r="EG2" s="672"/>
      <c r="EH2" s="672"/>
      <c r="EI2" s="672"/>
      <c r="EJ2" s="672"/>
      <c r="EK2" s="672"/>
      <c r="EL2" s="672"/>
      <c r="EM2" s="672"/>
      <c r="EN2" s="672"/>
      <c r="EO2" s="672"/>
      <c r="EP2" s="672"/>
      <c r="EQ2" s="672"/>
      <c r="ER2" s="672"/>
      <c r="ES2" s="672"/>
      <c r="ET2" s="672"/>
      <c r="EU2" s="672"/>
      <c r="EV2" s="672"/>
      <c r="EW2" s="672"/>
      <c r="EX2" s="672"/>
      <c r="EY2" s="672"/>
      <c r="EZ2" s="672"/>
      <c r="FA2" s="672"/>
      <c r="FB2" s="672"/>
      <c r="FC2" s="672"/>
      <c r="FD2" s="672"/>
      <c r="FE2" s="672"/>
      <c r="FF2" s="672"/>
      <c r="FG2" s="672"/>
      <c r="FH2" s="672"/>
      <c r="FI2" s="106"/>
      <c r="FJ2" s="106"/>
    </row>
    <row r="3" spans="1:166" ht="8.65" customHeight="1" thickTop="1">
      <c r="A3" s="107"/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10"/>
      <c r="M3" s="111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10"/>
      <c r="AC3" s="673" t="s">
        <v>1228</v>
      </c>
      <c r="AD3" s="314"/>
      <c r="AE3" s="314"/>
      <c r="AF3" s="314"/>
      <c r="AG3" s="314"/>
      <c r="AH3" s="314"/>
      <c r="AI3" s="314"/>
      <c r="AJ3" s="314"/>
      <c r="AK3" s="674"/>
      <c r="AL3" s="314" t="s">
        <v>1229</v>
      </c>
      <c r="AM3" s="314"/>
      <c r="AN3" s="314"/>
      <c r="AO3" s="314"/>
      <c r="AP3" s="314"/>
      <c r="AQ3" s="314"/>
      <c r="AR3" s="314"/>
      <c r="AS3" s="314"/>
      <c r="AT3" s="325"/>
      <c r="AU3" s="112"/>
      <c r="AV3" s="113"/>
      <c r="AW3" s="113"/>
      <c r="AX3" s="113"/>
      <c r="AY3" s="113"/>
      <c r="AZ3" s="113"/>
      <c r="BA3" s="113"/>
      <c r="BB3" s="113"/>
      <c r="BC3" s="114"/>
      <c r="BD3" s="677" t="s">
        <v>1230</v>
      </c>
      <c r="BE3" s="677"/>
      <c r="BF3" s="677"/>
      <c r="BG3" s="677"/>
      <c r="BH3" s="677"/>
      <c r="BI3" s="677"/>
      <c r="BJ3" s="677"/>
      <c r="BK3" s="677"/>
      <c r="BL3" s="677"/>
      <c r="BM3" s="677"/>
      <c r="BN3" s="677"/>
      <c r="BO3" s="677"/>
      <c r="BP3" s="677"/>
      <c r="BQ3" s="677"/>
      <c r="BR3" s="677"/>
      <c r="BS3" s="679" t="s">
        <v>1231</v>
      </c>
      <c r="BT3" s="679"/>
      <c r="BU3" s="679"/>
      <c r="BV3" s="679"/>
      <c r="BW3" s="679"/>
      <c r="BX3" s="679"/>
      <c r="BY3" s="680"/>
      <c r="BZ3" s="314" t="s">
        <v>1232</v>
      </c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  <c r="CZ3" s="314"/>
      <c r="DA3" s="314"/>
      <c r="DB3" s="314"/>
      <c r="DC3" s="314"/>
      <c r="DD3" s="314"/>
      <c r="DE3" s="314"/>
      <c r="DF3" s="314"/>
      <c r="DG3" s="314"/>
      <c r="DH3" s="314"/>
      <c r="DI3" s="314"/>
      <c r="DJ3" s="325"/>
      <c r="DK3" s="313" t="s">
        <v>1233</v>
      </c>
      <c r="DL3" s="314"/>
      <c r="DM3" s="314"/>
      <c r="DN3" s="314"/>
      <c r="DO3" s="314"/>
      <c r="DP3" s="314"/>
      <c r="DQ3" s="314"/>
      <c r="DR3" s="314"/>
      <c r="DS3" s="314"/>
      <c r="DT3" s="314"/>
      <c r="DU3" s="314"/>
      <c r="DV3" s="314"/>
      <c r="DW3" s="314"/>
      <c r="DX3" s="314"/>
      <c r="DY3" s="314"/>
      <c r="DZ3" s="314"/>
      <c r="EA3" s="314"/>
      <c r="EB3" s="314"/>
      <c r="EC3" s="314"/>
      <c r="ED3" s="314"/>
      <c r="EE3" s="314"/>
      <c r="EF3" s="314"/>
      <c r="EG3" s="314"/>
      <c r="EH3" s="314"/>
      <c r="EI3" s="314"/>
      <c r="EJ3" s="314"/>
      <c r="EK3" s="314"/>
      <c r="EL3" s="314"/>
      <c r="EM3" s="314"/>
      <c r="EN3" s="314"/>
      <c r="EO3" s="314"/>
      <c r="EP3" s="314"/>
      <c r="EQ3" s="314"/>
      <c r="ER3" s="314"/>
      <c r="ES3" s="314"/>
      <c r="ET3" s="314"/>
      <c r="EU3" s="314"/>
      <c r="EV3" s="314"/>
      <c r="EW3" s="314"/>
      <c r="EX3" s="314"/>
      <c r="EY3" s="314"/>
      <c r="EZ3" s="314"/>
      <c r="FA3" s="314"/>
      <c r="FB3" s="314"/>
      <c r="FC3" s="314"/>
      <c r="FD3" s="314"/>
      <c r="FE3" s="314"/>
      <c r="FF3" s="314"/>
      <c r="FG3" s="314"/>
      <c r="FH3" s="325"/>
    </row>
    <row r="4" spans="1:166" ht="8.65" customHeight="1">
      <c r="A4" s="107"/>
      <c r="B4" s="115"/>
      <c r="C4" s="116"/>
      <c r="D4" s="116"/>
      <c r="E4" s="116"/>
      <c r="F4" s="116"/>
      <c r="G4" s="116"/>
      <c r="H4" s="116"/>
      <c r="I4" s="116"/>
      <c r="J4" s="116"/>
      <c r="K4" s="116"/>
      <c r="L4" s="117"/>
      <c r="M4" s="118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7"/>
      <c r="AC4" s="675"/>
      <c r="AD4" s="316"/>
      <c r="AE4" s="316"/>
      <c r="AF4" s="316"/>
      <c r="AG4" s="316"/>
      <c r="AH4" s="316"/>
      <c r="AI4" s="316"/>
      <c r="AJ4" s="316"/>
      <c r="AK4" s="676"/>
      <c r="AL4" s="316"/>
      <c r="AM4" s="316"/>
      <c r="AN4" s="316"/>
      <c r="AO4" s="316"/>
      <c r="AP4" s="316"/>
      <c r="AQ4" s="316"/>
      <c r="AR4" s="316"/>
      <c r="AS4" s="316"/>
      <c r="AT4" s="326"/>
      <c r="AU4" s="119"/>
      <c r="AV4" s="120"/>
      <c r="AW4" s="120"/>
      <c r="AX4" s="120"/>
      <c r="AY4" s="120"/>
      <c r="AZ4" s="120"/>
      <c r="BA4" s="120"/>
      <c r="BB4" s="120"/>
      <c r="BC4" s="121"/>
      <c r="BD4" s="678"/>
      <c r="BE4" s="678"/>
      <c r="BF4" s="678"/>
      <c r="BG4" s="678"/>
      <c r="BH4" s="678"/>
      <c r="BI4" s="678"/>
      <c r="BJ4" s="678"/>
      <c r="BK4" s="678"/>
      <c r="BL4" s="678"/>
      <c r="BM4" s="678"/>
      <c r="BN4" s="678"/>
      <c r="BO4" s="678"/>
      <c r="BP4" s="678"/>
      <c r="BQ4" s="678"/>
      <c r="BR4" s="678"/>
      <c r="BS4" s="681"/>
      <c r="BT4" s="681"/>
      <c r="BU4" s="681"/>
      <c r="BV4" s="681"/>
      <c r="BW4" s="681"/>
      <c r="BX4" s="681"/>
      <c r="BY4" s="682"/>
      <c r="BZ4" s="316"/>
      <c r="CA4" s="316"/>
      <c r="CB4" s="316"/>
      <c r="CC4" s="316"/>
      <c r="CD4" s="316"/>
      <c r="CE4" s="316"/>
      <c r="CF4" s="316"/>
      <c r="CG4" s="316"/>
      <c r="CH4" s="316"/>
      <c r="CI4" s="316"/>
      <c r="CJ4" s="316"/>
      <c r="CK4" s="316"/>
      <c r="CL4" s="316"/>
      <c r="CM4" s="316"/>
      <c r="CN4" s="316"/>
      <c r="CO4" s="316"/>
      <c r="CP4" s="316"/>
      <c r="CQ4" s="316"/>
      <c r="CR4" s="316"/>
      <c r="CS4" s="316"/>
      <c r="CT4" s="316"/>
      <c r="CU4" s="316"/>
      <c r="CV4" s="316"/>
      <c r="CW4" s="316"/>
      <c r="CX4" s="316"/>
      <c r="CY4" s="316"/>
      <c r="CZ4" s="316"/>
      <c r="DA4" s="316"/>
      <c r="DB4" s="316"/>
      <c r="DC4" s="316"/>
      <c r="DD4" s="316"/>
      <c r="DE4" s="316"/>
      <c r="DF4" s="316"/>
      <c r="DG4" s="316"/>
      <c r="DH4" s="316"/>
      <c r="DI4" s="316"/>
      <c r="DJ4" s="326"/>
      <c r="DK4" s="315"/>
      <c r="DL4" s="316"/>
      <c r="DM4" s="316"/>
      <c r="DN4" s="316"/>
      <c r="DO4" s="316"/>
      <c r="DP4" s="316"/>
      <c r="DQ4" s="316"/>
      <c r="DR4" s="316"/>
      <c r="DS4" s="316"/>
      <c r="DT4" s="316"/>
      <c r="DU4" s="316"/>
      <c r="DV4" s="316"/>
      <c r="DW4" s="316"/>
      <c r="DX4" s="316"/>
      <c r="DY4" s="316"/>
      <c r="DZ4" s="316"/>
      <c r="EA4" s="316"/>
      <c r="EB4" s="316"/>
      <c r="EC4" s="316"/>
      <c r="ED4" s="316"/>
      <c r="EE4" s="316"/>
      <c r="EF4" s="316"/>
      <c r="EG4" s="316"/>
      <c r="EH4" s="316"/>
      <c r="EI4" s="316"/>
      <c r="EJ4" s="316"/>
      <c r="EK4" s="316"/>
      <c r="EL4" s="316"/>
      <c r="EM4" s="316"/>
      <c r="EN4" s="316"/>
      <c r="EO4" s="316"/>
      <c r="EP4" s="316"/>
      <c r="EQ4" s="316"/>
      <c r="ER4" s="316"/>
      <c r="ES4" s="316"/>
      <c r="ET4" s="316"/>
      <c r="EU4" s="316"/>
      <c r="EV4" s="316"/>
      <c r="EW4" s="316"/>
      <c r="EX4" s="316"/>
      <c r="EY4" s="316"/>
      <c r="EZ4" s="316"/>
      <c r="FA4" s="316"/>
      <c r="FB4" s="316"/>
      <c r="FC4" s="316"/>
      <c r="FD4" s="316"/>
      <c r="FE4" s="316"/>
      <c r="FF4" s="316"/>
      <c r="FG4" s="316"/>
      <c r="FH4" s="326"/>
    </row>
    <row r="5" spans="1:166" ht="8.65" customHeight="1">
      <c r="A5" s="107"/>
      <c r="B5" s="115"/>
      <c r="C5" s="116"/>
      <c r="D5" s="116"/>
      <c r="E5" s="116"/>
      <c r="F5" s="116"/>
      <c r="G5" s="116"/>
      <c r="H5" s="116"/>
      <c r="I5" s="116"/>
      <c r="J5" s="116"/>
      <c r="K5" s="116"/>
      <c r="L5" s="117"/>
      <c r="M5" s="118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7"/>
      <c r="AC5" s="675"/>
      <c r="AD5" s="316"/>
      <c r="AE5" s="316"/>
      <c r="AF5" s="316"/>
      <c r="AG5" s="316"/>
      <c r="AH5" s="316"/>
      <c r="AI5" s="316"/>
      <c r="AJ5" s="316"/>
      <c r="AK5" s="676"/>
      <c r="AL5" s="316"/>
      <c r="AM5" s="316"/>
      <c r="AN5" s="316"/>
      <c r="AO5" s="316"/>
      <c r="AP5" s="316"/>
      <c r="AQ5" s="316"/>
      <c r="AR5" s="316"/>
      <c r="AS5" s="316"/>
      <c r="AT5" s="326"/>
      <c r="AU5" s="119"/>
      <c r="AV5" s="120"/>
      <c r="AW5" s="120"/>
      <c r="AX5" s="120"/>
      <c r="AY5" s="120"/>
      <c r="AZ5" s="120"/>
      <c r="BA5" s="120"/>
      <c r="BB5" s="120"/>
      <c r="BC5" s="121"/>
      <c r="BD5" s="678"/>
      <c r="BE5" s="678"/>
      <c r="BF5" s="678"/>
      <c r="BG5" s="678"/>
      <c r="BH5" s="678"/>
      <c r="BI5" s="678"/>
      <c r="BJ5" s="678"/>
      <c r="BK5" s="678"/>
      <c r="BL5" s="678"/>
      <c r="BM5" s="678"/>
      <c r="BN5" s="678"/>
      <c r="BO5" s="678"/>
      <c r="BP5" s="678"/>
      <c r="BQ5" s="678"/>
      <c r="BR5" s="678"/>
      <c r="BS5" s="681"/>
      <c r="BT5" s="681"/>
      <c r="BU5" s="681"/>
      <c r="BV5" s="681"/>
      <c r="BW5" s="681"/>
      <c r="BX5" s="681"/>
      <c r="BY5" s="682"/>
      <c r="BZ5" s="316"/>
      <c r="CA5" s="316"/>
      <c r="CB5" s="316"/>
      <c r="CC5" s="316"/>
      <c r="CD5" s="316"/>
      <c r="CE5" s="316"/>
      <c r="CF5" s="316"/>
      <c r="CG5" s="316"/>
      <c r="CH5" s="316"/>
      <c r="CI5" s="316"/>
      <c r="CJ5" s="316"/>
      <c r="CK5" s="316"/>
      <c r="CL5" s="316"/>
      <c r="CM5" s="316"/>
      <c r="CN5" s="316"/>
      <c r="CO5" s="316"/>
      <c r="CP5" s="316"/>
      <c r="CQ5" s="316"/>
      <c r="CR5" s="316"/>
      <c r="CS5" s="316"/>
      <c r="CT5" s="316"/>
      <c r="CU5" s="316"/>
      <c r="CV5" s="316"/>
      <c r="CW5" s="316"/>
      <c r="CX5" s="316"/>
      <c r="CY5" s="316"/>
      <c r="CZ5" s="316"/>
      <c r="DA5" s="316"/>
      <c r="DB5" s="316"/>
      <c r="DC5" s="316"/>
      <c r="DD5" s="316"/>
      <c r="DE5" s="316"/>
      <c r="DF5" s="316"/>
      <c r="DG5" s="316"/>
      <c r="DH5" s="316"/>
      <c r="DI5" s="316"/>
      <c r="DJ5" s="326"/>
      <c r="DK5" s="315"/>
      <c r="DL5" s="316"/>
      <c r="DM5" s="316"/>
      <c r="DN5" s="316"/>
      <c r="DO5" s="316"/>
      <c r="DP5" s="316"/>
      <c r="DQ5" s="316"/>
      <c r="DR5" s="316"/>
      <c r="DS5" s="316"/>
      <c r="DT5" s="316"/>
      <c r="DU5" s="316"/>
      <c r="DV5" s="316"/>
      <c r="DW5" s="316"/>
      <c r="DX5" s="316"/>
      <c r="DY5" s="316"/>
      <c r="DZ5" s="316"/>
      <c r="EA5" s="316"/>
      <c r="EB5" s="316"/>
      <c r="EC5" s="316"/>
      <c r="ED5" s="316"/>
      <c r="EE5" s="316"/>
      <c r="EF5" s="316"/>
      <c r="EG5" s="316"/>
      <c r="EH5" s="316"/>
      <c r="EI5" s="316"/>
      <c r="EJ5" s="316"/>
      <c r="EK5" s="316"/>
      <c r="EL5" s="316"/>
      <c r="EM5" s="316"/>
      <c r="EN5" s="316"/>
      <c r="EO5" s="316"/>
      <c r="EP5" s="316"/>
      <c r="EQ5" s="316"/>
      <c r="ER5" s="316"/>
      <c r="ES5" s="316"/>
      <c r="ET5" s="316"/>
      <c r="EU5" s="316"/>
      <c r="EV5" s="316"/>
      <c r="EW5" s="316"/>
      <c r="EX5" s="316"/>
      <c r="EY5" s="316"/>
      <c r="EZ5" s="316"/>
      <c r="FA5" s="316"/>
      <c r="FB5" s="316"/>
      <c r="FC5" s="316"/>
      <c r="FD5" s="316"/>
      <c r="FE5" s="316"/>
      <c r="FF5" s="316"/>
      <c r="FG5" s="316"/>
      <c r="FH5" s="326"/>
    </row>
    <row r="6" spans="1:166" ht="8.65" customHeight="1">
      <c r="A6" s="107"/>
      <c r="B6" s="115"/>
      <c r="C6" s="116"/>
      <c r="D6" s="116"/>
      <c r="E6" s="116"/>
      <c r="F6" s="116"/>
      <c r="G6" s="116"/>
      <c r="H6" s="116"/>
      <c r="I6" s="116"/>
      <c r="J6" s="116"/>
      <c r="K6" s="116"/>
      <c r="L6" s="117"/>
      <c r="M6" s="118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7"/>
      <c r="AC6" s="675"/>
      <c r="AD6" s="316"/>
      <c r="AE6" s="316"/>
      <c r="AF6" s="316"/>
      <c r="AG6" s="316"/>
      <c r="AH6" s="316"/>
      <c r="AI6" s="316"/>
      <c r="AJ6" s="316"/>
      <c r="AK6" s="676"/>
      <c r="AL6" s="316"/>
      <c r="AM6" s="316"/>
      <c r="AN6" s="316"/>
      <c r="AO6" s="316"/>
      <c r="AP6" s="316"/>
      <c r="AQ6" s="316"/>
      <c r="AR6" s="316"/>
      <c r="AS6" s="316"/>
      <c r="AT6" s="326"/>
      <c r="AU6" s="119"/>
      <c r="AV6" s="120"/>
      <c r="AW6" s="120"/>
      <c r="AX6" s="120"/>
      <c r="AY6" s="120"/>
      <c r="AZ6" s="120"/>
      <c r="BA6" s="120"/>
      <c r="BB6" s="120"/>
      <c r="BC6" s="121"/>
      <c r="BD6" s="678"/>
      <c r="BE6" s="678"/>
      <c r="BF6" s="678"/>
      <c r="BG6" s="678"/>
      <c r="BH6" s="678"/>
      <c r="BI6" s="678"/>
      <c r="BJ6" s="678"/>
      <c r="BK6" s="678"/>
      <c r="BL6" s="678"/>
      <c r="BM6" s="678"/>
      <c r="BN6" s="678"/>
      <c r="BO6" s="678"/>
      <c r="BP6" s="678"/>
      <c r="BQ6" s="678"/>
      <c r="BR6" s="678"/>
      <c r="BS6" s="681"/>
      <c r="BT6" s="681"/>
      <c r="BU6" s="681"/>
      <c r="BV6" s="681"/>
      <c r="BW6" s="681"/>
      <c r="BX6" s="681"/>
      <c r="BY6" s="682"/>
      <c r="BZ6" s="316"/>
      <c r="CA6" s="316"/>
      <c r="CB6" s="316"/>
      <c r="CC6" s="316"/>
      <c r="CD6" s="316"/>
      <c r="CE6" s="316"/>
      <c r="CF6" s="316"/>
      <c r="CG6" s="316"/>
      <c r="CH6" s="316"/>
      <c r="CI6" s="316"/>
      <c r="CJ6" s="316"/>
      <c r="CK6" s="316"/>
      <c r="CL6" s="316"/>
      <c r="CM6" s="316"/>
      <c r="CN6" s="316"/>
      <c r="CO6" s="316"/>
      <c r="CP6" s="316"/>
      <c r="CQ6" s="316"/>
      <c r="CR6" s="316"/>
      <c r="CS6" s="316"/>
      <c r="CT6" s="316"/>
      <c r="CU6" s="316"/>
      <c r="CV6" s="316"/>
      <c r="CW6" s="316"/>
      <c r="CX6" s="316"/>
      <c r="CY6" s="316"/>
      <c r="CZ6" s="316"/>
      <c r="DA6" s="316"/>
      <c r="DB6" s="316"/>
      <c r="DC6" s="316"/>
      <c r="DD6" s="316"/>
      <c r="DE6" s="316"/>
      <c r="DF6" s="316"/>
      <c r="DG6" s="316"/>
      <c r="DH6" s="316"/>
      <c r="DI6" s="316"/>
      <c r="DJ6" s="326"/>
      <c r="DK6" s="315"/>
      <c r="DL6" s="316"/>
      <c r="DM6" s="316"/>
      <c r="DN6" s="316"/>
      <c r="DO6" s="316"/>
      <c r="DP6" s="316"/>
      <c r="DQ6" s="316"/>
      <c r="DR6" s="316"/>
      <c r="DS6" s="316"/>
      <c r="DT6" s="316"/>
      <c r="DU6" s="316"/>
      <c r="DV6" s="316"/>
      <c r="DW6" s="316"/>
      <c r="DX6" s="316"/>
      <c r="DY6" s="316"/>
      <c r="DZ6" s="316"/>
      <c r="EA6" s="316"/>
      <c r="EB6" s="316"/>
      <c r="EC6" s="316"/>
      <c r="ED6" s="316"/>
      <c r="EE6" s="316"/>
      <c r="EF6" s="316"/>
      <c r="EG6" s="316"/>
      <c r="EH6" s="316"/>
      <c r="EI6" s="316"/>
      <c r="EJ6" s="316"/>
      <c r="EK6" s="316"/>
      <c r="EL6" s="316"/>
      <c r="EM6" s="316"/>
      <c r="EN6" s="316"/>
      <c r="EO6" s="316"/>
      <c r="EP6" s="316"/>
      <c r="EQ6" s="316"/>
      <c r="ER6" s="316"/>
      <c r="ES6" s="316"/>
      <c r="ET6" s="316"/>
      <c r="EU6" s="316"/>
      <c r="EV6" s="316"/>
      <c r="EW6" s="316"/>
      <c r="EX6" s="316"/>
      <c r="EY6" s="316"/>
      <c r="EZ6" s="316"/>
      <c r="FA6" s="316"/>
      <c r="FB6" s="316"/>
      <c r="FC6" s="316"/>
      <c r="FD6" s="316"/>
      <c r="FE6" s="316"/>
      <c r="FF6" s="316"/>
      <c r="FG6" s="316"/>
      <c r="FH6" s="326"/>
    </row>
    <row r="7" spans="1:166" ht="8.65" customHeight="1">
      <c r="A7" s="107"/>
      <c r="B7" s="630" t="s">
        <v>1234</v>
      </c>
      <c r="C7" s="624"/>
      <c r="D7" s="624"/>
      <c r="E7" s="624"/>
      <c r="F7" s="624"/>
      <c r="G7" s="624"/>
      <c r="H7" s="624"/>
      <c r="I7" s="624"/>
      <c r="J7" s="624"/>
      <c r="K7" s="624"/>
      <c r="L7" s="637"/>
      <c r="M7" s="653" t="s">
        <v>1235</v>
      </c>
      <c r="N7" s="624"/>
      <c r="O7" s="624"/>
      <c r="P7" s="624"/>
      <c r="Q7" s="624"/>
      <c r="R7" s="624"/>
      <c r="S7" s="624"/>
      <c r="T7" s="624"/>
      <c r="U7" s="624"/>
      <c r="V7" s="624"/>
      <c r="W7" s="624"/>
      <c r="X7" s="624"/>
      <c r="Y7" s="624"/>
      <c r="Z7" s="624"/>
      <c r="AA7" s="624"/>
      <c r="AB7" s="637"/>
      <c r="AC7" s="654" t="s">
        <v>1236</v>
      </c>
      <c r="AD7" s="655"/>
      <c r="AE7" s="655"/>
      <c r="AF7" s="655"/>
      <c r="AG7" s="655"/>
      <c r="AH7" s="655"/>
      <c r="AI7" s="655"/>
      <c r="AJ7" s="655"/>
      <c r="AK7" s="656"/>
      <c r="AL7" s="622" t="s">
        <v>1237</v>
      </c>
      <c r="AM7" s="622"/>
      <c r="AN7" s="622"/>
      <c r="AO7" s="622"/>
      <c r="AP7" s="622"/>
      <c r="AQ7" s="622"/>
      <c r="AR7" s="622"/>
      <c r="AS7" s="622"/>
      <c r="AT7" s="623"/>
      <c r="AU7" s="660" t="s">
        <v>1238</v>
      </c>
      <c r="AV7" s="661"/>
      <c r="AW7" s="661"/>
      <c r="AX7" s="661"/>
      <c r="AY7" s="661"/>
      <c r="AZ7" s="661"/>
      <c r="BA7" s="661"/>
      <c r="BB7" s="661"/>
      <c r="BC7" s="661"/>
      <c r="BD7" s="663" t="s">
        <v>1239</v>
      </c>
      <c r="BE7" s="663"/>
      <c r="BF7" s="663"/>
      <c r="BG7" s="663"/>
      <c r="BH7" s="663"/>
      <c r="BI7" s="663"/>
      <c r="BJ7" s="663"/>
      <c r="BK7" s="663"/>
      <c r="BL7" s="663"/>
      <c r="BM7" s="663"/>
      <c r="BN7" s="663"/>
      <c r="BO7" s="663"/>
      <c r="BP7" s="663"/>
      <c r="BQ7" s="663"/>
      <c r="BR7" s="663"/>
      <c r="BS7" s="616" t="s">
        <v>1240</v>
      </c>
      <c r="BT7" s="616"/>
      <c r="BU7" s="616"/>
      <c r="BV7" s="616"/>
      <c r="BW7" s="616"/>
      <c r="BX7" s="616"/>
      <c r="BY7" s="617"/>
      <c r="BZ7" s="622" t="s">
        <v>1241</v>
      </c>
      <c r="CA7" s="622"/>
      <c r="CB7" s="622"/>
      <c r="CC7" s="622"/>
      <c r="CD7" s="622"/>
      <c r="CE7" s="622"/>
      <c r="CF7" s="622"/>
      <c r="CG7" s="622"/>
      <c r="CH7" s="622"/>
      <c r="CI7" s="622"/>
      <c r="CJ7" s="622"/>
      <c r="CK7" s="622"/>
      <c r="CL7" s="622"/>
      <c r="CM7" s="622"/>
      <c r="CN7" s="622"/>
      <c r="CO7" s="622"/>
      <c r="CP7" s="622"/>
      <c r="CQ7" s="622"/>
      <c r="CR7" s="622"/>
      <c r="CS7" s="622"/>
      <c r="CT7" s="622"/>
      <c r="CU7" s="622"/>
      <c r="CV7" s="622"/>
      <c r="CW7" s="622"/>
      <c r="CX7" s="622"/>
      <c r="CY7" s="622"/>
      <c r="CZ7" s="622"/>
      <c r="DA7" s="622"/>
      <c r="DB7" s="622"/>
      <c r="DC7" s="622"/>
      <c r="DD7" s="622"/>
      <c r="DE7" s="622"/>
      <c r="DF7" s="622"/>
      <c r="DG7" s="622"/>
      <c r="DH7" s="622"/>
      <c r="DI7" s="622"/>
      <c r="DJ7" s="623"/>
      <c r="DK7" s="628" t="s">
        <v>1242</v>
      </c>
      <c r="DL7" s="622"/>
      <c r="DM7" s="622"/>
      <c r="DN7" s="622"/>
      <c r="DO7" s="622"/>
      <c r="DP7" s="622"/>
      <c r="DQ7" s="622"/>
      <c r="DR7" s="622"/>
      <c r="DS7" s="622"/>
      <c r="DT7" s="622"/>
      <c r="DU7" s="622"/>
      <c r="DV7" s="622"/>
      <c r="DW7" s="622"/>
      <c r="DX7" s="622"/>
      <c r="DY7" s="622"/>
      <c r="DZ7" s="622"/>
      <c r="EA7" s="629"/>
      <c r="EB7" s="634" t="s">
        <v>1243</v>
      </c>
      <c r="EC7" s="622"/>
      <c r="ED7" s="622"/>
      <c r="EE7" s="622"/>
      <c r="EF7" s="622"/>
      <c r="EG7" s="622"/>
      <c r="EH7" s="622"/>
      <c r="EI7" s="622"/>
      <c r="EJ7" s="622"/>
      <c r="EK7" s="622"/>
      <c r="EL7" s="622"/>
      <c r="EM7" s="622"/>
      <c r="EN7" s="622"/>
      <c r="EO7" s="622"/>
      <c r="EP7" s="622"/>
      <c r="EQ7" s="622"/>
      <c r="ER7" s="622"/>
      <c r="ES7" s="622"/>
      <c r="ET7" s="622"/>
      <c r="EU7" s="622"/>
      <c r="EV7" s="622"/>
      <c r="EW7" s="622"/>
      <c r="EX7" s="622"/>
      <c r="EY7" s="622"/>
      <c r="EZ7" s="622"/>
      <c r="FA7" s="622"/>
      <c r="FB7" s="622"/>
      <c r="FC7" s="622"/>
      <c r="FD7" s="622"/>
      <c r="FE7" s="622"/>
      <c r="FF7" s="622"/>
      <c r="FG7" s="622"/>
      <c r="FH7" s="623"/>
    </row>
    <row r="8" spans="1:166" ht="8.65" customHeight="1">
      <c r="A8" s="107"/>
      <c r="B8" s="630"/>
      <c r="C8" s="624"/>
      <c r="D8" s="624"/>
      <c r="E8" s="624"/>
      <c r="F8" s="624"/>
      <c r="G8" s="624"/>
      <c r="H8" s="624"/>
      <c r="I8" s="624"/>
      <c r="J8" s="624"/>
      <c r="K8" s="624"/>
      <c r="L8" s="637"/>
      <c r="M8" s="653"/>
      <c r="N8" s="624"/>
      <c r="O8" s="624"/>
      <c r="P8" s="624"/>
      <c r="Q8" s="624"/>
      <c r="R8" s="624"/>
      <c r="S8" s="624"/>
      <c r="T8" s="624"/>
      <c r="U8" s="624"/>
      <c r="V8" s="624"/>
      <c r="W8" s="624"/>
      <c r="X8" s="624"/>
      <c r="Y8" s="624"/>
      <c r="Z8" s="624"/>
      <c r="AA8" s="624"/>
      <c r="AB8" s="637"/>
      <c r="AC8" s="657"/>
      <c r="AD8" s="658"/>
      <c r="AE8" s="658"/>
      <c r="AF8" s="658"/>
      <c r="AG8" s="658"/>
      <c r="AH8" s="658"/>
      <c r="AI8" s="658"/>
      <c r="AJ8" s="658"/>
      <c r="AK8" s="659"/>
      <c r="AL8" s="626"/>
      <c r="AM8" s="626"/>
      <c r="AN8" s="626"/>
      <c r="AO8" s="626"/>
      <c r="AP8" s="626"/>
      <c r="AQ8" s="626"/>
      <c r="AR8" s="626"/>
      <c r="AS8" s="626"/>
      <c r="AT8" s="627"/>
      <c r="AU8" s="660"/>
      <c r="AV8" s="661"/>
      <c r="AW8" s="661"/>
      <c r="AX8" s="661"/>
      <c r="AY8" s="661"/>
      <c r="AZ8" s="661"/>
      <c r="BA8" s="661"/>
      <c r="BB8" s="661"/>
      <c r="BC8" s="661"/>
      <c r="BD8" s="664"/>
      <c r="BE8" s="664"/>
      <c r="BF8" s="664"/>
      <c r="BG8" s="664"/>
      <c r="BH8" s="664"/>
      <c r="BI8" s="664"/>
      <c r="BJ8" s="664"/>
      <c r="BK8" s="664"/>
      <c r="BL8" s="664"/>
      <c r="BM8" s="664"/>
      <c r="BN8" s="664"/>
      <c r="BO8" s="664"/>
      <c r="BP8" s="664"/>
      <c r="BQ8" s="664"/>
      <c r="BR8" s="664"/>
      <c r="BS8" s="618"/>
      <c r="BT8" s="618"/>
      <c r="BU8" s="618"/>
      <c r="BV8" s="618"/>
      <c r="BW8" s="618"/>
      <c r="BX8" s="618"/>
      <c r="BY8" s="619"/>
      <c r="BZ8" s="624"/>
      <c r="CA8" s="624"/>
      <c r="CB8" s="624"/>
      <c r="CC8" s="624"/>
      <c r="CD8" s="624"/>
      <c r="CE8" s="624"/>
      <c r="CF8" s="624"/>
      <c r="CG8" s="624"/>
      <c r="CH8" s="624"/>
      <c r="CI8" s="624"/>
      <c r="CJ8" s="624"/>
      <c r="CK8" s="624"/>
      <c r="CL8" s="624"/>
      <c r="CM8" s="624"/>
      <c r="CN8" s="624"/>
      <c r="CO8" s="624"/>
      <c r="CP8" s="624"/>
      <c r="CQ8" s="624"/>
      <c r="CR8" s="624"/>
      <c r="CS8" s="624"/>
      <c r="CT8" s="624"/>
      <c r="CU8" s="624"/>
      <c r="CV8" s="624"/>
      <c r="CW8" s="624"/>
      <c r="CX8" s="624"/>
      <c r="CY8" s="624"/>
      <c r="CZ8" s="624"/>
      <c r="DA8" s="624"/>
      <c r="DB8" s="624"/>
      <c r="DC8" s="624"/>
      <c r="DD8" s="624"/>
      <c r="DE8" s="624"/>
      <c r="DF8" s="624"/>
      <c r="DG8" s="624"/>
      <c r="DH8" s="624"/>
      <c r="DI8" s="624"/>
      <c r="DJ8" s="625"/>
      <c r="DK8" s="630"/>
      <c r="DL8" s="624"/>
      <c r="DM8" s="624"/>
      <c r="DN8" s="624"/>
      <c r="DO8" s="624"/>
      <c r="DP8" s="624"/>
      <c r="DQ8" s="624"/>
      <c r="DR8" s="624"/>
      <c r="DS8" s="624"/>
      <c r="DT8" s="624"/>
      <c r="DU8" s="624"/>
      <c r="DV8" s="624"/>
      <c r="DW8" s="624"/>
      <c r="DX8" s="624"/>
      <c r="DY8" s="624"/>
      <c r="DZ8" s="624"/>
      <c r="EA8" s="631"/>
      <c r="EB8" s="635"/>
      <c r="EC8" s="624"/>
      <c r="ED8" s="624"/>
      <c r="EE8" s="624"/>
      <c r="EF8" s="624"/>
      <c r="EG8" s="624"/>
      <c r="EH8" s="624"/>
      <c r="EI8" s="624"/>
      <c r="EJ8" s="624"/>
      <c r="EK8" s="624"/>
      <c r="EL8" s="624"/>
      <c r="EM8" s="624"/>
      <c r="EN8" s="624"/>
      <c r="EO8" s="624"/>
      <c r="EP8" s="624"/>
      <c r="EQ8" s="624"/>
      <c r="ER8" s="624"/>
      <c r="ES8" s="624"/>
      <c r="ET8" s="624"/>
      <c r="EU8" s="624"/>
      <c r="EV8" s="624"/>
      <c r="EW8" s="624"/>
      <c r="EX8" s="624"/>
      <c r="EY8" s="624"/>
      <c r="EZ8" s="624"/>
      <c r="FA8" s="624"/>
      <c r="FB8" s="624"/>
      <c r="FC8" s="624"/>
      <c r="FD8" s="624"/>
      <c r="FE8" s="624"/>
      <c r="FF8" s="624"/>
      <c r="FG8" s="624"/>
      <c r="FH8" s="625"/>
    </row>
    <row r="9" spans="1:166" ht="8.65" customHeight="1">
      <c r="A9" s="107"/>
      <c r="B9" s="630" t="s">
        <v>1244</v>
      </c>
      <c r="C9" s="624"/>
      <c r="D9" s="624"/>
      <c r="E9" s="624"/>
      <c r="F9" s="624"/>
      <c r="G9" s="624"/>
      <c r="H9" s="624"/>
      <c r="I9" s="624"/>
      <c r="J9" s="624"/>
      <c r="K9" s="624"/>
      <c r="L9" s="637"/>
      <c r="M9" s="653"/>
      <c r="N9" s="624"/>
      <c r="O9" s="624"/>
      <c r="P9" s="624"/>
      <c r="Q9" s="624"/>
      <c r="R9" s="624"/>
      <c r="S9" s="624"/>
      <c r="T9" s="624"/>
      <c r="U9" s="624"/>
      <c r="V9" s="624"/>
      <c r="W9" s="624"/>
      <c r="X9" s="624"/>
      <c r="Y9" s="624"/>
      <c r="Z9" s="624"/>
      <c r="AA9" s="624"/>
      <c r="AB9" s="637"/>
      <c r="AC9" s="638" t="s">
        <v>1245</v>
      </c>
      <c r="AD9" s="639"/>
      <c r="AE9" s="640"/>
      <c r="AF9" s="647" t="s">
        <v>1246</v>
      </c>
      <c r="AG9" s="639"/>
      <c r="AH9" s="640"/>
      <c r="AI9" s="647" t="s">
        <v>1247</v>
      </c>
      <c r="AJ9" s="639"/>
      <c r="AK9" s="650"/>
      <c r="AL9" s="639" t="s">
        <v>1245</v>
      </c>
      <c r="AM9" s="639"/>
      <c r="AN9" s="640"/>
      <c r="AO9" s="647" t="s">
        <v>1246</v>
      </c>
      <c r="AP9" s="639"/>
      <c r="AQ9" s="640"/>
      <c r="AR9" s="647" t="s">
        <v>1247</v>
      </c>
      <c r="AS9" s="639"/>
      <c r="AT9" s="665"/>
      <c r="AU9" s="660" t="s">
        <v>1248</v>
      </c>
      <c r="AV9" s="661"/>
      <c r="AW9" s="661"/>
      <c r="AX9" s="661"/>
      <c r="AY9" s="661"/>
      <c r="AZ9" s="661"/>
      <c r="BA9" s="661"/>
      <c r="BB9" s="661"/>
      <c r="BC9" s="661"/>
      <c r="BD9" s="616" t="s">
        <v>1249</v>
      </c>
      <c r="BE9" s="616"/>
      <c r="BF9" s="616"/>
      <c r="BG9" s="616"/>
      <c r="BH9" s="616"/>
      <c r="BI9" s="616"/>
      <c r="BJ9" s="616"/>
      <c r="BK9" s="616"/>
      <c r="BL9" s="616" t="s">
        <v>1250</v>
      </c>
      <c r="BM9" s="616"/>
      <c r="BN9" s="616"/>
      <c r="BO9" s="616"/>
      <c r="BP9" s="616"/>
      <c r="BQ9" s="616"/>
      <c r="BR9" s="616"/>
      <c r="BS9" s="618"/>
      <c r="BT9" s="618"/>
      <c r="BU9" s="618"/>
      <c r="BV9" s="618"/>
      <c r="BW9" s="618"/>
      <c r="BX9" s="618"/>
      <c r="BY9" s="619"/>
      <c r="BZ9" s="624"/>
      <c r="CA9" s="624"/>
      <c r="CB9" s="624"/>
      <c r="CC9" s="624"/>
      <c r="CD9" s="624"/>
      <c r="CE9" s="624"/>
      <c r="CF9" s="624"/>
      <c r="CG9" s="624"/>
      <c r="CH9" s="624"/>
      <c r="CI9" s="624"/>
      <c r="CJ9" s="624"/>
      <c r="CK9" s="624"/>
      <c r="CL9" s="624"/>
      <c r="CM9" s="624"/>
      <c r="CN9" s="624"/>
      <c r="CO9" s="624"/>
      <c r="CP9" s="624"/>
      <c r="CQ9" s="624"/>
      <c r="CR9" s="624"/>
      <c r="CS9" s="624"/>
      <c r="CT9" s="624"/>
      <c r="CU9" s="624"/>
      <c r="CV9" s="624"/>
      <c r="CW9" s="624"/>
      <c r="CX9" s="624"/>
      <c r="CY9" s="624"/>
      <c r="CZ9" s="624"/>
      <c r="DA9" s="624"/>
      <c r="DB9" s="624"/>
      <c r="DC9" s="624"/>
      <c r="DD9" s="624"/>
      <c r="DE9" s="624"/>
      <c r="DF9" s="624"/>
      <c r="DG9" s="624"/>
      <c r="DH9" s="624"/>
      <c r="DI9" s="624"/>
      <c r="DJ9" s="625"/>
      <c r="DK9" s="630"/>
      <c r="DL9" s="624"/>
      <c r="DM9" s="624"/>
      <c r="DN9" s="624"/>
      <c r="DO9" s="624"/>
      <c r="DP9" s="624"/>
      <c r="DQ9" s="624"/>
      <c r="DR9" s="624"/>
      <c r="DS9" s="624"/>
      <c r="DT9" s="624"/>
      <c r="DU9" s="624"/>
      <c r="DV9" s="624"/>
      <c r="DW9" s="624"/>
      <c r="DX9" s="624"/>
      <c r="DY9" s="624"/>
      <c r="DZ9" s="624"/>
      <c r="EA9" s="631"/>
      <c r="EB9" s="635"/>
      <c r="EC9" s="624"/>
      <c r="ED9" s="624"/>
      <c r="EE9" s="624"/>
      <c r="EF9" s="624"/>
      <c r="EG9" s="624"/>
      <c r="EH9" s="624"/>
      <c r="EI9" s="624"/>
      <c r="EJ9" s="624"/>
      <c r="EK9" s="624"/>
      <c r="EL9" s="624"/>
      <c r="EM9" s="624"/>
      <c r="EN9" s="624"/>
      <c r="EO9" s="624"/>
      <c r="EP9" s="624"/>
      <c r="EQ9" s="624"/>
      <c r="ER9" s="624"/>
      <c r="ES9" s="624"/>
      <c r="ET9" s="624"/>
      <c r="EU9" s="624"/>
      <c r="EV9" s="624"/>
      <c r="EW9" s="624"/>
      <c r="EX9" s="624"/>
      <c r="EY9" s="624"/>
      <c r="EZ9" s="624"/>
      <c r="FA9" s="624"/>
      <c r="FB9" s="624"/>
      <c r="FC9" s="624"/>
      <c r="FD9" s="624"/>
      <c r="FE9" s="624"/>
      <c r="FF9" s="624"/>
      <c r="FG9" s="624"/>
      <c r="FH9" s="625"/>
    </row>
    <row r="10" spans="1:166" ht="8.65" customHeight="1">
      <c r="A10" s="107"/>
      <c r="B10" s="630"/>
      <c r="C10" s="624"/>
      <c r="D10" s="624"/>
      <c r="E10" s="624"/>
      <c r="F10" s="624"/>
      <c r="G10" s="624"/>
      <c r="H10" s="624"/>
      <c r="I10" s="624"/>
      <c r="J10" s="624"/>
      <c r="K10" s="624"/>
      <c r="L10" s="637"/>
      <c r="M10" s="653"/>
      <c r="N10" s="624"/>
      <c r="O10" s="624"/>
      <c r="P10" s="624"/>
      <c r="Q10" s="624"/>
      <c r="R10" s="624"/>
      <c r="S10" s="624"/>
      <c r="T10" s="624"/>
      <c r="U10" s="624"/>
      <c r="V10" s="624"/>
      <c r="W10" s="624"/>
      <c r="X10" s="624"/>
      <c r="Y10" s="624"/>
      <c r="Z10" s="624"/>
      <c r="AA10" s="624"/>
      <c r="AB10" s="637"/>
      <c r="AC10" s="641"/>
      <c r="AD10" s="642"/>
      <c r="AE10" s="643"/>
      <c r="AF10" s="648"/>
      <c r="AG10" s="642"/>
      <c r="AH10" s="643"/>
      <c r="AI10" s="648"/>
      <c r="AJ10" s="642"/>
      <c r="AK10" s="651"/>
      <c r="AL10" s="642"/>
      <c r="AM10" s="642"/>
      <c r="AN10" s="643"/>
      <c r="AO10" s="648"/>
      <c r="AP10" s="642"/>
      <c r="AQ10" s="643"/>
      <c r="AR10" s="648"/>
      <c r="AS10" s="642"/>
      <c r="AT10" s="666"/>
      <c r="AU10" s="660"/>
      <c r="AV10" s="661"/>
      <c r="AW10" s="661"/>
      <c r="AX10" s="661"/>
      <c r="AY10" s="661"/>
      <c r="AZ10" s="661"/>
      <c r="BA10" s="661"/>
      <c r="BB10" s="661"/>
      <c r="BC10" s="661"/>
      <c r="BD10" s="618"/>
      <c r="BE10" s="618"/>
      <c r="BF10" s="618"/>
      <c r="BG10" s="618"/>
      <c r="BH10" s="618"/>
      <c r="BI10" s="618"/>
      <c r="BJ10" s="618"/>
      <c r="BK10" s="618"/>
      <c r="BL10" s="618"/>
      <c r="BM10" s="618"/>
      <c r="BN10" s="618"/>
      <c r="BO10" s="618"/>
      <c r="BP10" s="618"/>
      <c r="BQ10" s="618"/>
      <c r="BR10" s="618"/>
      <c r="BS10" s="618"/>
      <c r="BT10" s="618"/>
      <c r="BU10" s="618"/>
      <c r="BV10" s="618"/>
      <c r="BW10" s="618"/>
      <c r="BX10" s="618"/>
      <c r="BY10" s="619"/>
      <c r="BZ10" s="626"/>
      <c r="CA10" s="626"/>
      <c r="CB10" s="626"/>
      <c r="CC10" s="626"/>
      <c r="CD10" s="626"/>
      <c r="CE10" s="626"/>
      <c r="CF10" s="626"/>
      <c r="CG10" s="626"/>
      <c r="CH10" s="626"/>
      <c r="CI10" s="626"/>
      <c r="CJ10" s="626"/>
      <c r="CK10" s="626"/>
      <c r="CL10" s="626"/>
      <c r="CM10" s="626"/>
      <c r="CN10" s="626"/>
      <c r="CO10" s="626"/>
      <c r="CP10" s="626"/>
      <c r="CQ10" s="626"/>
      <c r="CR10" s="626"/>
      <c r="CS10" s="626"/>
      <c r="CT10" s="626"/>
      <c r="CU10" s="626"/>
      <c r="CV10" s="626"/>
      <c r="CW10" s="626"/>
      <c r="CX10" s="626"/>
      <c r="CY10" s="626"/>
      <c r="CZ10" s="626"/>
      <c r="DA10" s="626"/>
      <c r="DB10" s="626"/>
      <c r="DC10" s="626"/>
      <c r="DD10" s="626"/>
      <c r="DE10" s="626"/>
      <c r="DF10" s="626"/>
      <c r="DG10" s="626"/>
      <c r="DH10" s="626"/>
      <c r="DI10" s="626"/>
      <c r="DJ10" s="627"/>
      <c r="DK10" s="632"/>
      <c r="DL10" s="626"/>
      <c r="DM10" s="626"/>
      <c r="DN10" s="626"/>
      <c r="DO10" s="626"/>
      <c r="DP10" s="626"/>
      <c r="DQ10" s="626"/>
      <c r="DR10" s="626"/>
      <c r="DS10" s="626"/>
      <c r="DT10" s="626"/>
      <c r="DU10" s="626"/>
      <c r="DV10" s="626"/>
      <c r="DW10" s="626"/>
      <c r="DX10" s="626"/>
      <c r="DY10" s="626"/>
      <c r="DZ10" s="626"/>
      <c r="EA10" s="633"/>
      <c r="EB10" s="636"/>
      <c r="EC10" s="626"/>
      <c r="ED10" s="626"/>
      <c r="EE10" s="626"/>
      <c r="EF10" s="626"/>
      <c r="EG10" s="626"/>
      <c r="EH10" s="626"/>
      <c r="EI10" s="626"/>
      <c r="EJ10" s="626"/>
      <c r="EK10" s="626"/>
      <c r="EL10" s="626"/>
      <c r="EM10" s="626"/>
      <c r="EN10" s="626"/>
      <c r="EO10" s="626"/>
      <c r="EP10" s="626"/>
      <c r="EQ10" s="626"/>
      <c r="ER10" s="626"/>
      <c r="ES10" s="626"/>
      <c r="ET10" s="626"/>
      <c r="EU10" s="626"/>
      <c r="EV10" s="626"/>
      <c r="EW10" s="626"/>
      <c r="EX10" s="626"/>
      <c r="EY10" s="626"/>
      <c r="EZ10" s="626"/>
      <c r="FA10" s="626"/>
      <c r="FB10" s="626"/>
      <c r="FC10" s="626"/>
      <c r="FD10" s="626"/>
      <c r="FE10" s="626"/>
      <c r="FF10" s="626"/>
      <c r="FG10" s="626"/>
      <c r="FH10" s="627"/>
    </row>
    <row r="11" spans="1:166" ht="8.65" customHeight="1">
      <c r="A11" s="107"/>
      <c r="B11" s="122"/>
      <c r="C11" s="123"/>
      <c r="D11" s="123"/>
      <c r="E11" s="123"/>
      <c r="F11" s="123"/>
      <c r="G11" s="123"/>
      <c r="H11" s="123"/>
      <c r="I11" s="123"/>
      <c r="J11" s="123"/>
      <c r="K11" s="123"/>
      <c r="L11" s="124"/>
      <c r="M11" s="125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4"/>
      <c r="AC11" s="641"/>
      <c r="AD11" s="642"/>
      <c r="AE11" s="643"/>
      <c r="AF11" s="648"/>
      <c r="AG11" s="642"/>
      <c r="AH11" s="643"/>
      <c r="AI11" s="648"/>
      <c r="AJ11" s="642"/>
      <c r="AK11" s="651"/>
      <c r="AL11" s="642"/>
      <c r="AM11" s="642"/>
      <c r="AN11" s="643"/>
      <c r="AO11" s="648"/>
      <c r="AP11" s="642"/>
      <c r="AQ11" s="643"/>
      <c r="AR11" s="648"/>
      <c r="AS11" s="642"/>
      <c r="AT11" s="666"/>
      <c r="AU11" s="122"/>
      <c r="AV11" s="123"/>
      <c r="AW11" s="123"/>
      <c r="AX11" s="123"/>
      <c r="AY11" s="123"/>
      <c r="AZ11" s="123"/>
      <c r="BA11" s="123"/>
      <c r="BB11" s="123"/>
      <c r="BC11" s="124"/>
      <c r="BD11" s="618"/>
      <c r="BE11" s="618"/>
      <c r="BF11" s="618"/>
      <c r="BG11" s="618"/>
      <c r="BH11" s="618"/>
      <c r="BI11" s="618"/>
      <c r="BJ11" s="618"/>
      <c r="BK11" s="618"/>
      <c r="BL11" s="618"/>
      <c r="BM11" s="618"/>
      <c r="BN11" s="618"/>
      <c r="BO11" s="618"/>
      <c r="BP11" s="618"/>
      <c r="BQ11" s="618"/>
      <c r="BR11" s="618"/>
      <c r="BS11" s="618"/>
      <c r="BT11" s="618"/>
      <c r="BU11" s="618"/>
      <c r="BV11" s="618"/>
      <c r="BW11" s="618"/>
      <c r="BX11" s="618"/>
      <c r="BY11" s="619"/>
      <c r="BZ11" s="610" t="s">
        <v>1251</v>
      </c>
      <c r="CA11" s="611"/>
      <c r="CB11" s="611"/>
      <c r="CC11" s="611"/>
      <c r="CD11" s="611"/>
      <c r="CE11" s="611"/>
      <c r="CF11" s="611"/>
      <c r="CG11" s="611"/>
      <c r="CH11" s="611"/>
      <c r="CI11" s="611"/>
      <c r="CJ11" s="611"/>
      <c r="CK11" s="611"/>
      <c r="CL11" s="611"/>
      <c r="CM11" s="611"/>
      <c r="CN11" s="634" t="s">
        <v>1252</v>
      </c>
      <c r="CO11" s="622"/>
      <c r="CP11" s="622"/>
      <c r="CQ11" s="622"/>
      <c r="CR11" s="622"/>
      <c r="CS11" s="622"/>
      <c r="CT11" s="622"/>
      <c r="CU11" s="622"/>
      <c r="CV11" s="622"/>
      <c r="CW11" s="622"/>
      <c r="CX11" s="622"/>
      <c r="CY11" s="622"/>
      <c r="CZ11" s="622"/>
      <c r="DA11" s="622"/>
      <c r="DB11" s="622"/>
      <c r="DC11" s="622"/>
      <c r="DD11" s="622"/>
      <c r="DE11" s="622"/>
      <c r="DF11" s="622"/>
      <c r="DG11" s="622"/>
      <c r="DH11" s="622"/>
      <c r="DI11" s="622"/>
      <c r="DJ11" s="623"/>
      <c r="DK11" s="628" t="s">
        <v>1253</v>
      </c>
      <c r="DL11" s="622"/>
      <c r="DM11" s="622"/>
      <c r="DN11" s="622"/>
      <c r="DO11" s="622"/>
      <c r="DP11" s="622"/>
      <c r="DQ11" s="622"/>
      <c r="DR11" s="622"/>
      <c r="DS11" s="622"/>
      <c r="DT11" s="622"/>
      <c r="DU11" s="622"/>
      <c r="DV11" s="622"/>
      <c r="DW11" s="622"/>
      <c r="DX11" s="622"/>
      <c r="DY11" s="622"/>
      <c r="DZ11" s="622"/>
      <c r="EA11" s="629"/>
      <c r="EB11" s="634" t="s">
        <v>1254</v>
      </c>
      <c r="EC11" s="622"/>
      <c r="ED11" s="622"/>
      <c r="EE11" s="622"/>
      <c r="EF11" s="622"/>
      <c r="EG11" s="622"/>
      <c r="EH11" s="622"/>
      <c r="EI11" s="622"/>
      <c r="EJ11" s="622"/>
      <c r="EK11" s="622"/>
      <c r="EL11" s="622"/>
      <c r="EM11" s="622"/>
      <c r="EN11" s="622"/>
      <c r="EO11" s="622"/>
      <c r="EP11" s="622"/>
      <c r="EQ11" s="622"/>
      <c r="ER11" s="622"/>
      <c r="ES11" s="622"/>
      <c r="ET11" s="622"/>
      <c r="EU11" s="622"/>
      <c r="EV11" s="622"/>
      <c r="EW11" s="622"/>
      <c r="EX11" s="622"/>
      <c r="EY11" s="622"/>
      <c r="EZ11" s="622"/>
      <c r="FA11" s="622"/>
      <c r="FB11" s="622"/>
      <c r="FC11" s="622"/>
      <c r="FD11" s="622"/>
      <c r="FE11" s="622"/>
      <c r="FF11" s="622"/>
      <c r="FG11" s="622"/>
      <c r="FH11" s="623"/>
    </row>
    <row r="12" spans="1:166" ht="8.65" customHeight="1">
      <c r="A12" s="107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4"/>
      <c r="M12" s="125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4"/>
      <c r="AC12" s="641"/>
      <c r="AD12" s="642"/>
      <c r="AE12" s="643"/>
      <c r="AF12" s="648"/>
      <c r="AG12" s="642"/>
      <c r="AH12" s="643"/>
      <c r="AI12" s="648"/>
      <c r="AJ12" s="642"/>
      <c r="AK12" s="651"/>
      <c r="AL12" s="642"/>
      <c r="AM12" s="642"/>
      <c r="AN12" s="643"/>
      <c r="AO12" s="648"/>
      <c r="AP12" s="642"/>
      <c r="AQ12" s="643"/>
      <c r="AR12" s="648"/>
      <c r="AS12" s="642"/>
      <c r="AT12" s="666"/>
      <c r="AU12" s="122"/>
      <c r="AV12" s="123"/>
      <c r="AW12" s="123"/>
      <c r="AX12" s="123"/>
      <c r="AY12" s="123"/>
      <c r="AZ12" s="123"/>
      <c r="BA12" s="123"/>
      <c r="BB12" s="123"/>
      <c r="BC12" s="124"/>
      <c r="BD12" s="618"/>
      <c r="BE12" s="618"/>
      <c r="BF12" s="618"/>
      <c r="BG12" s="618"/>
      <c r="BH12" s="618"/>
      <c r="BI12" s="618"/>
      <c r="BJ12" s="618"/>
      <c r="BK12" s="618"/>
      <c r="BL12" s="618"/>
      <c r="BM12" s="618"/>
      <c r="BN12" s="618"/>
      <c r="BO12" s="618"/>
      <c r="BP12" s="618"/>
      <c r="BQ12" s="618"/>
      <c r="BR12" s="618"/>
      <c r="BS12" s="618"/>
      <c r="BT12" s="618"/>
      <c r="BU12" s="618"/>
      <c r="BV12" s="618"/>
      <c r="BW12" s="618"/>
      <c r="BX12" s="618"/>
      <c r="BY12" s="619"/>
      <c r="BZ12" s="612"/>
      <c r="CA12" s="613"/>
      <c r="CB12" s="613"/>
      <c r="CC12" s="613"/>
      <c r="CD12" s="613"/>
      <c r="CE12" s="613"/>
      <c r="CF12" s="613"/>
      <c r="CG12" s="613"/>
      <c r="CH12" s="613"/>
      <c r="CI12" s="613"/>
      <c r="CJ12" s="613"/>
      <c r="CK12" s="613"/>
      <c r="CL12" s="613"/>
      <c r="CM12" s="613"/>
      <c r="CN12" s="635"/>
      <c r="CO12" s="624"/>
      <c r="CP12" s="624"/>
      <c r="CQ12" s="624"/>
      <c r="CR12" s="624"/>
      <c r="CS12" s="624"/>
      <c r="CT12" s="624"/>
      <c r="CU12" s="624"/>
      <c r="CV12" s="624"/>
      <c r="CW12" s="624"/>
      <c r="CX12" s="624"/>
      <c r="CY12" s="624"/>
      <c r="CZ12" s="624"/>
      <c r="DA12" s="624"/>
      <c r="DB12" s="624"/>
      <c r="DC12" s="624"/>
      <c r="DD12" s="624"/>
      <c r="DE12" s="624"/>
      <c r="DF12" s="624"/>
      <c r="DG12" s="624"/>
      <c r="DH12" s="624"/>
      <c r="DI12" s="624"/>
      <c r="DJ12" s="625"/>
      <c r="DK12" s="630"/>
      <c r="DL12" s="624"/>
      <c r="DM12" s="624"/>
      <c r="DN12" s="624"/>
      <c r="DO12" s="624"/>
      <c r="DP12" s="624"/>
      <c r="DQ12" s="624"/>
      <c r="DR12" s="624"/>
      <c r="DS12" s="624"/>
      <c r="DT12" s="624"/>
      <c r="DU12" s="624"/>
      <c r="DV12" s="624"/>
      <c r="DW12" s="624"/>
      <c r="DX12" s="624"/>
      <c r="DY12" s="624"/>
      <c r="DZ12" s="624"/>
      <c r="EA12" s="631"/>
      <c r="EB12" s="635"/>
      <c r="EC12" s="624"/>
      <c r="ED12" s="624"/>
      <c r="EE12" s="624"/>
      <c r="EF12" s="624"/>
      <c r="EG12" s="624"/>
      <c r="EH12" s="624"/>
      <c r="EI12" s="624"/>
      <c r="EJ12" s="624"/>
      <c r="EK12" s="624"/>
      <c r="EL12" s="624"/>
      <c r="EM12" s="624"/>
      <c r="EN12" s="624"/>
      <c r="EO12" s="624"/>
      <c r="EP12" s="624"/>
      <c r="EQ12" s="624"/>
      <c r="ER12" s="624"/>
      <c r="ES12" s="624"/>
      <c r="ET12" s="624"/>
      <c r="EU12" s="624"/>
      <c r="EV12" s="624"/>
      <c r="EW12" s="624"/>
      <c r="EX12" s="624"/>
      <c r="EY12" s="624"/>
      <c r="EZ12" s="624"/>
      <c r="FA12" s="624"/>
      <c r="FB12" s="624"/>
      <c r="FC12" s="624"/>
      <c r="FD12" s="624"/>
      <c r="FE12" s="624"/>
      <c r="FF12" s="624"/>
      <c r="FG12" s="624"/>
      <c r="FH12" s="625"/>
    </row>
    <row r="13" spans="1:166" ht="8.65" customHeight="1">
      <c r="A13" s="107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4"/>
      <c r="M13" s="125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4"/>
      <c r="AC13" s="641"/>
      <c r="AD13" s="642"/>
      <c r="AE13" s="643"/>
      <c r="AF13" s="648"/>
      <c r="AG13" s="642"/>
      <c r="AH13" s="643"/>
      <c r="AI13" s="648"/>
      <c r="AJ13" s="642"/>
      <c r="AK13" s="651"/>
      <c r="AL13" s="642"/>
      <c r="AM13" s="642"/>
      <c r="AN13" s="643"/>
      <c r="AO13" s="648"/>
      <c r="AP13" s="642"/>
      <c r="AQ13" s="643"/>
      <c r="AR13" s="648"/>
      <c r="AS13" s="642"/>
      <c r="AT13" s="666"/>
      <c r="AU13" s="122"/>
      <c r="AV13" s="123"/>
      <c r="AW13" s="123"/>
      <c r="AX13" s="123"/>
      <c r="AY13" s="123"/>
      <c r="AZ13" s="123"/>
      <c r="BA13" s="123"/>
      <c r="BB13" s="123"/>
      <c r="BC13" s="124"/>
      <c r="BD13" s="618"/>
      <c r="BE13" s="618"/>
      <c r="BF13" s="618"/>
      <c r="BG13" s="618"/>
      <c r="BH13" s="618"/>
      <c r="BI13" s="618"/>
      <c r="BJ13" s="618"/>
      <c r="BK13" s="618"/>
      <c r="BL13" s="618"/>
      <c r="BM13" s="618"/>
      <c r="BN13" s="618"/>
      <c r="BO13" s="618"/>
      <c r="BP13" s="618"/>
      <c r="BQ13" s="618"/>
      <c r="BR13" s="618"/>
      <c r="BS13" s="618"/>
      <c r="BT13" s="618"/>
      <c r="BU13" s="618"/>
      <c r="BV13" s="618"/>
      <c r="BW13" s="618"/>
      <c r="BX13" s="618"/>
      <c r="BY13" s="619"/>
      <c r="BZ13" s="612"/>
      <c r="CA13" s="613"/>
      <c r="CB13" s="613"/>
      <c r="CC13" s="613"/>
      <c r="CD13" s="613"/>
      <c r="CE13" s="613"/>
      <c r="CF13" s="613"/>
      <c r="CG13" s="613"/>
      <c r="CH13" s="613"/>
      <c r="CI13" s="613"/>
      <c r="CJ13" s="613"/>
      <c r="CK13" s="613"/>
      <c r="CL13" s="613"/>
      <c r="CM13" s="613"/>
      <c r="CN13" s="635"/>
      <c r="CO13" s="624"/>
      <c r="CP13" s="624"/>
      <c r="CQ13" s="624"/>
      <c r="CR13" s="624"/>
      <c r="CS13" s="624"/>
      <c r="CT13" s="624"/>
      <c r="CU13" s="624"/>
      <c r="CV13" s="624"/>
      <c r="CW13" s="624"/>
      <c r="CX13" s="624"/>
      <c r="CY13" s="624"/>
      <c r="CZ13" s="624"/>
      <c r="DA13" s="624"/>
      <c r="DB13" s="624"/>
      <c r="DC13" s="624"/>
      <c r="DD13" s="624"/>
      <c r="DE13" s="624"/>
      <c r="DF13" s="624"/>
      <c r="DG13" s="624"/>
      <c r="DH13" s="624"/>
      <c r="DI13" s="624"/>
      <c r="DJ13" s="625"/>
      <c r="DK13" s="630"/>
      <c r="DL13" s="624"/>
      <c r="DM13" s="624"/>
      <c r="DN13" s="624"/>
      <c r="DO13" s="624"/>
      <c r="DP13" s="624"/>
      <c r="DQ13" s="624"/>
      <c r="DR13" s="624"/>
      <c r="DS13" s="624"/>
      <c r="DT13" s="624"/>
      <c r="DU13" s="624"/>
      <c r="DV13" s="624"/>
      <c r="DW13" s="624"/>
      <c r="DX13" s="624"/>
      <c r="DY13" s="624"/>
      <c r="DZ13" s="624"/>
      <c r="EA13" s="631"/>
      <c r="EB13" s="635" t="s">
        <v>1255</v>
      </c>
      <c r="EC13" s="624"/>
      <c r="ED13" s="624"/>
      <c r="EE13" s="624"/>
      <c r="EF13" s="624"/>
      <c r="EG13" s="624"/>
      <c r="EH13" s="624"/>
      <c r="EI13" s="624"/>
      <c r="EJ13" s="624"/>
      <c r="EK13" s="624"/>
      <c r="EL13" s="624"/>
      <c r="EM13" s="624"/>
      <c r="EN13" s="624"/>
      <c r="EO13" s="624"/>
      <c r="EP13" s="624"/>
      <c r="EQ13" s="624"/>
      <c r="ER13" s="624"/>
      <c r="ES13" s="624"/>
      <c r="ET13" s="624"/>
      <c r="EU13" s="624"/>
      <c r="EV13" s="624"/>
      <c r="EW13" s="624"/>
      <c r="EX13" s="624"/>
      <c r="EY13" s="624"/>
      <c r="EZ13" s="624"/>
      <c r="FA13" s="624"/>
      <c r="FB13" s="624"/>
      <c r="FC13" s="624"/>
      <c r="FD13" s="624"/>
      <c r="FE13" s="624"/>
      <c r="FF13" s="624"/>
      <c r="FG13" s="624"/>
      <c r="FH13" s="625"/>
    </row>
    <row r="14" spans="1:166" ht="8.65" customHeight="1">
      <c r="A14" s="107"/>
      <c r="B14" s="126"/>
      <c r="C14" s="127"/>
      <c r="D14" s="127"/>
      <c r="E14" s="127"/>
      <c r="F14" s="127"/>
      <c r="G14" s="127"/>
      <c r="H14" s="127"/>
      <c r="I14" s="127"/>
      <c r="J14" s="127"/>
      <c r="K14" s="127"/>
      <c r="L14" s="128"/>
      <c r="M14" s="129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8"/>
      <c r="AC14" s="644"/>
      <c r="AD14" s="645"/>
      <c r="AE14" s="646"/>
      <c r="AF14" s="649"/>
      <c r="AG14" s="645"/>
      <c r="AH14" s="646"/>
      <c r="AI14" s="649"/>
      <c r="AJ14" s="645"/>
      <c r="AK14" s="652"/>
      <c r="AL14" s="645"/>
      <c r="AM14" s="645"/>
      <c r="AN14" s="646"/>
      <c r="AO14" s="649"/>
      <c r="AP14" s="645"/>
      <c r="AQ14" s="646"/>
      <c r="AR14" s="649"/>
      <c r="AS14" s="645"/>
      <c r="AT14" s="667"/>
      <c r="AU14" s="126"/>
      <c r="AV14" s="127"/>
      <c r="AW14" s="127"/>
      <c r="AX14" s="127"/>
      <c r="AY14" s="127"/>
      <c r="AZ14" s="127"/>
      <c r="BA14" s="127"/>
      <c r="BB14" s="127"/>
      <c r="BC14" s="128"/>
      <c r="BD14" s="620"/>
      <c r="BE14" s="620"/>
      <c r="BF14" s="620"/>
      <c r="BG14" s="620"/>
      <c r="BH14" s="620"/>
      <c r="BI14" s="620"/>
      <c r="BJ14" s="620"/>
      <c r="BK14" s="620"/>
      <c r="BL14" s="620"/>
      <c r="BM14" s="620"/>
      <c r="BN14" s="620"/>
      <c r="BO14" s="620"/>
      <c r="BP14" s="620"/>
      <c r="BQ14" s="620"/>
      <c r="BR14" s="620"/>
      <c r="BS14" s="620"/>
      <c r="BT14" s="620"/>
      <c r="BU14" s="620"/>
      <c r="BV14" s="620"/>
      <c r="BW14" s="620"/>
      <c r="BX14" s="620"/>
      <c r="BY14" s="621"/>
      <c r="BZ14" s="614"/>
      <c r="CA14" s="615"/>
      <c r="CB14" s="615"/>
      <c r="CC14" s="615"/>
      <c r="CD14" s="615"/>
      <c r="CE14" s="615"/>
      <c r="CF14" s="615"/>
      <c r="CG14" s="615"/>
      <c r="CH14" s="615"/>
      <c r="CI14" s="615"/>
      <c r="CJ14" s="615"/>
      <c r="CK14" s="615"/>
      <c r="CL14" s="615"/>
      <c r="CM14" s="615"/>
      <c r="CN14" s="636"/>
      <c r="CO14" s="626"/>
      <c r="CP14" s="626"/>
      <c r="CQ14" s="626"/>
      <c r="CR14" s="626"/>
      <c r="CS14" s="626"/>
      <c r="CT14" s="626"/>
      <c r="CU14" s="626"/>
      <c r="CV14" s="626"/>
      <c r="CW14" s="626"/>
      <c r="CX14" s="626"/>
      <c r="CY14" s="626"/>
      <c r="CZ14" s="626"/>
      <c r="DA14" s="626"/>
      <c r="DB14" s="626"/>
      <c r="DC14" s="626"/>
      <c r="DD14" s="626"/>
      <c r="DE14" s="626"/>
      <c r="DF14" s="626"/>
      <c r="DG14" s="626"/>
      <c r="DH14" s="626"/>
      <c r="DI14" s="626"/>
      <c r="DJ14" s="627"/>
      <c r="DK14" s="632"/>
      <c r="DL14" s="626"/>
      <c r="DM14" s="626"/>
      <c r="DN14" s="626"/>
      <c r="DO14" s="626"/>
      <c r="DP14" s="626"/>
      <c r="DQ14" s="626"/>
      <c r="DR14" s="626"/>
      <c r="DS14" s="626"/>
      <c r="DT14" s="626"/>
      <c r="DU14" s="626"/>
      <c r="DV14" s="626"/>
      <c r="DW14" s="626"/>
      <c r="DX14" s="626"/>
      <c r="DY14" s="626"/>
      <c r="DZ14" s="626"/>
      <c r="EA14" s="633"/>
      <c r="EB14" s="636"/>
      <c r="EC14" s="626"/>
      <c r="ED14" s="626"/>
      <c r="EE14" s="626"/>
      <c r="EF14" s="626"/>
      <c r="EG14" s="626"/>
      <c r="EH14" s="626"/>
      <c r="EI14" s="626"/>
      <c r="EJ14" s="626"/>
      <c r="EK14" s="626"/>
      <c r="EL14" s="626"/>
      <c r="EM14" s="626"/>
      <c r="EN14" s="626"/>
      <c r="EO14" s="626"/>
      <c r="EP14" s="626"/>
      <c r="EQ14" s="626"/>
      <c r="ER14" s="626"/>
      <c r="ES14" s="626"/>
      <c r="ET14" s="626"/>
      <c r="EU14" s="626"/>
      <c r="EV14" s="626"/>
      <c r="EW14" s="626"/>
      <c r="EX14" s="626"/>
      <c r="EY14" s="626"/>
      <c r="EZ14" s="626"/>
      <c r="FA14" s="626"/>
      <c r="FB14" s="626"/>
      <c r="FC14" s="626"/>
      <c r="FD14" s="626"/>
      <c r="FE14" s="626"/>
      <c r="FF14" s="626"/>
      <c r="FG14" s="626"/>
      <c r="FH14" s="627"/>
    </row>
    <row r="15" spans="1:166" ht="8.65" customHeight="1">
      <c r="A15" s="107"/>
      <c r="B15" s="343" t="s">
        <v>1256</v>
      </c>
      <c r="C15" s="344"/>
      <c r="D15" s="344"/>
      <c r="E15" s="344"/>
      <c r="F15" s="344"/>
      <c r="G15" s="344"/>
      <c r="H15" s="344"/>
      <c r="I15" s="344"/>
      <c r="J15" s="344"/>
      <c r="K15" s="344"/>
      <c r="L15" s="344"/>
      <c r="M15" s="427" t="s">
        <v>1257</v>
      </c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/>
      <c r="Z15" s="344"/>
      <c r="AA15" s="344"/>
      <c r="AB15" s="428"/>
      <c r="AC15" s="606">
        <v>19.100000000000001</v>
      </c>
      <c r="AD15" s="607"/>
      <c r="AE15" s="607"/>
      <c r="AF15" s="400">
        <v>18.399999999999999</v>
      </c>
      <c r="AG15" s="400"/>
      <c r="AH15" s="400"/>
      <c r="AI15" s="400">
        <f>AC15</f>
        <v>19.100000000000001</v>
      </c>
      <c r="AJ15" s="400"/>
      <c r="AK15" s="433"/>
      <c r="AL15" s="606">
        <v>5.5</v>
      </c>
      <c r="AM15" s="607"/>
      <c r="AN15" s="607"/>
      <c r="AO15" s="400">
        <v>4.9000000000000004</v>
      </c>
      <c r="AP15" s="400"/>
      <c r="AQ15" s="400"/>
      <c r="AR15" s="400">
        <f>AL15</f>
        <v>5.5</v>
      </c>
      <c r="AS15" s="400"/>
      <c r="AT15" s="402"/>
      <c r="AU15" s="343" t="s">
        <v>1258</v>
      </c>
      <c r="AV15" s="344"/>
      <c r="AW15" s="344"/>
      <c r="AX15" s="344"/>
      <c r="AY15" s="344"/>
      <c r="AZ15" s="344"/>
      <c r="BA15" s="344"/>
      <c r="BB15" s="344"/>
      <c r="BC15" s="428"/>
      <c r="BD15" s="462">
        <v>8</v>
      </c>
      <c r="BE15" s="463"/>
      <c r="BF15" s="463"/>
      <c r="BG15" s="463"/>
      <c r="BH15" s="463"/>
      <c r="BI15" s="463"/>
      <c r="BJ15" s="463"/>
      <c r="BK15" s="464"/>
      <c r="BL15" s="662">
        <v>8</v>
      </c>
      <c r="BM15" s="662"/>
      <c r="BN15" s="662"/>
      <c r="BO15" s="662"/>
      <c r="BP15" s="662"/>
      <c r="BQ15" s="662"/>
      <c r="BR15" s="662"/>
      <c r="BS15" s="585">
        <v>15</v>
      </c>
      <c r="BT15" s="586"/>
      <c r="BU15" s="586"/>
      <c r="BV15" s="586"/>
      <c r="BW15" s="586"/>
      <c r="BX15" s="586"/>
      <c r="BY15" s="587"/>
      <c r="BZ15" s="588" t="s">
        <v>1259</v>
      </c>
      <c r="CA15" s="589"/>
      <c r="CB15" s="589"/>
      <c r="CC15" s="589"/>
      <c r="CD15" s="589"/>
      <c r="CE15" s="589"/>
      <c r="CF15" s="589"/>
      <c r="CG15" s="589"/>
      <c r="CH15" s="589"/>
      <c r="CI15" s="589" t="s">
        <v>1260</v>
      </c>
      <c r="CJ15" s="589"/>
      <c r="CK15" s="589"/>
      <c r="CL15" s="589"/>
      <c r="CM15" s="589"/>
      <c r="CN15" s="392" t="s">
        <v>1261</v>
      </c>
      <c r="CO15" s="384"/>
      <c r="CP15" s="384"/>
      <c r="CQ15" s="384"/>
      <c r="CR15" s="384"/>
      <c r="CS15" s="384"/>
      <c r="CT15" s="384"/>
      <c r="CU15" s="384"/>
      <c r="CV15" s="384"/>
      <c r="CW15" s="384"/>
      <c r="CX15" s="384"/>
      <c r="CY15" s="384"/>
      <c r="CZ15" s="384"/>
      <c r="DA15" s="384"/>
      <c r="DB15" s="384"/>
      <c r="DC15" s="384"/>
      <c r="DD15" s="385"/>
      <c r="DE15" s="392" t="s">
        <v>1260</v>
      </c>
      <c r="DF15" s="384"/>
      <c r="DG15" s="384"/>
      <c r="DH15" s="384"/>
      <c r="DI15" s="384"/>
      <c r="DJ15" s="393"/>
      <c r="DK15" s="594" t="s">
        <v>1262</v>
      </c>
      <c r="DL15" s="595"/>
      <c r="DM15" s="595"/>
      <c r="DN15" s="595"/>
      <c r="DO15" s="595"/>
      <c r="DP15" s="595"/>
      <c r="DQ15" s="595"/>
      <c r="DR15" s="595"/>
      <c r="DS15" s="595"/>
      <c r="DT15" s="595"/>
      <c r="DU15" s="595"/>
      <c r="DV15" s="595"/>
      <c r="DW15" s="595"/>
      <c r="DX15" s="595"/>
      <c r="DY15" s="595"/>
      <c r="DZ15" s="595"/>
      <c r="EA15" s="596"/>
      <c r="EB15" s="392" t="s">
        <v>1259</v>
      </c>
      <c r="EC15" s="384"/>
      <c r="ED15" s="384"/>
      <c r="EE15" s="384"/>
      <c r="EF15" s="384"/>
      <c r="EG15" s="384"/>
      <c r="EH15" s="384"/>
      <c r="EI15" s="384"/>
      <c r="EJ15" s="384"/>
      <c r="EK15" s="384"/>
      <c r="EL15" s="384"/>
      <c r="EM15" s="384"/>
      <c r="EN15" s="384"/>
      <c r="EO15" s="384"/>
      <c r="EP15" s="384"/>
      <c r="EQ15" s="384"/>
      <c r="ER15" s="385"/>
      <c r="ES15" s="392" t="s">
        <v>1260</v>
      </c>
      <c r="ET15" s="384"/>
      <c r="EU15" s="384"/>
      <c r="EV15" s="384"/>
      <c r="EW15" s="384"/>
      <c r="EX15" s="384"/>
      <c r="EY15" s="384"/>
      <c r="EZ15" s="385"/>
      <c r="FA15" s="392" t="s">
        <v>1263</v>
      </c>
      <c r="FB15" s="384"/>
      <c r="FC15" s="384"/>
      <c r="FD15" s="384"/>
      <c r="FE15" s="384"/>
      <c r="FF15" s="384"/>
      <c r="FG15" s="384"/>
      <c r="FH15" s="393"/>
    </row>
    <row r="16" spans="1:166" ht="8.65" customHeight="1">
      <c r="A16" s="107"/>
      <c r="B16" s="346"/>
      <c r="C16" s="347"/>
      <c r="D16" s="347"/>
      <c r="E16" s="347"/>
      <c r="F16" s="347"/>
      <c r="G16" s="347"/>
      <c r="H16" s="347"/>
      <c r="I16" s="347"/>
      <c r="J16" s="347"/>
      <c r="K16" s="347"/>
      <c r="L16" s="347"/>
      <c r="M16" s="429"/>
      <c r="N16" s="350"/>
      <c r="O16" s="350"/>
      <c r="P16" s="350"/>
      <c r="Q16" s="350"/>
      <c r="R16" s="350"/>
      <c r="S16" s="350"/>
      <c r="T16" s="350"/>
      <c r="U16" s="350"/>
      <c r="V16" s="350"/>
      <c r="W16" s="350"/>
      <c r="X16" s="350"/>
      <c r="Y16" s="350"/>
      <c r="Z16" s="350"/>
      <c r="AA16" s="350"/>
      <c r="AB16" s="430"/>
      <c r="AC16" s="608"/>
      <c r="AD16" s="609"/>
      <c r="AE16" s="609"/>
      <c r="AF16" s="401"/>
      <c r="AG16" s="401"/>
      <c r="AH16" s="401"/>
      <c r="AI16" s="401"/>
      <c r="AJ16" s="401"/>
      <c r="AK16" s="434"/>
      <c r="AL16" s="608"/>
      <c r="AM16" s="609"/>
      <c r="AN16" s="609"/>
      <c r="AO16" s="401"/>
      <c r="AP16" s="401"/>
      <c r="AQ16" s="401"/>
      <c r="AR16" s="401"/>
      <c r="AS16" s="401"/>
      <c r="AT16" s="403"/>
      <c r="AU16" s="346"/>
      <c r="AV16" s="347"/>
      <c r="AW16" s="347"/>
      <c r="AX16" s="347"/>
      <c r="AY16" s="347"/>
      <c r="AZ16" s="347"/>
      <c r="BA16" s="347"/>
      <c r="BB16" s="347"/>
      <c r="BC16" s="536"/>
      <c r="BD16" s="462"/>
      <c r="BE16" s="463"/>
      <c r="BF16" s="463"/>
      <c r="BG16" s="463"/>
      <c r="BH16" s="463"/>
      <c r="BI16" s="463"/>
      <c r="BJ16" s="463"/>
      <c r="BK16" s="464"/>
      <c r="BL16" s="662"/>
      <c r="BM16" s="662"/>
      <c r="BN16" s="662"/>
      <c r="BO16" s="662"/>
      <c r="BP16" s="662"/>
      <c r="BQ16" s="662"/>
      <c r="BR16" s="662"/>
      <c r="BS16" s="585"/>
      <c r="BT16" s="586"/>
      <c r="BU16" s="586"/>
      <c r="BV16" s="586"/>
      <c r="BW16" s="586"/>
      <c r="BX16" s="586"/>
      <c r="BY16" s="587"/>
      <c r="BZ16" s="590"/>
      <c r="CA16" s="591"/>
      <c r="CB16" s="591"/>
      <c r="CC16" s="591"/>
      <c r="CD16" s="591"/>
      <c r="CE16" s="591"/>
      <c r="CF16" s="591"/>
      <c r="CG16" s="591"/>
      <c r="CH16" s="591"/>
      <c r="CI16" s="591"/>
      <c r="CJ16" s="591"/>
      <c r="CK16" s="591"/>
      <c r="CL16" s="591"/>
      <c r="CM16" s="591"/>
      <c r="CN16" s="394"/>
      <c r="CO16" s="387"/>
      <c r="CP16" s="387"/>
      <c r="CQ16" s="387"/>
      <c r="CR16" s="387"/>
      <c r="CS16" s="387"/>
      <c r="CT16" s="387"/>
      <c r="CU16" s="387"/>
      <c r="CV16" s="387"/>
      <c r="CW16" s="387"/>
      <c r="CX16" s="387"/>
      <c r="CY16" s="387"/>
      <c r="CZ16" s="387"/>
      <c r="DA16" s="387"/>
      <c r="DB16" s="387"/>
      <c r="DC16" s="387"/>
      <c r="DD16" s="388"/>
      <c r="DE16" s="394"/>
      <c r="DF16" s="387"/>
      <c r="DG16" s="387"/>
      <c r="DH16" s="387"/>
      <c r="DI16" s="387"/>
      <c r="DJ16" s="395"/>
      <c r="DK16" s="597"/>
      <c r="DL16" s="598"/>
      <c r="DM16" s="598"/>
      <c r="DN16" s="598"/>
      <c r="DO16" s="598"/>
      <c r="DP16" s="598"/>
      <c r="DQ16" s="598"/>
      <c r="DR16" s="598"/>
      <c r="DS16" s="598"/>
      <c r="DT16" s="598"/>
      <c r="DU16" s="598"/>
      <c r="DV16" s="598"/>
      <c r="DW16" s="598"/>
      <c r="DX16" s="598"/>
      <c r="DY16" s="598"/>
      <c r="DZ16" s="598"/>
      <c r="EA16" s="599"/>
      <c r="EB16" s="394"/>
      <c r="EC16" s="387"/>
      <c r="ED16" s="387"/>
      <c r="EE16" s="387"/>
      <c r="EF16" s="387"/>
      <c r="EG16" s="387"/>
      <c r="EH16" s="387"/>
      <c r="EI16" s="387"/>
      <c r="EJ16" s="387"/>
      <c r="EK16" s="387"/>
      <c r="EL16" s="387"/>
      <c r="EM16" s="387"/>
      <c r="EN16" s="387"/>
      <c r="EO16" s="387"/>
      <c r="EP16" s="387"/>
      <c r="EQ16" s="387"/>
      <c r="ER16" s="388"/>
      <c r="ES16" s="394"/>
      <c r="ET16" s="387"/>
      <c r="EU16" s="387"/>
      <c r="EV16" s="387"/>
      <c r="EW16" s="387"/>
      <c r="EX16" s="387"/>
      <c r="EY16" s="387"/>
      <c r="EZ16" s="388"/>
      <c r="FA16" s="394"/>
      <c r="FB16" s="387"/>
      <c r="FC16" s="387"/>
      <c r="FD16" s="387"/>
      <c r="FE16" s="387"/>
      <c r="FF16" s="387"/>
      <c r="FG16" s="387"/>
      <c r="FH16" s="395"/>
    </row>
    <row r="17" spans="1:164" ht="8.65" customHeight="1">
      <c r="A17" s="107"/>
      <c r="B17" s="346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427" t="s">
        <v>1264</v>
      </c>
      <c r="N17" s="344"/>
      <c r="O17" s="344"/>
      <c r="P17" s="344"/>
      <c r="Q17" s="344"/>
      <c r="R17" s="344"/>
      <c r="S17" s="344"/>
      <c r="T17" s="344"/>
      <c r="U17" s="344"/>
      <c r="V17" s="344"/>
      <c r="W17" s="344"/>
      <c r="X17" s="344"/>
      <c r="Y17" s="344"/>
      <c r="Z17" s="344"/>
      <c r="AA17" s="344"/>
      <c r="AB17" s="428"/>
      <c r="AC17" s="431">
        <v>19.5</v>
      </c>
      <c r="AD17" s="400"/>
      <c r="AE17" s="400"/>
      <c r="AF17" s="400">
        <v>18.8</v>
      </c>
      <c r="AG17" s="400"/>
      <c r="AH17" s="400"/>
      <c r="AI17" s="400">
        <f t="shared" ref="AI17" si="0">AC17</f>
        <v>19.5</v>
      </c>
      <c r="AJ17" s="400"/>
      <c r="AK17" s="433"/>
      <c r="AL17" s="431">
        <v>5.7</v>
      </c>
      <c r="AM17" s="400"/>
      <c r="AN17" s="400"/>
      <c r="AO17" s="400">
        <v>5.0999999999999996</v>
      </c>
      <c r="AP17" s="400"/>
      <c r="AQ17" s="400"/>
      <c r="AR17" s="400">
        <f t="shared" ref="AR17" si="1">AL17</f>
        <v>5.7</v>
      </c>
      <c r="AS17" s="400"/>
      <c r="AT17" s="402"/>
      <c r="AU17" s="346"/>
      <c r="AV17" s="347"/>
      <c r="AW17" s="347"/>
      <c r="AX17" s="347"/>
      <c r="AY17" s="347"/>
      <c r="AZ17" s="347"/>
      <c r="BA17" s="347"/>
      <c r="BB17" s="347"/>
      <c r="BC17" s="536"/>
      <c r="BD17" s="462"/>
      <c r="BE17" s="463"/>
      <c r="BF17" s="463"/>
      <c r="BG17" s="463"/>
      <c r="BH17" s="463"/>
      <c r="BI17" s="463"/>
      <c r="BJ17" s="463"/>
      <c r="BK17" s="464"/>
      <c r="BL17" s="662"/>
      <c r="BM17" s="662"/>
      <c r="BN17" s="662"/>
      <c r="BO17" s="662"/>
      <c r="BP17" s="662"/>
      <c r="BQ17" s="662"/>
      <c r="BR17" s="662"/>
      <c r="BS17" s="585"/>
      <c r="BT17" s="586"/>
      <c r="BU17" s="586"/>
      <c r="BV17" s="586"/>
      <c r="BW17" s="586"/>
      <c r="BX17" s="586"/>
      <c r="BY17" s="587"/>
      <c r="BZ17" s="590"/>
      <c r="CA17" s="591"/>
      <c r="CB17" s="591"/>
      <c r="CC17" s="591"/>
      <c r="CD17" s="591"/>
      <c r="CE17" s="591"/>
      <c r="CF17" s="591"/>
      <c r="CG17" s="591"/>
      <c r="CH17" s="591"/>
      <c r="CI17" s="591"/>
      <c r="CJ17" s="591"/>
      <c r="CK17" s="591"/>
      <c r="CL17" s="591"/>
      <c r="CM17" s="591"/>
      <c r="CN17" s="394"/>
      <c r="CO17" s="387"/>
      <c r="CP17" s="387"/>
      <c r="CQ17" s="387"/>
      <c r="CR17" s="387"/>
      <c r="CS17" s="387"/>
      <c r="CT17" s="387"/>
      <c r="CU17" s="387"/>
      <c r="CV17" s="387"/>
      <c r="CW17" s="387"/>
      <c r="CX17" s="387"/>
      <c r="CY17" s="387"/>
      <c r="CZ17" s="387"/>
      <c r="DA17" s="387"/>
      <c r="DB17" s="387"/>
      <c r="DC17" s="387"/>
      <c r="DD17" s="388"/>
      <c r="DE17" s="394"/>
      <c r="DF17" s="387"/>
      <c r="DG17" s="387"/>
      <c r="DH17" s="387"/>
      <c r="DI17" s="387"/>
      <c r="DJ17" s="395"/>
      <c r="DK17" s="597"/>
      <c r="DL17" s="598"/>
      <c r="DM17" s="598"/>
      <c r="DN17" s="598"/>
      <c r="DO17" s="598"/>
      <c r="DP17" s="598"/>
      <c r="DQ17" s="598"/>
      <c r="DR17" s="598"/>
      <c r="DS17" s="598"/>
      <c r="DT17" s="598"/>
      <c r="DU17" s="598"/>
      <c r="DV17" s="598"/>
      <c r="DW17" s="598"/>
      <c r="DX17" s="598"/>
      <c r="DY17" s="598"/>
      <c r="DZ17" s="598"/>
      <c r="EA17" s="599"/>
      <c r="EB17" s="394"/>
      <c r="EC17" s="387"/>
      <c r="ED17" s="387"/>
      <c r="EE17" s="387"/>
      <c r="EF17" s="387"/>
      <c r="EG17" s="387"/>
      <c r="EH17" s="387"/>
      <c r="EI17" s="387"/>
      <c r="EJ17" s="387"/>
      <c r="EK17" s="387"/>
      <c r="EL17" s="387"/>
      <c r="EM17" s="387"/>
      <c r="EN17" s="387"/>
      <c r="EO17" s="387"/>
      <c r="EP17" s="387"/>
      <c r="EQ17" s="387"/>
      <c r="ER17" s="388"/>
      <c r="ES17" s="394"/>
      <c r="ET17" s="387"/>
      <c r="EU17" s="387"/>
      <c r="EV17" s="387"/>
      <c r="EW17" s="387"/>
      <c r="EX17" s="387"/>
      <c r="EY17" s="387"/>
      <c r="EZ17" s="388"/>
      <c r="FA17" s="394"/>
      <c r="FB17" s="387"/>
      <c r="FC17" s="387"/>
      <c r="FD17" s="387"/>
      <c r="FE17" s="387"/>
      <c r="FF17" s="387"/>
      <c r="FG17" s="387"/>
      <c r="FH17" s="395"/>
    </row>
    <row r="18" spans="1:164" ht="8.65" customHeight="1">
      <c r="A18" s="107"/>
      <c r="B18" s="346"/>
      <c r="C18" s="347"/>
      <c r="D18" s="347"/>
      <c r="E18" s="347"/>
      <c r="F18" s="347"/>
      <c r="G18" s="347"/>
      <c r="H18" s="347"/>
      <c r="I18" s="347"/>
      <c r="J18" s="347"/>
      <c r="K18" s="347"/>
      <c r="L18" s="347"/>
      <c r="M18" s="429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430"/>
      <c r="AC18" s="432"/>
      <c r="AD18" s="401"/>
      <c r="AE18" s="401"/>
      <c r="AF18" s="401"/>
      <c r="AG18" s="401"/>
      <c r="AH18" s="401"/>
      <c r="AI18" s="401"/>
      <c r="AJ18" s="401"/>
      <c r="AK18" s="434"/>
      <c r="AL18" s="432"/>
      <c r="AM18" s="401"/>
      <c r="AN18" s="401"/>
      <c r="AO18" s="401"/>
      <c r="AP18" s="401"/>
      <c r="AQ18" s="401"/>
      <c r="AR18" s="401"/>
      <c r="AS18" s="401"/>
      <c r="AT18" s="403"/>
      <c r="AU18" s="346"/>
      <c r="AV18" s="347"/>
      <c r="AW18" s="347"/>
      <c r="AX18" s="347"/>
      <c r="AY18" s="347"/>
      <c r="AZ18" s="347"/>
      <c r="BA18" s="347"/>
      <c r="BB18" s="347"/>
      <c r="BC18" s="536"/>
      <c r="BD18" s="462"/>
      <c r="BE18" s="463"/>
      <c r="BF18" s="463"/>
      <c r="BG18" s="463"/>
      <c r="BH18" s="463"/>
      <c r="BI18" s="463"/>
      <c r="BJ18" s="463"/>
      <c r="BK18" s="464"/>
      <c r="BL18" s="662"/>
      <c r="BM18" s="662"/>
      <c r="BN18" s="662"/>
      <c r="BO18" s="662"/>
      <c r="BP18" s="662"/>
      <c r="BQ18" s="662"/>
      <c r="BR18" s="662"/>
      <c r="BS18" s="585"/>
      <c r="BT18" s="586"/>
      <c r="BU18" s="586"/>
      <c r="BV18" s="586"/>
      <c r="BW18" s="586"/>
      <c r="BX18" s="586"/>
      <c r="BY18" s="587"/>
      <c r="BZ18" s="592"/>
      <c r="CA18" s="593"/>
      <c r="CB18" s="593"/>
      <c r="CC18" s="593"/>
      <c r="CD18" s="593"/>
      <c r="CE18" s="593"/>
      <c r="CF18" s="593"/>
      <c r="CG18" s="593"/>
      <c r="CH18" s="593"/>
      <c r="CI18" s="593"/>
      <c r="CJ18" s="593"/>
      <c r="CK18" s="593"/>
      <c r="CL18" s="593"/>
      <c r="CM18" s="593"/>
      <c r="CN18" s="396"/>
      <c r="CO18" s="390"/>
      <c r="CP18" s="390"/>
      <c r="CQ18" s="390"/>
      <c r="CR18" s="390"/>
      <c r="CS18" s="390"/>
      <c r="CT18" s="390"/>
      <c r="CU18" s="390"/>
      <c r="CV18" s="390"/>
      <c r="CW18" s="390"/>
      <c r="CX18" s="390"/>
      <c r="CY18" s="390"/>
      <c r="CZ18" s="390"/>
      <c r="DA18" s="390"/>
      <c r="DB18" s="390"/>
      <c r="DC18" s="390"/>
      <c r="DD18" s="391"/>
      <c r="DE18" s="396"/>
      <c r="DF18" s="390"/>
      <c r="DG18" s="390"/>
      <c r="DH18" s="390"/>
      <c r="DI18" s="390"/>
      <c r="DJ18" s="397"/>
      <c r="DK18" s="600"/>
      <c r="DL18" s="601"/>
      <c r="DM18" s="601"/>
      <c r="DN18" s="601"/>
      <c r="DO18" s="601"/>
      <c r="DP18" s="601"/>
      <c r="DQ18" s="601"/>
      <c r="DR18" s="601"/>
      <c r="DS18" s="601"/>
      <c r="DT18" s="601"/>
      <c r="DU18" s="601"/>
      <c r="DV18" s="601"/>
      <c r="DW18" s="601"/>
      <c r="DX18" s="601"/>
      <c r="DY18" s="601"/>
      <c r="DZ18" s="601"/>
      <c r="EA18" s="602"/>
      <c r="EB18" s="396"/>
      <c r="EC18" s="390"/>
      <c r="ED18" s="390"/>
      <c r="EE18" s="390"/>
      <c r="EF18" s="390"/>
      <c r="EG18" s="390"/>
      <c r="EH18" s="390"/>
      <c r="EI18" s="390"/>
      <c r="EJ18" s="390"/>
      <c r="EK18" s="390"/>
      <c r="EL18" s="390"/>
      <c r="EM18" s="390"/>
      <c r="EN18" s="390"/>
      <c r="EO18" s="390"/>
      <c r="EP18" s="390"/>
      <c r="EQ18" s="390"/>
      <c r="ER18" s="391"/>
      <c r="ES18" s="396"/>
      <c r="ET18" s="390"/>
      <c r="EU18" s="390"/>
      <c r="EV18" s="390"/>
      <c r="EW18" s="390"/>
      <c r="EX18" s="390"/>
      <c r="EY18" s="390"/>
      <c r="EZ18" s="391"/>
      <c r="FA18" s="396"/>
      <c r="FB18" s="390"/>
      <c r="FC18" s="390"/>
      <c r="FD18" s="390"/>
      <c r="FE18" s="390"/>
      <c r="FF18" s="390"/>
      <c r="FG18" s="390"/>
      <c r="FH18" s="397"/>
    </row>
    <row r="19" spans="1:164" ht="8.65" customHeight="1">
      <c r="A19" s="107"/>
      <c r="B19" s="346"/>
      <c r="C19" s="347"/>
      <c r="D19" s="347"/>
      <c r="E19" s="347"/>
      <c r="F19" s="347"/>
      <c r="G19" s="347"/>
      <c r="H19" s="347"/>
      <c r="I19" s="347"/>
      <c r="J19" s="347"/>
      <c r="K19" s="347"/>
      <c r="L19" s="347"/>
      <c r="M19" s="427" t="s">
        <v>1265</v>
      </c>
      <c r="N19" s="344"/>
      <c r="O19" s="344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428"/>
      <c r="AC19" s="431">
        <v>19.8</v>
      </c>
      <c r="AD19" s="400"/>
      <c r="AE19" s="400"/>
      <c r="AF19" s="400">
        <v>19.100000000000001</v>
      </c>
      <c r="AG19" s="400"/>
      <c r="AH19" s="400"/>
      <c r="AI19" s="400">
        <f t="shared" ref="AI19" si="2">AC19</f>
        <v>19.8</v>
      </c>
      <c r="AJ19" s="400"/>
      <c r="AK19" s="433"/>
      <c r="AL19" s="431">
        <v>6.1</v>
      </c>
      <c r="AM19" s="400"/>
      <c r="AN19" s="400"/>
      <c r="AO19" s="400">
        <v>5.4</v>
      </c>
      <c r="AP19" s="400"/>
      <c r="AQ19" s="400"/>
      <c r="AR19" s="400">
        <f t="shared" ref="AR19" si="3">AL19</f>
        <v>6.1</v>
      </c>
      <c r="AS19" s="400"/>
      <c r="AT19" s="402"/>
      <c r="AU19" s="346"/>
      <c r="AV19" s="347"/>
      <c r="AW19" s="347"/>
      <c r="AX19" s="347"/>
      <c r="AY19" s="347"/>
      <c r="AZ19" s="347"/>
      <c r="BA19" s="347"/>
      <c r="BB19" s="347"/>
      <c r="BC19" s="536"/>
      <c r="BD19" s="462"/>
      <c r="BE19" s="463"/>
      <c r="BF19" s="463"/>
      <c r="BG19" s="463"/>
      <c r="BH19" s="463"/>
      <c r="BI19" s="463"/>
      <c r="BJ19" s="463"/>
      <c r="BK19" s="464"/>
      <c r="BL19" s="662"/>
      <c r="BM19" s="662"/>
      <c r="BN19" s="662"/>
      <c r="BO19" s="662"/>
      <c r="BP19" s="662"/>
      <c r="BQ19" s="662"/>
      <c r="BR19" s="662"/>
      <c r="BS19" s="585"/>
      <c r="BT19" s="586"/>
      <c r="BU19" s="586"/>
      <c r="BV19" s="586"/>
      <c r="BW19" s="586"/>
      <c r="BX19" s="586"/>
      <c r="BY19" s="587"/>
      <c r="BZ19" s="603" t="s">
        <v>1266</v>
      </c>
      <c r="CA19" s="509"/>
      <c r="CB19" s="509"/>
      <c r="CC19" s="509"/>
      <c r="CD19" s="509"/>
      <c r="CE19" s="509"/>
      <c r="CF19" s="509"/>
      <c r="CG19" s="509"/>
      <c r="CH19" s="509"/>
      <c r="CI19" s="512">
        <v>0.4</v>
      </c>
      <c r="CJ19" s="512"/>
      <c r="CK19" s="512"/>
      <c r="CL19" s="512"/>
      <c r="CM19" s="512"/>
      <c r="CN19" s="546" t="s">
        <v>1267</v>
      </c>
      <c r="CO19" s="344"/>
      <c r="CP19" s="344"/>
      <c r="CQ19" s="344"/>
      <c r="CR19" s="344"/>
      <c r="CS19" s="344"/>
      <c r="CT19" s="344"/>
      <c r="CU19" s="344"/>
      <c r="CV19" s="344"/>
      <c r="CW19" s="344"/>
      <c r="CX19" s="344"/>
      <c r="CY19" s="344"/>
      <c r="CZ19" s="344"/>
      <c r="DA19" s="344"/>
      <c r="DB19" s="344"/>
      <c r="DC19" s="344"/>
      <c r="DD19" s="345"/>
      <c r="DE19" s="563">
        <v>0.68</v>
      </c>
      <c r="DF19" s="564"/>
      <c r="DG19" s="564"/>
      <c r="DH19" s="564"/>
      <c r="DI19" s="564"/>
      <c r="DJ19" s="565"/>
      <c r="DK19" s="518" t="s">
        <v>1268</v>
      </c>
      <c r="DL19" s="519"/>
      <c r="DM19" s="519"/>
      <c r="DN19" s="519"/>
      <c r="DO19" s="519"/>
      <c r="DP19" s="519"/>
      <c r="DQ19" s="519"/>
      <c r="DR19" s="519"/>
      <c r="DS19" s="519"/>
      <c r="DT19" s="519"/>
      <c r="DU19" s="519"/>
      <c r="DV19" s="519"/>
      <c r="DW19" s="519"/>
      <c r="DX19" s="519"/>
      <c r="DY19" s="519"/>
      <c r="DZ19" s="519"/>
      <c r="EA19" s="520"/>
      <c r="EB19" s="483" t="s">
        <v>1269</v>
      </c>
      <c r="EC19" s="483"/>
      <c r="ED19" s="483"/>
      <c r="EE19" s="483"/>
      <c r="EF19" s="483"/>
      <c r="EG19" s="483"/>
      <c r="EH19" s="483"/>
      <c r="EI19" s="483"/>
      <c r="EJ19" s="483"/>
      <c r="EK19" s="483"/>
      <c r="EL19" s="483"/>
      <c r="EM19" s="483"/>
      <c r="EN19" s="483"/>
      <c r="EO19" s="483"/>
      <c r="EP19" s="483"/>
      <c r="EQ19" s="483"/>
      <c r="ER19" s="483"/>
      <c r="ES19" s="484">
        <v>3.11</v>
      </c>
      <c r="ET19" s="484"/>
      <c r="EU19" s="484"/>
      <c r="EV19" s="484"/>
      <c r="EW19" s="484"/>
      <c r="EX19" s="484"/>
      <c r="EY19" s="484"/>
      <c r="EZ19" s="484"/>
      <c r="FA19" s="425"/>
      <c r="FB19" s="425"/>
      <c r="FC19" s="425"/>
      <c r="FD19" s="425"/>
      <c r="FE19" s="425"/>
      <c r="FF19" s="425"/>
      <c r="FG19" s="425"/>
      <c r="FH19" s="426"/>
    </row>
    <row r="20" spans="1:164" ht="8.65" customHeight="1">
      <c r="A20" s="107"/>
      <c r="B20" s="346"/>
      <c r="C20" s="347"/>
      <c r="D20" s="347"/>
      <c r="E20" s="347"/>
      <c r="F20" s="347"/>
      <c r="G20" s="347"/>
      <c r="H20" s="347"/>
      <c r="I20" s="347"/>
      <c r="J20" s="347"/>
      <c r="K20" s="347"/>
      <c r="L20" s="347"/>
      <c r="M20" s="429"/>
      <c r="N20" s="350"/>
      <c r="O20" s="350"/>
      <c r="P20" s="350"/>
      <c r="Q20" s="350"/>
      <c r="R20" s="350"/>
      <c r="S20" s="350"/>
      <c r="T20" s="350"/>
      <c r="U20" s="350"/>
      <c r="V20" s="350"/>
      <c r="W20" s="350"/>
      <c r="X20" s="350"/>
      <c r="Y20" s="350"/>
      <c r="Z20" s="350"/>
      <c r="AA20" s="350"/>
      <c r="AB20" s="430"/>
      <c r="AC20" s="432"/>
      <c r="AD20" s="401"/>
      <c r="AE20" s="401"/>
      <c r="AF20" s="401"/>
      <c r="AG20" s="401"/>
      <c r="AH20" s="401"/>
      <c r="AI20" s="401"/>
      <c r="AJ20" s="401"/>
      <c r="AK20" s="434"/>
      <c r="AL20" s="432"/>
      <c r="AM20" s="401"/>
      <c r="AN20" s="401"/>
      <c r="AO20" s="401"/>
      <c r="AP20" s="401"/>
      <c r="AQ20" s="401"/>
      <c r="AR20" s="401"/>
      <c r="AS20" s="401"/>
      <c r="AT20" s="403"/>
      <c r="AU20" s="349"/>
      <c r="AV20" s="350"/>
      <c r="AW20" s="350"/>
      <c r="AX20" s="350"/>
      <c r="AY20" s="350"/>
      <c r="AZ20" s="350"/>
      <c r="BA20" s="350"/>
      <c r="BB20" s="350"/>
      <c r="BC20" s="430"/>
      <c r="BD20" s="462"/>
      <c r="BE20" s="463"/>
      <c r="BF20" s="463"/>
      <c r="BG20" s="463"/>
      <c r="BH20" s="463"/>
      <c r="BI20" s="463"/>
      <c r="BJ20" s="463"/>
      <c r="BK20" s="464"/>
      <c r="BL20" s="662"/>
      <c r="BM20" s="662"/>
      <c r="BN20" s="662"/>
      <c r="BO20" s="662"/>
      <c r="BP20" s="662"/>
      <c r="BQ20" s="662"/>
      <c r="BR20" s="662"/>
      <c r="BS20" s="585"/>
      <c r="BT20" s="586"/>
      <c r="BU20" s="586"/>
      <c r="BV20" s="586"/>
      <c r="BW20" s="586"/>
      <c r="BX20" s="586"/>
      <c r="BY20" s="587"/>
      <c r="BZ20" s="604"/>
      <c r="CA20" s="510"/>
      <c r="CB20" s="510"/>
      <c r="CC20" s="510"/>
      <c r="CD20" s="510"/>
      <c r="CE20" s="510"/>
      <c r="CF20" s="510"/>
      <c r="CG20" s="510"/>
      <c r="CH20" s="510"/>
      <c r="CI20" s="514"/>
      <c r="CJ20" s="514"/>
      <c r="CK20" s="514"/>
      <c r="CL20" s="514"/>
      <c r="CM20" s="514"/>
      <c r="CN20" s="547"/>
      <c r="CO20" s="347"/>
      <c r="CP20" s="347"/>
      <c r="CQ20" s="347"/>
      <c r="CR20" s="347"/>
      <c r="CS20" s="347"/>
      <c r="CT20" s="347"/>
      <c r="CU20" s="347"/>
      <c r="CV20" s="347"/>
      <c r="CW20" s="347"/>
      <c r="CX20" s="347"/>
      <c r="CY20" s="347"/>
      <c r="CZ20" s="347"/>
      <c r="DA20" s="347"/>
      <c r="DB20" s="347"/>
      <c r="DC20" s="347"/>
      <c r="DD20" s="348"/>
      <c r="DE20" s="566"/>
      <c r="DF20" s="567"/>
      <c r="DG20" s="567"/>
      <c r="DH20" s="567"/>
      <c r="DI20" s="567"/>
      <c r="DJ20" s="568"/>
      <c r="DK20" s="521"/>
      <c r="DL20" s="522"/>
      <c r="DM20" s="522"/>
      <c r="DN20" s="522"/>
      <c r="DO20" s="522"/>
      <c r="DP20" s="522"/>
      <c r="DQ20" s="522"/>
      <c r="DR20" s="522"/>
      <c r="DS20" s="522"/>
      <c r="DT20" s="522"/>
      <c r="DU20" s="522"/>
      <c r="DV20" s="522"/>
      <c r="DW20" s="522"/>
      <c r="DX20" s="522"/>
      <c r="DY20" s="522"/>
      <c r="DZ20" s="522"/>
      <c r="EA20" s="523"/>
      <c r="EB20" s="483"/>
      <c r="EC20" s="483"/>
      <c r="ED20" s="483"/>
      <c r="EE20" s="483"/>
      <c r="EF20" s="483"/>
      <c r="EG20" s="483"/>
      <c r="EH20" s="483"/>
      <c r="EI20" s="483"/>
      <c r="EJ20" s="483"/>
      <c r="EK20" s="483"/>
      <c r="EL20" s="483"/>
      <c r="EM20" s="483"/>
      <c r="EN20" s="483"/>
      <c r="EO20" s="483"/>
      <c r="EP20" s="483"/>
      <c r="EQ20" s="483"/>
      <c r="ER20" s="483"/>
      <c r="ES20" s="484"/>
      <c r="ET20" s="484"/>
      <c r="EU20" s="484"/>
      <c r="EV20" s="484"/>
      <c r="EW20" s="484"/>
      <c r="EX20" s="484"/>
      <c r="EY20" s="484"/>
      <c r="EZ20" s="484"/>
      <c r="FA20" s="425"/>
      <c r="FB20" s="425"/>
      <c r="FC20" s="425"/>
      <c r="FD20" s="425"/>
      <c r="FE20" s="425"/>
      <c r="FF20" s="425"/>
      <c r="FG20" s="425"/>
      <c r="FH20" s="426"/>
    </row>
    <row r="21" spans="1:164" ht="8.65" customHeight="1">
      <c r="A21" s="107"/>
      <c r="B21" s="346"/>
      <c r="C21" s="347"/>
      <c r="D21" s="347"/>
      <c r="E21" s="347"/>
      <c r="F21" s="347"/>
      <c r="G21" s="347"/>
      <c r="H21" s="347"/>
      <c r="I21" s="347"/>
      <c r="J21" s="347"/>
      <c r="K21" s="347"/>
      <c r="L21" s="347"/>
      <c r="M21" s="427" t="s">
        <v>1270</v>
      </c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428"/>
      <c r="AC21" s="431">
        <v>21</v>
      </c>
      <c r="AD21" s="400"/>
      <c r="AE21" s="400"/>
      <c r="AF21" s="400">
        <v>20.3</v>
      </c>
      <c r="AG21" s="400"/>
      <c r="AH21" s="400"/>
      <c r="AI21" s="400">
        <f t="shared" ref="AI21" si="4">AC21</f>
        <v>21</v>
      </c>
      <c r="AJ21" s="400"/>
      <c r="AK21" s="433"/>
      <c r="AL21" s="431">
        <v>6.7</v>
      </c>
      <c r="AM21" s="400"/>
      <c r="AN21" s="400"/>
      <c r="AO21" s="400">
        <v>6</v>
      </c>
      <c r="AP21" s="400"/>
      <c r="AQ21" s="400"/>
      <c r="AR21" s="400">
        <f t="shared" ref="AR21" si="5">AL21</f>
        <v>6.7</v>
      </c>
      <c r="AS21" s="400"/>
      <c r="AT21" s="402"/>
      <c r="AU21" s="537" t="s">
        <v>1271</v>
      </c>
      <c r="AV21" s="475"/>
      <c r="AW21" s="475"/>
      <c r="AX21" s="475"/>
      <c r="AY21" s="475"/>
      <c r="AZ21" s="475"/>
      <c r="BA21" s="475"/>
      <c r="BB21" s="475"/>
      <c r="BC21" s="554"/>
      <c r="BD21" s="462"/>
      <c r="BE21" s="463"/>
      <c r="BF21" s="463"/>
      <c r="BG21" s="463"/>
      <c r="BH21" s="463"/>
      <c r="BI21" s="463"/>
      <c r="BJ21" s="463"/>
      <c r="BK21" s="464"/>
      <c r="BL21" s="462">
        <v>6.5</v>
      </c>
      <c r="BM21" s="463"/>
      <c r="BN21" s="463"/>
      <c r="BO21" s="463"/>
      <c r="BP21" s="463"/>
      <c r="BQ21" s="463"/>
      <c r="BR21" s="464"/>
      <c r="BS21" s="585"/>
      <c r="BT21" s="586"/>
      <c r="BU21" s="586"/>
      <c r="BV21" s="586"/>
      <c r="BW21" s="586"/>
      <c r="BX21" s="586"/>
      <c r="BY21" s="587"/>
      <c r="BZ21" s="604"/>
      <c r="CA21" s="510"/>
      <c r="CB21" s="510"/>
      <c r="CC21" s="510"/>
      <c r="CD21" s="510"/>
      <c r="CE21" s="510"/>
      <c r="CF21" s="510"/>
      <c r="CG21" s="510"/>
      <c r="CH21" s="510"/>
      <c r="CI21" s="514"/>
      <c r="CJ21" s="514"/>
      <c r="CK21" s="514"/>
      <c r="CL21" s="514"/>
      <c r="CM21" s="514"/>
      <c r="CN21" s="547" t="s">
        <v>1272</v>
      </c>
      <c r="CO21" s="347"/>
      <c r="CP21" s="347"/>
      <c r="CQ21" s="347"/>
      <c r="CR21" s="347"/>
      <c r="CS21" s="347"/>
      <c r="CT21" s="347"/>
      <c r="CU21" s="347"/>
      <c r="CV21" s="347"/>
      <c r="CW21" s="347"/>
      <c r="CX21" s="347"/>
      <c r="CY21" s="347"/>
      <c r="CZ21" s="347"/>
      <c r="DA21" s="347"/>
      <c r="DB21" s="347"/>
      <c r="DC21" s="347"/>
      <c r="DD21" s="348"/>
      <c r="DE21" s="566"/>
      <c r="DF21" s="567"/>
      <c r="DG21" s="567"/>
      <c r="DH21" s="567"/>
      <c r="DI21" s="567"/>
      <c r="DJ21" s="568"/>
      <c r="DK21" s="521"/>
      <c r="DL21" s="522"/>
      <c r="DM21" s="522"/>
      <c r="DN21" s="522"/>
      <c r="DO21" s="522"/>
      <c r="DP21" s="522"/>
      <c r="DQ21" s="522"/>
      <c r="DR21" s="522"/>
      <c r="DS21" s="522"/>
      <c r="DT21" s="522"/>
      <c r="DU21" s="522"/>
      <c r="DV21" s="522"/>
      <c r="DW21" s="522"/>
      <c r="DX21" s="522"/>
      <c r="DY21" s="522"/>
      <c r="DZ21" s="522"/>
      <c r="EA21" s="523"/>
      <c r="EB21" s="483" t="s">
        <v>1273</v>
      </c>
      <c r="EC21" s="483"/>
      <c r="ED21" s="483"/>
      <c r="EE21" s="483"/>
      <c r="EF21" s="483"/>
      <c r="EG21" s="483"/>
      <c r="EH21" s="483"/>
      <c r="EI21" s="483"/>
      <c r="EJ21" s="483"/>
      <c r="EK21" s="483"/>
      <c r="EL21" s="483"/>
      <c r="EM21" s="483"/>
      <c r="EN21" s="483"/>
      <c r="EO21" s="483"/>
      <c r="EP21" s="483"/>
      <c r="EQ21" s="483"/>
      <c r="ER21" s="483"/>
      <c r="ES21" s="484">
        <v>3.15</v>
      </c>
      <c r="ET21" s="484"/>
      <c r="EU21" s="484"/>
      <c r="EV21" s="484"/>
      <c r="EW21" s="484"/>
      <c r="EX21" s="484"/>
      <c r="EY21" s="484"/>
      <c r="EZ21" s="484"/>
      <c r="FA21" s="425"/>
      <c r="FB21" s="425"/>
      <c r="FC21" s="425"/>
      <c r="FD21" s="425"/>
      <c r="FE21" s="425"/>
      <c r="FF21" s="425"/>
      <c r="FG21" s="425"/>
      <c r="FH21" s="426"/>
    </row>
    <row r="22" spans="1:164" ht="8.25" customHeight="1">
      <c r="A22" s="107"/>
      <c r="B22" s="349"/>
      <c r="C22" s="350"/>
      <c r="D22" s="350"/>
      <c r="E22" s="350"/>
      <c r="F22" s="350"/>
      <c r="G22" s="350"/>
      <c r="H22" s="350"/>
      <c r="I22" s="350"/>
      <c r="J22" s="350"/>
      <c r="K22" s="350"/>
      <c r="L22" s="350"/>
      <c r="M22" s="429"/>
      <c r="N22" s="350"/>
      <c r="O22" s="350"/>
      <c r="P22" s="350"/>
      <c r="Q22" s="350"/>
      <c r="R22" s="350"/>
      <c r="S22" s="350"/>
      <c r="T22" s="350"/>
      <c r="U22" s="350"/>
      <c r="V22" s="350"/>
      <c r="W22" s="350"/>
      <c r="X22" s="350"/>
      <c r="Y22" s="350"/>
      <c r="Z22" s="350"/>
      <c r="AA22" s="350"/>
      <c r="AB22" s="430"/>
      <c r="AC22" s="432"/>
      <c r="AD22" s="401"/>
      <c r="AE22" s="401"/>
      <c r="AF22" s="401"/>
      <c r="AG22" s="401"/>
      <c r="AH22" s="401"/>
      <c r="AI22" s="401"/>
      <c r="AJ22" s="401"/>
      <c r="AK22" s="434"/>
      <c r="AL22" s="432"/>
      <c r="AM22" s="401"/>
      <c r="AN22" s="401"/>
      <c r="AO22" s="401"/>
      <c r="AP22" s="401"/>
      <c r="AQ22" s="401"/>
      <c r="AR22" s="401"/>
      <c r="AS22" s="401"/>
      <c r="AT22" s="403"/>
      <c r="AU22" s="538"/>
      <c r="AV22" s="478"/>
      <c r="AW22" s="478"/>
      <c r="AX22" s="478"/>
      <c r="AY22" s="478"/>
      <c r="AZ22" s="478"/>
      <c r="BA22" s="478"/>
      <c r="BB22" s="478"/>
      <c r="BC22" s="555"/>
      <c r="BD22" s="462"/>
      <c r="BE22" s="463"/>
      <c r="BF22" s="463"/>
      <c r="BG22" s="463"/>
      <c r="BH22" s="463"/>
      <c r="BI22" s="463"/>
      <c r="BJ22" s="463"/>
      <c r="BK22" s="464"/>
      <c r="BL22" s="462"/>
      <c r="BM22" s="463"/>
      <c r="BN22" s="463"/>
      <c r="BO22" s="463"/>
      <c r="BP22" s="463"/>
      <c r="BQ22" s="463"/>
      <c r="BR22" s="464"/>
      <c r="BS22" s="585"/>
      <c r="BT22" s="586"/>
      <c r="BU22" s="586"/>
      <c r="BV22" s="586"/>
      <c r="BW22" s="586"/>
      <c r="BX22" s="586"/>
      <c r="BY22" s="587"/>
      <c r="BZ22" s="605"/>
      <c r="CA22" s="511"/>
      <c r="CB22" s="511"/>
      <c r="CC22" s="511"/>
      <c r="CD22" s="511"/>
      <c r="CE22" s="511"/>
      <c r="CF22" s="511"/>
      <c r="CG22" s="511"/>
      <c r="CH22" s="511"/>
      <c r="CI22" s="516"/>
      <c r="CJ22" s="516"/>
      <c r="CK22" s="516"/>
      <c r="CL22" s="516"/>
      <c r="CM22" s="516"/>
      <c r="CN22" s="548"/>
      <c r="CO22" s="350"/>
      <c r="CP22" s="350"/>
      <c r="CQ22" s="350"/>
      <c r="CR22" s="350"/>
      <c r="CS22" s="350"/>
      <c r="CT22" s="350"/>
      <c r="CU22" s="350"/>
      <c r="CV22" s="350"/>
      <c r="CW22" s="350"/>
      <c r="CX22" s="350"/>
      <c r="CY22" s="350"/>
      <c r="CZ22" s="350"/>
      <c r="DA22" s="350"/>
      <c r="DB22" s="350"/>
      <c r="DC22" s="350"/>
      <c r="DD22" s="351"/>
      <c r="DE22" s="569"/>
      <c r="DF22" s="570"/>
      <c r="DG22" s="570"/>
      <c r="DH22" s="570"/>
      <c r="DI22" s="570"/>
      <c r="DJ22" s="571"/>
      <c r="DK22" s="521"/>
      <c r="DL22" s="522"/>
      <c r="DM22" s="522"/>
      <c r="DN22" s="522"/>
      <c r="DO22" s="522"/>
      <c r="DP22" s="522"/>
      <c r="DQ22" s="522"/>
      <c r="DR22" s="522"/>
      <c r="DS22" s="522"/>
      <c r="DT22" s="522"/>
      <c r="DU22" s="522"/>
      <c r="DV22" s="522"/>
      <c r="DW22" s="522"/>
      <c r="DX22" s="522"/>
      <c r="DY22" s="522"/>
      <c r="DZ22" s="522"/>
      <c r="EA22" s="523"/>
      <c r="EB22" s="483"/>
      <c r="EC22" s="483"/>
      <c r="ED22" s="483"/>
      <c r="EE22" s="483"/>
      <c r="EF22" s="483"/>
      <c r="EG22" s="483"/>
      <c r="EH22" s="483"/>
      <c r="EI22" s="483"/>
      <c r="EJ22" s="483"/>
      <c r="EK22" s="483"/>
      <c r="EL22" s="483"/>
      <c r="EM22" s="483"/>
      <c r="EN22" s="483"/>
      <c r="EO22" s="483"/>
      <c r="EP22" s="483"/>
      <c r="EQ22" s="483"/>
      <c r="ER22" s="483"/>
      <c r="ES22" s="484"/>
      <c r="ET22" s="484"/>
      <c r="EU22" s="484"/>
      <c r="EV22" s="484"/>
      <c r="EW22" s="484"/>
      <c r="EX22" s="484"/>
      <c r="EY22" s="484"/>
      <c r="EZ22" s="484"/>
      <c r="FA22" s="425"/>
      <c r="FB22" s="425"/>
      <c r="FC22" s="425"/>
      <c r="FD22" s="425"/>
      <c r="FE22" s="425"/>
      <c r="FF22" s="425"/>
      <c r="FG22" s="425"/>
      <c r="FH22" s="426"/>
    </row>
    <row r="23" spans="1:164" ht="8.65" customHeight="1">
      <c r="A23" s="107"/>
      <c r="B23" s="537" t="s">
        <v>1274</v>
      </c>
      <c r="C23" s="475"/>
      <c r="D23" s="475"/>
      <c r="E23" s="475"/>
      <c r="F23" s="475"/>
      <c r="G23" s="475"/>
      <c r="H23" s="475"/>
      <c r="I23" s="475"/>
      <c r="J23" s="475"/>
      <c r="K23" s="475"/>
      <c r="L23" s="475"/>
      <c r="M23" s="427" t="s">
        <v>1257</v>
      </c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428"/>
      <c r="AC23" s="431">
        <v>18.899999999999999</v>
      </c>
      <c r="AD23" s="400"/>
      <c r="AE23" s="400"/>
      <c r="AF23" s="400">
        <v>18.3</v>
      </c>
      <c r="AG23" s="400"/>
      <c r="AH23" s="400"/>
      <c r="AI23" s="400">
        <f>AC23</f>
        <v>18.899999999999999</v>
      </c>
      <c r="AJ23" s="400"/>
      <c r="AK23" s="433"/>
      <c r="AL23" s="431">
        <v>5.8</v>
      </c>
      <c r="AM23" s="400"/>
      <c r="AN23" s="400"/>
      <c r="AO23" s="400">
        <v>5.0999999999999996</v>
      </c>
      <c r="AP23" s="400"/>
      <c r="AQ23" s="400"/>
      <c r="AR23" s="400">
        <f>AL23</f>
        <v>5.8</v>
      </c>
      <c r="AS23" s="400"/>
      <c r="AT23" s="402"/>
      <c r="AU23" s="538"/>
      <c r="AV23" s="478"/>
      <c r="AW23" s="478"/>
      <c r="AX23" s="478"/>
      <c r="AY23" s="478"/>
      <c r="AZ23" s="478"/>
      <c r="BA23" s="478"/>
      <c r="BB23" s="478"/>
      <c r="BC23" s="555"/>
      <c r="BD23" s="462"/>
      <c r="BE23" s="463"/>
      <c r="BF23" s="463"/>
      <c r="BG23" s="463"/>
      <c r="BH23" s="463"/>
      <c r="BI23" s="463"/>
      <c r="BJ23" s="463"/>
      <c r="BK23" s="464"/>
      <c r="BL23" s="462"/>
      <c r="BM23" s="463"/>
      <c r="BN23" s="463"/>
      <c r="BO23" s="463"/>
      <c r="BP23" s="463"/>
      <c r="BQ23" s="463"/>
      <c r="BR23" s="464"/>
      <c r="BS23" s="585"/>
      <c r="BT23" s="586"/>
      <c r="BU23" s="586"/>
      <c r="BV23" s="586"/>
      <c r="BW23" s="586"/>
      <c r="BX23" s="586"/>
      <c r="BY23" s="587"/>
      <c r="BZ23" s="579" t="s">
        <v>1275</v>
      </c>
      <c r="CA23" s="580"/>
      <c r="CB23" s="580"/>
      <c r="CC23" s="580"/>
      <c r="CD23" s="580"/>
      <c r="CE23" s="580"/>
      <c r="CF23" s="580"/>
      <c r="CG23" s="580"/>
      <c r="CH23" s="580"/>
      <c r="CI23" s="512">
        <v>0.16</v>
      </c>
      <c r="CJ23" s="512"/>
      <c r="CK23" s="512"/>
      <c r="CL23" s="512"/>
      <c r="CM23" s="512"/>
      <c r="CN23" s="546" t="s">
        <v>1276</v>
      </c>
      <c r="CO23" s="344"/>
      <c r="CP23" s="344"/>
      <c r="CQ23" s="344"/>
      <c r="CR23" s="344"/>
      <c r="CS23" s="344"/>
      <c r="CT23" s="344"/>
      <c r="CU23" s="344"/>
      <c r="CV23" s="344"/>
      <c r="CW23" s="344"/>
      <c r="CX23" s="344"/>
      <c r="CY23" s="344"/>
      <c r="CZ23" s="344"/>
      <c r="DA23" s="344"/>
      <c r="DB23" s="344"/>
      <c r="DC23" s="344"/>
      <c r="DD23" s="345"/>
      <c r="DE23" s="563">
        <v>0.51</v>
      </c>
      <c r="DF23" s="564"/>
      <c r="DG23" s="564"/>
      <c r="DH23" s="564"/>
      <c r="DI23" s="564"/>
      <c r="DJ23" s="565"/>
      <c r="DK23" s="521"/>
      <c r="DL23" s="522"/>
      <c r="DM23" s="522"/>
      <c r="DN23" s="522"/>
      <c r="DO23" s="522"/>
      <c r="DP23" s="522"/>
      <c r="DQ23" s="522"/>
      <c r="DR23" s="522"/>
      <c r="DS23" s="522"/>
      <c r="DT23" s="522"/>
      <c r="DU23" s="522"/>
      <c r="DV23" s="522"/>
      <c r="DW23" s="522"/>
      <c r="DX23" s="522"/>
      <c r="DY23" s="522"/>
      <c r="DZ23" s="522"/>
      <c r="EA23" s="523"/>
      <c r="EB23" s="483" t="s">
        <v>1277</v>
      </c>
      <c r="EC23" s="483"/>
      <c r="ED23" s="483"/>
      <c r="EE23" s="483"/>
      <c r="EF23" s="483"/>
      <c r="EG23" s="483"/>
      <c r="EH23" s="483"/>
      <c r="EI23" s="483"/>
      <c r="EJ23" s="483"/>
      <c r="EK23" s="483"/>
      <c r="EL23" s="483"/>
      <c r="EM23" s="483"/>
      <c r="EN23" s="483"/>
      <c r="EO23" s="483"/>
      <c r="EP23" s="483"/>
      <c r="EQ23" s="483"/>
      <c r="ER23" s="483"/>
      <c r="ES23" s="484">
        <v>3.64</v>
      </c>
      <c r="ET23" s="484"/>
      <c r="EU23" s="484"/>
      <c r="EV23" s="484"/>
      <c r="EW23" s="484"/>
      <c r="EX23" s="484"/>
      <c r="EY23" s="484"/>
      <c r="EZ23" s="484"/>
      <c r="FA23" s="425"/>
      <c r="FB23" s="425"/>
      <c r="FC23" s="425"/>
      <c r="FD23" s="425"/>
      <c r="FE23" s="425"/>
      <c r="FF23" s="425"/>
      <c r="FG23" s="425"/>
      <c r="FH23" s="426"/>
    </row>
    <row r="24" spans="1:164" ht="8.65" customHeight="1">
      <c r="A24" s="107"/>
      <c r="B24" s="538"/>
      <c r="C24" s="478"/>
      <c r="D24" s="478"/>
      <c r="E24" s="478"/>
      <c r="F24" s="478"/>
      <c r="G24" s="478"/>
      <c r="H24" s="478"/>
      <c r="I24" s="478"/>
      <c r="J24" s="478"/>
      <c r="K24" s="478"/>
      <c r="L24" s="478"/>
      <c r="M24" s="429"/>
      <c r="N24" s="350"/>
      <c r="O24" s="350"/>
      <c r="P24" s="350"/>
      <c r="Q24" s="350"/>
      <c r="R24" s="350"/>
      <c r="S24" s="350"/>
      <c r="T24" s="350"/>
      <c r="U24" s="350"/>
      <c r="V24" s="350"/>
      <c r="W24" s="350"/>
      <c r="X24" s="350"/>
      <c r="Y24" s="350"/>
      <c r="Z24" s="350"/>
      <c r="AA24" s="350"/>
      <c r="AB24" s="430"/>
      <c r="AC24" s="432"/>
      <c r="AD24" s="401"/>
      <c r="AE24" s="401"/>
      <c r="AF24" s="401"/>
      <c r="AG24" s="401"/>
      <c r="AH24" s="401"/>
      <c r="AI24" s="401"/>
      <c r="AJ24" s="401"/>
      <c r="AK24" s="434"/>
      <c r="AL24" s="432"/>
      <c r="AM24" s="401"/>
      <c r="AN24" s="401"/>
      <c r="AO24" s="401"/>
      <c r="AP24" s="401"/>
      <c r="AQ24" s="401"/>
      <c r="AR24" s="401"/>
      <c r="AS24" s="401"/>
      <c r="AT24" s="403"/>
      <c r="AU24" s="538"/>
      <c r="AV24" s="478"/>
      <c r="AW24" s="478"/>
      <c r="AX24" s="478"/>
      <c r="AY24" s="478"/>
      <c r="AZ24" s="478"/>
      <c r="BA24" s="478"/>
      <c r="BB24" s="478"/>
      <c r="BC24" s="555"/>
      <c r="BD24" s="462"/>
      <c r="BE24" s="463"/>
      <c r="BF24" s="463"/>
      <c r="BG24" s="463"/>
      <c r="BH24" s="463"/>
      <c r="BI24" s="463"/>
      <c r="BJ24" s="463"/>
      <c r="BK24" s="464"/>
      <c r="BL24" s="462"/>
      <c r="BM24" s="463"/>
      <c r="BN24" s="463"/>
      <c r="BO24" s="463"/>
      <c r="BP24" s="463"/>
      <c r="BQ24" s="463"/>
      <c r="BR24" s="464"/>
      <c r="BS24" s="585"/>
      <c r="BT24" s="586"/>
      <c r="BU24" s="586"/>
      <c r="BV24" s="586"/>
      <c r="BW24" s="586"/>
      <c r="BX24" s="586"/>
      <c r="BY24" s="587"/>
      <c r="BZ24" s="581"/>
      <c r="CA24" s="582"/>
      <c r="CB24" s="582"/>
      <c r="CC24" s="582"/>
      <c r="CD24" s="582"/>
      <c r="CE24" s="582"/>
      <c r="CF24" s="582"/>
      <c r="CG24" s="582"/>
      <c r="CH24" s="582"/>
      <c r="CI24" s="514"/>
      <c r="CJ24" s="514"/>
      <c r="CK24" s="514"/>
      <c r="CL24" s="514"/>
      <c r="CM24" s="514"/>
      <c r="CN24" s="547"/>
      <c r="CO24" s="347"/>
      <c r="CP24" s="347"/>
      <c r="CQ24" s="347"/>
      <c r="CR24" s="347"/>
      <c r="CS24" s="347"/>
      <c r="CT24" s="347"/>
      <c r="CU24" s="347"/>
      <c r="CV24" s="347"/>
      <c r="CW24" s="347"/>
      <c r="CX24" s="347"/>
      <c r="CY24" s="347"/>
      <c r="CZ24" s="347"/>
      <c r="DA24" s="347"/>
      <c r="DB24" s="347"/>
      <c r="DC24" s="347"/>
      <c r="DD24" s="348"/>
      <c r="DE24" s="566"/>
      <c r="DF24" s="567"/>
      <c r="DG24" s="567"/>
      <c r="DH24" s="567"/>
      <c r="DI24" s="567"/>
      <c r="DJ24" s="568"/>
      <c r="DK24" s="521"/>
      <c r="DL24" s="522"/>
      <c r="DM24" s="522"/>
      <c r="DN24" s="522"/>
      <c r="DO24" s="522"/>
      <c r="DP24" s="522"/>
      <c r="DQ24" s="522"/>
      <c r="DR24" s="522"/>
      <c r="DS24" s="522"/>
      <c r="DT24" s="522"/>
      <c r="DU24" s="522"/>
      <c r="DV24" s="522"/>
      <c r="DW24" s="522"/>
      <c r="DX24" s="522"/>
      <c r="DY24" s="522"/>
      <c r="DZ24" s="522"/>
      <c r="EA24" s="523"/>
      <c r="EB24" s="483"/>
      <c r="EC24" s="483"/>
      <c r="ED24" s="483"/>
      <c r="EE24" s="483"/>
      <c r="EF24" s="483"/>
      <c r="EG24" s="483"/>
      <c r="EH24" s="483"/>
      <c r="EI24" s="483"/>
      <c r="EJ24" s="483"/>
      <c r="EK24" s="483"/>
      <c r="EL24" s="483"/>
      <c r="EM24" s="483"/>
      <c r="EN24" s="483"/>
      <c r="EO24" s="483"/>
      <c r="EP24" s="483"/>
      <c r="EQ24" s="483"/>
      <c r="ER24" s="483"/>
      <c r="ES24" s="484"/>
      <c r="ET24" s="484"/>
      <c r="EU24" s="484"/>
      <c r="EV24" s="484"/>
      <c r="EW24" s="484"/>
      <c r="EX24" s="484"/>
      <c r="EY24" s="484"/>
      <c r="EZ24" s="484"/>
      <c r="FA24" s="425"/>
      <c r="FB24" s="425"/>
      <c r="FC24" s="425"/>
      <c r="FD24" s="425"/>
      <c r="FE24" s="425"/>
      <c r="FF24" s="425"/>
      <c r="FG24" s="425"/>
      <c r="FH24" s="426"/>
    </row>
    <row r="25" spans="1:164" ht="8.65" customHeight="1">
      <c r="A25" s="107"/>
      <c r="B25" s="538"/>
      <c r="C25" s="478"/>
      <c r="D25" s="478"/>
      <c r="E25" s="478"/>
      <c r="F25" s="478"/>
      <c r="G25" s="478"/>
      <c r="H25" s="478"/>
      <c r="I25" s="478"/>
      <c r="J25" s="478"/>
      <c r="K25" s="478"/>
      <c r="L25" s="478"/>
      <c r="M25" s="427" t="s">
        <v>1264</v>
      </c>
      <c r="N25" s="344"/>
      <c r="O25" s="34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428"/>
      <c r="AC25" s="431">
        <v>19.3</v>
      </c>
      <c r="AD25" s="400"/>
      <c r="AE25" s="400"/>
      <c r="AF25" s="400">
        <v>18.7</v>
      </c>
      <c r="AG25" s="400"/>
      <c r="AH25" s="400"/>
      <c r="AI25" s="400">
        <f t="shared" ref="AI25" si="6">AC25</f>
        <v>19.3</v>
      </c>
      <c r="AJ25" s="400"/>
      <c r="AK25" s="433"/>
      <c r="AL25" s="431">
        <v>5.9</v>
      </c>
      <c r="AM25" s="400"/>
      <c r="AN25" s="400"/>
      <c r="AO25" s="400">
        <v>5.3</v>
      </c>
      <c r="AP25" s="400"/>
      <c r="AQ25" s="400"/>
      <c r="AR25" s="400">
        <f t="shared" ref="AR25" si="7">AL25</f>
        <v>5.9</v>
      </c>
      <c r="AS25" s="400"/>
      <c r="AT25" s="402"/>
      <c r="AU25" s="538"/>
      <c r="AV25" s="478"/>
      <c r="AW25" s="478"/>
      <c r="AX25" s="478"/>
      <c r="AY25" s="478"/>
      <c r="AZ25" s="478"/>
      <c r="BA25" s="478"/>
      <c r="BB25" s="478"/>
      <c r="BC25" s="555"/>
      <c r="BD25" s="462"/>
      <c r="BE25" s="463"/>
      <c r="BF25" s="463"/>
      <c r="BG25" s="463"/>
      <c r="BH25" s="463"/>
      <c r="BI25" s="463"/>
      <c r="BJ25" s="463"/>
      <c r="BK25" s="464"/>
      <c r="BL25" s="462"/>
      <c r="BM25" s="463"/>
      <c r="BN25" s="463"/>
      <c r="BO25" s="463"/>
      <c r="BP25" s="463"/>
      <c r="BQ25" s="463"/>
      <c r="BR25" s="464"/>
      <c r="BS25" s="585"/>
      <c r="BT25" s="586"/>
      <c r="BU25" s="586"/>
      <c r="BV25" s="586"/>
      <c r="BW25" s="586"/>
      <c r="BX25" s="586"/>
      <c r="BY25" s="587"/>
      <c r="BZ25" s="581"/>
      <c r="CA25" s="582"/>
      <c r="CB25" s="582"/>
      <c r="CC25" s="582"/>
      <c r="CD25" s="582"/>
      <c r="CE25" s="582"/>
      <c r="CF25" s="582"/>
      <c r="CG25" s="582"/>
      <c r="CH25" s="582"/>
      <c r="CI25" s="514"/>
      <c r="CJ25" s="514"/>
      <c r="CK25" s="514"/>
      <c r="CL25" s="514"/>
      <c r="CM25" s="514"/>
      <c r="CN25" s="547" t="s">
        <v>1278</v>
      </c>
      <c r="CO25" s="347"/>
      <c r="CP25" s="347"/>
      <c r="CQ25" s="347"/>
      <c r="CR25" s="347"/>
      <c r="CS25" s="347"/>
      <c r="CT25" s="347"/>
      <c r="CU25" s="347"/>
      <c r="CV25" s="347"/>
      <c r="CW25" s="347"/>
      <c r="CX25" s="347"/>
      <c r="CY25" s="347"/>
      <c r="CZ25" s="347"/>
      <c r="DA25" s="347"/>
      <c r="DB25" s="347"/>
      <c r="DC25" s="347"/>
      <c r="DD25" s="348"/>
      <c r="DE25" s="566"/>
      <c r="DF25" s="567"/>
      <c r="DG25" s="567"/>
      <c r="DH25" s="567"/>
      <c r="DI25" s="567"/>
      <c r="DJ25" s="568"/>
      <c r="DK25" s="521"/>
      <c r="DL25" s="522"/>
      <c r="DM25" s="522"/>
      <c r="DN25" s="522"/>
      <c r="DO25" s="522"/>
      <c r="DP25" s="522"/>
      <c r="DQ25" s="522"/>
      <c r="DR25" s="522"/>
      <c r="DS25" s="522"/>
      <c r="DT25" s="522"/>
      <c r="DU25" s="522"/>
      <c r="DV25" s="522"/>
      <c r="DW25" s="522"/>
      <c r="DX25" s="522"/>
      <c r="DY25" s="522"/>
      <c r="DZ25" s="522"/>
      <c r="EA25" s="523"/>
      <c r="EB25" s="483" t="s">
        <v>1279</v>
      </c>
      <c r="EC25" s="483"/>
      <c r="ED25" s="483"/>
      <c r="EE25" s="483"/>
      <c r="EF25" s="483"/>
      <c r="EG25" s="483"/>
      <c r="EH25" s="483"/>
      <c r="EI25" s="483"/>
      <c r="EJ25" s="483"/>
      <c r="EK25" s="483"/>
      <c r="EL25" s="483"/>
      <c r="EM25" s="483"/>
      <c r="EN25" s="483"/>
      <c r="EO25" s="483"/>
      <c r="EP25" s="483"/>
      <c r="EQ25" s="483"/>
      <c r="ER25" s="483"/>
      <c r="ES25" s="572">
        <v>2.0699999999999998</v>
      </c>
      <c r="ET25" s="572"/>
      <c r="EU25" s="572"/>
      <c r="EV25" s="572"/>
      <c r="EW25" s="572"/>
      <c r="EX25" s="572"/>
      <c r="EY25" s="572"/>
      <c r="EZ25" s="572"/>
      <c r="FA25" s="425"/>
      <c r="FB25" s="425"/>
      <c r="FC25" s="425"/>
      <c r="FD25" s="425"/>
      <c r="FE25" s="425"/>
      <c r="FF25" s="425"/>
      <c r="FG25" s="425"/>
      <c r="FH25" s="426"/>
    </row>
    <row r="26" spans="1:164" ht="8.65" customHeight="1">
      <c r="A26" s="107"/>
      <c r="B26" s="538"/>
      <c r="C26" s="478"/>
      <c r="D26" s="478"/>
      <c r="E26" s="478"/>
      <c r="F26" s="478"/>
      <c r="G26" s="478"/>
      <c r="H26" s="478"/>
      <c r="I26" s="478"/>
      <c r="J26" s="478"/>
      <c r="K26" s="478"/>
      <c r="L26" s="478"/>
      <c r="M26" s="429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  <c r="AA26" s="350"/>
      <c r="AB26" s="430"/>
      <c r="AC26" s="432"/>
      <c r="AD26" s="401"/>
      <c r="AE26" s="401"/>
      <c r="AF26" s="401"/>
      <c r="AG26" s="401"/>
      <c r="AH26" s="401"/>
      <c r="AI26" s="401"/>
      <c r="AJ26" s="401"/>
      <c r="AK26" s="434"/>
      <c r="AL26" s="432"/>
      <c r="AM26" s="401"/>
      <c r="AN26" s="401"/>
      <c r="AO26" s="401"/>
      <c r="AP26" s="401"/>
      <c r="AQ26" s="401"/>
      <c r="AR26" s="401"/>
      <c r="AS26" s="401"/>
      <c r="AT26" s="403"/>
      <c r="AU26" s="538"/>
      <c r="AV26" s="478"/>
      <c r="AW26" s="478"/>
      <c r="AX26" s="478"/>
      <c r="AY26" s="478"/>
      <c r="AZ26" s="478"/>
      <c r="BA26" s="478"/>
      <c r="BB26" s="478"/>
      <c r="BC26" s="555"/>
      <c r="BD26" s="462"/>
      <c r="BE26" s="463"/>
      <c r="BF26" s="463"/>
      <c r="BG26" s="463"/>
      <c r="BH26" s="463"/>
      <c r="BI26" s="463"/>
      <c r="BJ26" s="463"/>
      <c r="BK26" s="464"/>
      <c r="BL26" s="462"/>
      <c r="BM26" s="463"/>
      <c r="BN26" s="463"/>
      <c r="BO26" s="463"/>
      <c r="BP26" s="463"/>
      <c r="BQ26" s="463"/>
      <c r="BR26" s="464"/>
      <c r="BS26" s="585"/>
      <c r="BT26" s="586"/>
      <c r="BU26" s="586"/>
      <c r="BV26" s="586"/>
      <c r="BW26" s="586"/>
      <c r="BX26" s="586"/>
      <c r="BY26" s="587"/>
      <c r="BZ26" s="583"/>
      <c r="CA26" s="584"/>
      <c r="CB26" s="584"/>
      <c r="CC26" s="584"/>
      <c r="CD26" s="584"/>
      <c r="CE26" s="584"/>
      <c r="CF26" s="584"/>
      <c r="CG26" s="584"/>
      <c r="CH26" s="584"/>
      <c r="CI26" s="516"/>
      <c r="CJ26" s="516"/>
      <c r="CK26" s="516"/>
      <c r="CL26" s="516"/>
      <c r="CM26" s="516"/>
      <c r="CN26" s="548"/>
      <c r="CO26" s="350"/>
      <c r="CP26" s="350"/>
      <c r="CQ26" s="350"/>
      <c r="CR26" s="350"/>
      <c r="CS26" s="350"/>
      <c r="CT26" s="350"/>
      <c r="CU26" s="350"/>
      <c r="CV26" s="350"/>
      <c r="CW26" s="350"/>
      <c r="CX26" s="350"/>
      <c r="CY26" s="350"/>
      <c r="CZ26" s="350"/>
      <c r="DA26" s="350"/>
      <c r="DB26" s="350"/>
      <c r="DC26" s="350"/>
      <c r="DD26" s="351"/>
      <c r="DE26" s="569"/>
      <c r="DF26" s="570"/>
      <c r="DG26" s="570"/>
      <c r="DH26" s="570"/>
      <c r="DI26" s="570"/>
      <c r="DJ26" s="571"/>
      <c r="DK26" s="521"/>
      <c r="DL26" s="522"/>
      <c r="DM26" s="522"/>
      <c r="DN26" s="522"/>
      <c r="DO26" s="522"/>
      <c r="DP26" s="522"/>
      <c r="DQ26" s="522"/>
      <c r="DR26" s="522"/>
      <c r="DS26" s="522"/>
      <c r="DT26" s="522"/>
      <c r="DU26" s="522"/>
      <c r="DV26" s="522"/>
      <c r="DW26" s="522"/>
      <c r="DX26" s="522"/>
      <c r="DY26" s="522"/>
      <c r="DZ26" s="522"/>
      <c r="EA26" s="523"/>
      <c r="EB26" s="483"/>
      <c r="EC26" s="483"/>
      <c r="ED26" s="483"/>
      <c r="EE26" s="483"/>
      <c r="EF26" s="483"/>
      <c r="EG26" s="483"/>
      <c r="EH26" s="483"/>
      <c r="EI26" s="483"/>
      <c r="EJ26" s="483"/>
      <c r="EK26" s="483"/>
      <c r="EL26" s="483"/>
      <c r="EM26" s="483"/>
      <c r="EN26" s="483"/>
      <c r="EO26" s="483"/>
      <c r="EP26" s="483"/>
      <c r="EQ26" s="483"/>
      <c r="ER26" s="483"/>
      <c r="ES26" s="572"/>
      <c r="ET26" s="572"/>
      <c r="EU26" s="572"/>
      <c r="EV26" s="572"/>
      <c r="EW26" s="572"/>
      <c r="EX26" s="572"/>
      <c r="EY26" s="572"/>
      <c r="EZ26" s="572"/>
      <c r="FA26" s="425"/>
      <c r="FB26" s="425"/>
      <c r="FC26" s="425"/>
      <c r="FD26" s="425"/>
      <c r="FE26" s="425"/>
      <c r="FF26" s="425"/>
      <c r="FG26" s="425"/>
      <c r="FH26" s="426"/>
    </row>
    <row r="27" spans="1:164" ht="8.65" customHeight="1">
      <c r="A27" s="107"/>
      <c r="B27" s="538"/>
      <c r="C27" s="478"/>
      <c r="D27" s="478"/>
      <c r="E27" s="478"/>
      <c r="F27" s="478"/>
      <c r="G27" s="478"/>
      <c r="H27" s="478"/>
      <c r="I27" s="478"/>
      <c r="J27" s="478"/>
      <c r="K27" s="478"/>
      <c r="L27" s="478"/>
      <c r="M27" s="427" t="s">
        <v>1265</v>
      </c>
      <c r="N27" s="344"/>
      <c r="O27" s="344"/>
      <c r="P27" s="344"/>
      <c r="Q27" s="344"/>
      <c r="R27" s="344"/>
      <c r="S27" s="344"/>
      <c r="T27" s="344"/>
      <c r="U27" s="344"/>
      <c r="V27" s="344"/>
      <c r="W27" s="344"/>
      <c r="X27" s="344"/>
      <c r="Y27" s="344"/>
      <c r="Z27" s="344"/>
      <c r="AA27" s="344"/>
      <c r="AB27" s="428"/>
      <c r="AC27" s="431">
        <v>19.600000000000001</v>
      </c>
      <c r="AD27" s="400"/>
      <c r="AE27" s="400"/>
      <c r="AF27" s="400">
        <v>19</v>
      </c>
      <c r="AG27" s="400"/>
      <c r="AH27" s="400"/>
      <c r="AI27" s="400">
        <f t="shared" ref="AI27" si="8">AC27</f>
        <v>19.600000000000001</v>
      </c>
      <c r="AJ27" s="400"/>
      <c r="AK27" s="433"/>
      <c r="AL27" s="431">
        <v>6.3</v>
      </c>
      <c r="AM27" s="400"/>
      <c r="AN27" s="400"/>
      <c r="AO27" s="400">
        <v>5.6</v>
      </c>
      <c r="AP27" s="400"/>
      <c r="AQ27" s="400"/>
      <c r="AR27" s="400">
        <f t="shared" ref="AR27" si="9">AL27</f>
        <v>6.3</v>
      </c>
      <c r="AS27" s="400"/>
      <c r="AT27" s="402"/>
      <c r="AU27" s="537" t="s">
        <v>1280</v>
      </c>
      <c r="AV27" s="475"/>
      <c r="AW27" s="475"/>
      <c r="AX27" s="475"/>
      <c r="AY27" s="475"/>
      <c r="AZ27" s="475"/>
      <c r="BA27" s="475"/>
      <c r="BB27" s="475"/>
      <c r="BC27" s="554"/>
      <c r="BD27" s="462"/>
      <c r="BE27" s="463"/>
      <c r="BF27" s="463"/>
      <c r="BG27" s="463"/>
      <c r="BH27" s="463"/>
      <c r="BI27" s="463"/>
      <c r="BJ27" s="463"/>
      <c r="BK27" s="464"/>
      <c r="BL27" s="462">
        <v>5</v>
      </c>
      <c r="BM27" s="463"/>
      <c r="BN27" s="463"/>
      <c r="BO27" s="463"/>
      <c r="BP27" s="463"/>
      <c r="BQ27" s="463"/>
      <c r="BR27" s="464"/>
      <c r="BS27" s="585"/>
      <c r="BT27" s="586"/>
      <c r="BU27" s="586"/>
      <c r="BV27" s="586"/>
      <c r="BW27" s="586"/>
      <c r="BX27" s="586"/>
      <c r="BY27" s="587"/>
      <c r="BZ27" s="557" t="s">
        <v>1281</v>
      </c>
      <c r="CA27" s="558"/>
      <c r="CB27" s="558"/>
      <c r="CC27" s="558"/>
      <c r="CD27" s="558"/>
      <c r="CE27" s="558"/>
      <c r="CF27" s="558"/>
      <c r="CG27" s="558"/>
      <c r="CH27" s="558"/>
      <c r="CI27" s="512">
        <v>0.18</v>
      </c>
      <c r="CJ27" s="512"/>
      <c r="CK27" s="512"/>
      <c r="CL27" s="512"/>
      <c r="CM27" s="512"/>
      <c r="CN27" s="546" t="s">
        <v>1282</v>
      </c>
      <c r="CO27" s="344"/>
      <c r="CP27" s="344"/>
      <c r="CQ27" s="344"/>
      <c r="CR27" s="344"/>
      <c r="CS27" s="344"/>
      <c r="CT27" s="344"/>
      <c r="CU27" s="344"/>
      <c r="CV27" s="344"/>
      <c r="CW27" s="344"/>
      <c r="CX27" s="344"/>
      <c r="CY27" s="344"/>
      <c r="CZ27" s="344"/>
      <c r="DA27" s="344"/>
      <c r="DB27" s="344"/>
      <c r="DC27" s="344"/>
      <c r="DD27" s="345"/>
      <c r="DE27" s="563">
        <v>0.32</v>
      </c>
      <c r="DF27" s="564"/>
      <c r="DG27" s="564"/>
      <c r="DH27" s="564"/>
      <c r="DI27" s="564"/>
      <c r="DJ27" s="565"/>
      <c r="DK27" s="551" t="s">
        <v>1283</v>
      </c>
      <c r="DL27" s="528"/>
      <c r="DM27" s="528"/>
      <c r="DN27" s="528"/>
      <c r="DO27" s="528"/>
      <c r="DP27" s="528"/>
      <c r="DQ27" s="528"/>
      <c r="DR27" s="528"/>
      <c r="DS27" s="528"/>
      <c r="DT27" s="528"/>
      <c r="DU27" s="528"/>
      <c r="DV27" s="528"/>
      <c r="DW27" s="528"/>
      <c r="DX27" s="528"/>
      <c r="DY27" s="528"/>
      <c r="DZ27" s="528"/>
      <c r="EA27" s="529"/>
      <c r="EB27" s="456" t="s">
        <v>1269</v>
      </c>
      <c r="EC27" s="457"/>
      <c r="ED27" s="457"/>
      <c r="EE27" s="457"/>
      <c r="EF27" s="457"/>
      <c r="EG27" s="457"/>
      <c r="EH27" s="457"/>
      <c r="EI27" s="457"/>
      <c r="EJ27" s="457"/>
      <c r="EK27" s="457"/>
      <c r="EL27" s="457"/>
      <c r="EM27" s="457"/>
      <c r="EN27" s="457"/>
      <c r="EO27" s="457"/>
      <c r="EP27" s="457"/>
      <c r="EQ27" s="457"/>
      <c r="ER27" s="458"/>
      <c r="ES27" s="485">
        <v>2.2799999999999998</v>
      </c>
      <c r="ET27" s="486"/>
      <c r="EU27" s="486"/>
      <c r="EV27" s="486"/>
      <c r="EW27" s="486"/>
      <c r="EX27" s="486"/>
      <c r="EY27" s="486"/>
      <c r="EZ27" s="487"/>
      <c r="FA27" s="573">
        <v>4325</v>
      </c>
      <c r="FB27" s="574"/>
      <c r="FC27" s="574"/>
      <c r="FD27" s="574"/>
      <c r="FE27" s="574"/>
      <c r="FF27" s="574"/>
      <c r="FG27" s="574"/>
      <c r="FH27" s="575"/>
    </row>
    <row r="28" spans="1:164" ht="8.65" customHeight="1">
      <c r="A28" s="107"/>
      <c r="B28" s="538"/>
      <c r="C28" s="478"/>
      <c r="D28" s="478"/>
      <c r="E28" s="478"/>
      <c r="F28" s="478"/>
      <c r="G28" s="478"/>
      <c r="H28" s="478"/>
      <c r="I28" s="478"/>
      <c r="J28" s="478"/>
      <c r="K28" s="478"/>
      <c r="L28" s="478"/>
      <c r="M28" s="429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  <c r="AA28" s="350"/>
      <c r="AB28" s="430"/>
      <c r="AC28" s="432"/>
      <c r="AD28" s="401"/>
      <c r="AE28" s="401"/>
      <c r="AF28" s="401"/>
      <c r="AG28" s="401"/>
      <c r="AH28" s="401"/>
      <c r="AI28" s="401"/>
      <c r="AJ28" s="401"/>
      <c r="AK28" s="434"/>
      <c r="AL28" s="432"/>
      <c r="AM28" s="401"/>
      <c r="AN28" s="401"/>
      <c r="AO28" s="401"/>
      <c r="AP28" s="401"/>
      <c r="AQ28" s="401"/>
      <c r="AR28" s="401"/>
      <c r="AS28" s="401"/>
      <c r="AT28" s="403"/>
      <c r="AU28" s="538"/>
      <c r="AV28" s="478"/>
      <c r="AW28" s="478"/>
      <c r="AX28" s="478"/>
      <c r="AY28" s="478"/>
      <c r="AZ28" s="478"/>
      <c r="BA28" s="478"/>
      <c r="BB28" s="478"/>
      <c r="BC28" s="555"/>
      <c r="BD28" s="462"/>
      <c r="BE28" s="463"/>
      <c r="BF28" s="463"/>
      <c r="BG28" s="463"/>
      <c r="BH28" s="463"/>
      <c r="BI28" s="463"/>
      <c r="BJ28" s="463"/>
      <c r="BK28" s="464"/>
      <c r="BL28" s="462"/>
      <c r="BM28" s="463"/>
      <c r="BN28" s="463"/>
      <c r="BO28" s="463"/>
      <c r="BP28" s="463"/>
      <c r="BQ28" s="463"/>
      <c r="BR28" s="464"/>
      <c r="BS28" s="585"/>
      <c r="BT28" s="586"/>
      <c r="BU28" s="586"/>
      <c r="BV28" s="586"/>
      <c r="BW28" s="586"/>
      <c r="BX28" s="586"/>
      <c r="BY28" s="587"/>
      <c r="BZ28" s="559"/>
      <c r="CA28" s="560"/>
      <c r="CB28" s="560"/>
      <c r="CC28" s="560"/>
      <c r="CD28" s="560"/>
      <c r="CE28" s="560"/>
      <c r="CF28" s="560"/>
      <c r="CG28" s="560"/>
      <c r="CH28" s="560"/>
      <c r="CI28" s="514"/>
      <c r="CJ28" s="514"/>
      <c r="CK28" s="514"/>
      <c r="CL28" s="514"/>
      <c r="CM28" s="514"/>
      <c r="CN28" s="547"/>
      <c r="CO28" s="347"/>
      <c r="CP28" s="347"/>
      <c r="CQ28" s="347"/>
      <c r="CR28" s="347"/>
      <c r="CS28" s="347"/>
      <c r="CT28" s="347"/>
      <c r="CU28" s="347"/>
      <c r="CV28" s="347"/>
      <c r="CW28" s="347"/>
      <c r="CX28" s="347"/>
      <c r="CY28" s="347"/>
      <c r="CZ28" s="347"/>
      <c r="DA28" s="347"/>
      <c r="DB28" s="347"/>
      <c r="DC28" s="347"/>
      <c r="DD28" s="348"/>
      <c r="DE28" s="566"/>
      <c r="DF28" s="567"/>
      <c r="DG28" s="567"/>
      <c r="DH28" s="567"/>
      <c r="DI28" s="567"/>
      <c r="DJ28" s="568"/>
      <c r="DK28" s="552"/>
      <c r="DL28" s="531"/>
      <c r="DM28" s="531"/>
      <c r="DN28" s="531"/>
      <c r="DO28" s="531"/>
      <c r="DP28" s="531"/>
      <c r="DQ28" s="531"/>
      <c r="DR28" s="531"/>
      <c r="DS28" s="531"/>
      <c r="DT28" s="531"/>
      <c r="DU28" s="531"/>
      <c r="DV28" s="531"/>
      <c r="DW28" s="531"/>
      <c r="DX28" s="531"/>
      <c r="DY28" s="531"/>
      <c r="DZ28" s="531"/>
      <c r="EA28" s="532"/>
      <c r="EB28" s="501"/>
      <c r="EC28" s="502"/>
      <c r="ED28" s="502"/>
      <c r="EE28" s="502"/>
      <c r="EF28" s="502"/>
      <c r="EG28" s="502"/>
      <c r="EH28" s="502"/>
      <c r="EI28" s="502"/>
      <c r="EJ28" s="502"/>
      <c r="EK28" s="502"/>
      <c r="EL28" s="502"/>
      <c r="EM28" s="502"/>
      <c r="EN28" s="502"/>
      <c r="EO28" s="502"/>
      <c r="EP28" s="502"/>
      <c r="EQ28" s="502"/>
      <c r="ER28" s="503"/>
      <c r="ES28" s="504"/>
      <c r="ET28" s="505"/>
      <c r="EU28" s="505"/>
      <c r="EV28" s="505"/>
      <c r="EW28" s="505"/>
      <c r="EX28" s="505"/>
      <c r="EY28" s="505"/>
      <c r="EZ28" s="506"/>
      <c r="FA28" s="576"/>
      <c r="FB28" s="577"/>
      <c r="FC28" s="577"/>
      <c r="FD28" s="577"/>
      <c r="FE28" s="577"/>
      <c r="FF28" s="577"/>
      <c r="FG28" s="577"/>
      <c r="FH28" s="578"/>
    </row>
    <row r="29" spans="1:164" ht="8.65" customHeight="1">
      <c r="A29" s="107"/>
      <c r="B29" s="538"/>
      <c r="C29" s="478"/>
      <c r="D29" s="478"/>
      <c r="E29" s="478"/>
      <c r="F29" s="478"/>
      <c r="G29" s="478"/>
      <c r="H29" s="478"/>
      <c r="I29" s="478"/>
      <c r="J29" s="478"/>
      <c r="K29" s="478"/>
      <c r="L29" s="478"/>
      <c r="M29" s="427" t="s">
        <v>1270</v>
      </c>
      <c r="N29" s="344"/>
      <c r="O29" s="344"/>
      <c r="P29" s="344"/>
      <c r="Q29" s="344"/>
      <c r="R29" s="344"/>
      <c r="S29" s="344"/>
      <c r="T29" s="344"/>
      <c r="U29" s="344"/>
      <c r="V29" s="344"/>
      <c r="W29" s="344"/>
      <c r="X29" s="344"/>
      <c r="Y29" s="344"/>
      <c r="Z29" s="344"/>
      <c r="AA29" s="344"/>
      <c r="AB29" s="428"/>
      <c r="AC29" s="431">
        <v>20.8</v>
      </c>
      <c r="AD29" s="400"/>
      <c r="AE29" s="400"/>
      <c r="AF29" s="400">
        <v>20.2</v>
      </c>
      <c r="AG29" s="400"/>
      <c r="AH29" s="400"/>
      <c r="AI29" s="400">
        <f t="shared" ref="AI29" si="10">AC29</f>
        <v>20.8</v>
      </c>
      <c r="AJ29" s="400"/>
      <c r="AK29" s="433"/>
      <c r="AL29" s="431">
        <v>6.9</v>
      </c>
      <c r="AM29" s="400"/>
      <c r="AN29" s="400"/>
      <c r="AO29" s="400">
        <v>6.3</v>
      </c>
      <c r="AP29" s="400"/>
      <c r="AQ29" s="400"/>
      <c r="AR29" s="400">
        <f t="shared" ref="AR29" si="11">AL29</f>
        <v>6.9</v>
      </c>
      <c r="AS29" s="400"/>
      <c r="AT29" s="402"/>
      <c r="AU29" s="538"/>
      <c r="AV29" s="478"/>
      <c r="AW29" s="478"/>
      <c r="AX29" s="478"/>
      <c r="AY29" s="478"/>
      <c r="AZ29" s="478"/>
      <c r="BA29" s="478"/>
      <c r="BB29" s="478"/>
      <c r="BC29" s="555"/>
      <c r="BD29" s="462"/>
      <c r="BE29" s="463"/>
      <c r="BF29" s="463"/>
      <c r="BG29" s="463"/>
      <c r="BH29" s="463"/>
      <c r="BI29" s="463"/>
      <c r="BJ29" s="463"/>
      <c r="BK29" s="464"/>
      <c r="BL29" s="462"/>
      <c r="BM29" s="463"/>
      <c r="BN29" s="463"/>
      <c r="BO29" s="463"/>
      <c r="BP29" s="463"/>
      <c r="BQ29" s="463"/>
      <c r="BR29" s="464"/>
      <c r="BS29" s="585"/>
      <c r="BT29" s="586"/>
      <c r="BU29" s="586"/>
      <c r="BV29" s="586"/>
      <c r="BW29" s="586"/>
      <c r="BX29" s="586"/>
      <c r="BY29" s="587"/>
      <c r="BZ29" s="559"/>
      <c r="CA29" s="560"/>
      <c r="CB29" s="560"/>
      <c r="CC29" s="560"/>
      <c r="CD29" s="560"/>
      <c r="CE29" s="560"/>
      <c r="CF29" s="560"/>
      <c r="CG29" s="560"/>
      <c r="CH29" s="560"/>
      <c r="CI29" s="514"/>
      <c r="CJ29" s="514"/>
      <c r="CK29" s="514"/>
      <c r="CL29" s="514"/>
      <c r="CM29" s="514"/>
      <c r="CN29" s="547"/>
      <c r="CO29" s="347"/>
      <c r="CP29" s="347"/>
      <c r="CQ29" s="347"/>
      <c r="CR29" s="347"/>
      <c r="CS29" s="347"/>
      <c r="CT29" s="347"/>
      <c r="CU29" s="347"/>
      <c r="CV29" s="347"/>
      <c r="CW29" s="347"/>
      <c r="CX29" s="347"/>
      <c r="CY29" s="347"/>
      <c r="CZ29" s="347"/>
      <c r="DA29" s="347"/>
      <c r="DB29" s="347"/>
      <c r="DC29" s="347"/>
      <c r="DD29" s="348"/>
      <c r="DE29" s="566"/>
      <c r="DF29" s="567"/>
      <c r="DG29" s="567"/>
      <c r="DH29" s="567"/>
      <c r="DI29" s="567"/>
      <c r="DJ29" s="568"/>
      <c r="DK29" s="552"/>
      <c r="DL29" s="531"/>
      <c r="DM29" s="531"/>
      <c r="DN29" s="531"/>
      <c r="DO29" s="531"/>
      <c r="DP29" s="531"/>
      <c r="DQ29" s="531"/>
      <c r="DR29" s="531"/>
      <c r="DS29" s="531"/>
      <c r="DT29" s="531"/>
      <c r="DU29" s="531"/>
      <c r="DV29" s="531"/>
      <c r="DW29" s="531"/>
      <c r="DX29" s="531"/>
      <c r="DY29" s="531"/>
      <c r="DZ29" s="531"/>
      <c r="EA29" s="532"/>
      <c r="EB29" s="456" t="s">
        <v>1273</v>
      </c>
      <c r="EC29" s="457"/>
      <c r="ED29" s="457"/>
      <c r="EE29" s="457"/>
      <c r="EF29" s="457"/>
      <c r="EG29" s="457"/>
      <c r="EH29" s="457"/>
      <c r="EI29" s="457"/>
      <c r="EJ29" s="457"/>
      <c r="EK29" s="457"/>
      <c r="EL29" s="457"/>
      <c r="EM29" s="457"/>
      <c r="EN29" s="457"/>
      <c r="EO29" s="457"/>
      <c r="EP29" s="457"/>
      <c r="EQ29" s="457"/>
      <c r="ER29" s="458"/>
      <c r="ES29" s="485">
        <v>2.5299999999999998</v>
      </c>
      <c r="ET29" s="486"/>
      <c r="EU29" s="486"/>
      <c r="EV29" s="486"/>
      <c r="EW29" s="486"/>
      <c r="EX29" s="486"/>
      <c r="EY29" s="486"/>
      <c r="EZ29" s="487"/>
      <c r="FA29" s="573">
        <v>3300</v>
      </c>
      <c r="FB29" s="574"/>
      <c r="FC29" s="574"/>
      <c r="FD29" s="574"/>
      <c r="FE29" s="574"/>
      <c r="FF29" s="574"/>
      <c r="FG29" s="574"/>
      <c r="FH29" s="575"/>
    </row>
    <row r="30" spans="1:164" ht="8.65" customHeight="1">
      <c r="A30" s="107"/>
      <c r="B30" s="539"/>
      <c r="C30" s="481"/>
      <c r="D30" s="481"/>
      <c r="E30" s="481"/>
      <c r="F30" s="481"/>
      <c r="G30" s="481"/>
      <c r="H30" s="481"/>
      <c r="I30" s="481"/>
      <c r="J30" s="481"/>
      <c r="K30" s="481"/>
      <c r="L30" s="481"/>
      <c r="M30" s="429"/>
      <c r="N30" s="350"/>
      <c r="O30" s="350"/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  <c r="AA30" s="350"/>
      <c r="AB30" s="430"/>
      <c r="AC30" s="432"/>
      <c r="AD30" s="401"/>
      <c r="AE30" s="401"/>
      <c r="AF30" s="401"/>
      <c r="AG30" s="401"/>
      <c r="AH30" s="401"/>
      <c r="AI30" s="401"/>
      <c r="AJ30" s="401"/>
      <c r="AK30" s="434"/>
      <c r="AL30" s="432"/>
      <c r="AM30" s="401"/>
      <c r="AN30" s="401"/>
      <c r="AO30" s="401"/>
      <c r="AP30" s="401"/>
      <c r="AQ30" s="401"/>
      <c r="AR30" s="401"/>
      <c r="AS30" s="401"/>
      <c r="AT30" s="403"/>
      <c r="AU30" s="539"/>
      <c r="AV30" s="481"/>
      <c r="AW30" s="481"/>
      <c r="AX30" s="481"/>
      <c r="AY30" s="481"/>
      <c r="AZ30" s="481"/>
      <c r="BA30" s="481"/>
      <c r="BB30" s="481"/>
      <c r="BC30" s="556"/>
      <c r="BD30" s="462"/>
      <c r="BE30" s="463"/>
      <c r="BF30" s="463"/>
      <c r="BG30" s="463"/>
      <c r="BH30" s="463"/>
      <c r="BI30" s="463"/>
      <c r="BJ30" s="463"/>
      <c r="BK30" s="464"/>
      <c r="BL30" s="462"/>
      <c r="BM30" s="463"/>
      <c r="BN30" s="463"/>
      <c r="BO30" s="463"/>
      <c r="BP30" s="463"/>
      <c r="BQ30" s="463"/>
      <c r="BR30" s="464"/>
      <c r="BS30" s="585"/>
      <c r="BT30" s="586"/>
      <c r="BU30" s="586"/>
      <c r="BV30" s="586"/>
      <c r="BW30" s="586"/>
      <c r="BX30" s="586"/>
      <c r="BY30" s="587"/>
      <c r="BZ30" s="561"/>
      <c r="CA30" s="562"/>
      <c r="CB30" s="562"/>
      <c r="CC30" s="562"/>
      <c r="CD30" s="562"/>
      <c r="CE30" s="562"/>
      <c r="CF30" s="562"/>
      <c r="CG30" s="562"/>
      <c r="CH30" s="562"/>
      <c r="CI30" s="516"/>
      <c r="CJ30" s="516"/>
      <c r="CK30" s="516"/>
      <c r="CL30" s="516"/>
      <c r="CM30" s="516"/>
      <c r="CN30" s="548"/>
      <c r="CO30" s="350"/>
      <c r="CP30" s="350"/>
      <c r="CQ30" s="350"/>
      <c r="CR30" s="350"/>
      <c r="CS30" s="350"/>
      <c r="CT30" s="350"/>
      <c r="CU30" s="350"/>
      <c r="CV30" s="350"/>
      <c r="CW30" s="350"/>
      <c r="CX30" s="350"/>
      <c r="CY30" s="350"/>
      <c r="CZ30" s="350"/>
      <c r="DA30" s="350"/>
      <c r="DB30" s="350"/>
      <c r="DC30" s="350"/>
      <c r="DD30" s="351"/>
      <c r="DE30" s="569"/>
      <c r="DF30" s="570"/>
      <c r="DG30" s="570"/>
      <c r="DH30" s="570"/>
      <c r="DI30" s="570"/>
      <c r="DJ30" s="571"/>
      <c r="DK30" s="552"/>
      <c r="DL30" s="531"/>
      <c r="DM30" s="531"/>
      <c r="DN30" s="531"/>
      <c r="DO30" s="531"/>
      <c r="DP30" s="531"/>
      <c r="DQ30" s="531"/>
      <c r="DR30" s="531"/>
      <c r="DS30" s="531"/>
      <c r="DT30" s="531"/>
      <c r="DU30" s="531"/>
      <c r="DV30" s="531"/>
      <c r="DW30" s="531"/>
      <c r="DX30" s="531"/>
      <c r="DY30" s="531"/>
      <c r="DZ30" s="531"/>
      <c r="EA30" s="532"/>
      <c r="EB30" s="501"/>
      <c r="EC30" s="502"/>
      <c r="ED30" s="502"/>
      <c r="EE30" s="502"/>
      <c r="EF30" s="502"/>
      <c r="EG30" s="502"/>
      <c r="EH30" s="502"/>
      <c r="EI30" s="502"/>
      <c r="EJ30" s="502"/>
      <c r="EK30" s="502"/>
      <c r="EL30" s="502"/>
      <c r="EM30" s="502"/>
      <c r="EN30" s="502"/>
      <c r="EO30" s="502"/>
      <c r="EP30" s="502"/>
      <c r="EQ30" s="502"/>
      <c r="ER30" s="503"/>
      <c r="ES30" s="504"/>
      <c r="ET30" s="505"/>
      <c r="EU30" s="505"/>
      <c r="EV30" s="505"/>
      <c r="EW30" s="505"/>
      <c r="EX30" s="505"/>
      <c r="EY30" s="505"/>
      <c r="EZ30" s="506"/>
      <c r="FA30" s="576"/>
      <c r="FB30" s="577"/>
      <c r="FC30" s="577"/>
      <c r="FD30" s="577"/>
      <c r="FE30" s="577"/>
      <c r="FF30" s="577"/>
      <c r="FG30" s="577"/>
      <c r="FH30" s="578"/>
    </row>
    <row r="31" spans="1:164" ht="8.65" customHeight="1">
      <c r="A31" s="130"/>
      <c r="B31" s="537" t="s">
        <v>1284</v>
      </c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27" t="s">
        <v>1257</v>
      </c>
      <c r="N31" s="344"/>
      <c r="O31" s="344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344"/>
      <c r="AB31" s="428"/>
      <c r="AC31" s="431">
        <v>19</v>
      </c>
      <c r="AD31" s="400"/>
      <c r="AE31" s="400"/>
      <c r="AF31" s="400">
        <v>18.399999999999999</v>
      </c>
      <c r="AG31" s="400"/>
      <c r="AH31" s="400"/>
      <c r="AI31" s="400">
        <f t="shared" ref="AI31" si="12">AC31</f>
        <v>19</v>
      </c>
      <c r="AJ31" s="400"/>
      <c r="AK31" s="433"/>
      <c r="AL31" s="431">
        <v>6.4</v>
      </c>
      <c r="AM31" s="400"/>
      <c r="AN31" s="400"/>
      <c r="AO31" s="400">
        <v>5.8</v>
      </c>
      <c r="AP31" s="400"/>
      <c r="AQ31" s="400"/>
      <c r="AR31" s="400">
        <f t="shared" ref="AR31" si="13">AL31</f>
        <v>6.4</v>
      </c>
      <c r="AS31" s="400"/>
      <c r="AT31" s="402"/>
      <c r="AU31" s="540" t="s">
        <v>1285</v>
      </c>
      <c r="AV31" s="541"/>
      <c r="AW31" s="541"/>
      <c r="AX31" s="541"/>
      <c r="AY31" s="541"/>
      <c r="AZ31" s="541"/>
      <c r="BA31" s="541"/>
      <c r="BB31" s="541"/>
      <c r="BC31" s="541"/>
      <c r="BD31" s="462">
        <v>6.5</v>
      </c>
      <c r="BE31" s="463"/>
      <c r="BF31" s="463"/>
      <c r="BG31" s="463"/>
      <c r="BH31" s="463"/>
      <c r="BI31" s="463"/>
      <c r="BJ31" s="463"/>
      <c r="BK31" s="464"/>
      <c r="BL31" s="462"/>
      <c r="BM31" s="463"/>
      <c r="BN31" s="463"/>
      <c r="BO31" s="463"/>
      <c r="BP31" s="463"/>
      <c r="BQ31" s="463"/>
      <c r="BR31" s="464"/>
      <c r="BS31" s="468">
        <v>12</v>
      </c>
      <c r="BT31" s="469"/>
      <c r="BU31" s="469"/>
      <c r="BV31" s="469"/>
      <c r="BW31" s="469"/>
      <c r="BX31" s="469"/>
      <c r="BY31" s="470"/>
      <c r="BZ31" s="131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3"/>
      <c r="CN31" s="546" t="s">
        <v>1286</v>
      </c>
      <c r="CO31" s="344"/>
      <c r="CP31" s="344"/>
      <c r="CQ31" s="344"/>
      <c r="CR31" s="344"/>
      <c r="CS31" s="344"/>
      <c r="CT31" s="344"/>
      <c r="CU31" s="344"/>
      <c r="CV31" s="344"/>
      <c r="CW31" s="344"/>
      <c r="CX31" s="344"/>
      <c r="CY31" s="344"/>
      <c r="CZ31" s="344"/>
      <c r="DA31" s="344"/>
      <c r="DB31" s="344"/>
      <c r="DC31" s="344"/>
      <c r="DD31" s="345"/>
      <c r="DE31" s="563">
        <v>0.16</v>
      </c>
      <c r="DF31" s="564"/>
      <c r="DG31" s="564"/>
      <c r="DH31" s="564"/>
      <c r="DI31" s="564"/>
      <c r="DJ31" s="565"/>
      <c r="DK31" s="552"/>
      <c r="DL31" s="531"/>
      <c r="DM31" s="531"/>
      <c r="DN31" s="531"/>
      <c r="DO31" s="531"/>
      <c r="DP31" s="531"/>
      <c r="DQ31" s="531"/>
      <c r="DR31" s="531"/>
      <c r="DS31" s="531"/>
      <c r="DT31" s="531"/>
      <c r="DU31" s="531"/>
      <c r="DV31" s="531"/>
      <c r="DW31" s="531"/>
      <c r="DX31" s="531"/>
      <c r="DY31" s="531"/>
      <c r="DZ31" s="531"/>
      <c r="EA31" s="532"/>
      <c r="EB31" s="483" t="s">
        <v>1277</v>
      </c>
      <c r="EC31" s="483"/>
      <c r="ED31" s="483"/>
      <c r="EE31" s="483"/>
      <c r="EF31" s="483"/>
      <c r="EG31" s="483"/>
      <c r="EH31" s="483"/>
      <c r="EI31" s="483"/>
      <c r="EJ31" s="483"/>
      <c r="EK31" s="483"/>
      <c r="EL31" s="483"/>
      <c r="EM31" s="483"/>
      <c r="EN31" s="483"/>
      <c r="EO31" s="483"/>
      <c r="EP31" s="483"/>
      <c r="EQ31" s="483"/>
      <c r="ER31" s="483"/>
      <c r="ES31" s="484">
        <v>3.05</v>
      </c>
      <c r="ET31" s="484"/>
      <c r="EU31" s="484"/>
      <c r="EV31" s="484"/>
      <c r="EW31" s="484"/>
      <c r="EX31" s="484"/>
      <c r="EY31" s="484"/>
      <c r="EZ31" s="484"/>
      <c r="FA31" s="549">
        <v>2975</v>
      </c>
      <c r="FB31" s="549"/>
      <c r="FC31" s="549"/>
      <c r="FD31" s="549"/>
      <c r="FE31" s="549"/>
      <c r="FF31" s="549"/>
      <c r="FG31" s="549"/>
      <c r="FH31" s="550"/>
    </row>
    <row r="32" spans="1:164" ht="8.65" customHeight="1">
      <c r="A32" s="130"/>
      <c r="B32" s="538"/>
      <c r="C32" s="478"/>
      <c r="D32" s="478"/>
      <c r="E32" s="478"/>
      <c r="F32" s="478"/>
      <c r="G32" s="478"/>
      <c r="H32" s="478"/>
      <c r="I32" s="478"/>
      <c r="J32" s="478"/>
      <c r="K32" s="478"/>
      <c r="L32" s="478"/>
      <c r="M32" s="429"/>
      <c r="N32" s="350"/>
      <c r="O32" s="350"/>
      <c r="P32" s="350"/>
      <c r="Q32" s="350"/>
      <c r="R32" s="350"/>
      <c r="S32" s="350"/>
      <c r="T32" s="350"/>
      <c r="U32" s="350"/>
      <c r="V32" s="350"/>
      <c r="W32" s="350"/>
      <c r="X32" s="350"/>
      <c r="Y32" s="350"/>
      <c r="Z32" s="350"/>
      <c r="AA32" s="350"/>
      <c r="AB32" s="430"/>
      <c r="AC32" s="432"/>
      <c r="AD32" s="401"/>
      <c r="AE32" s="401"/>
      <c r="AF32" s="401"/>
      <c r="AG32" s="401"/>
      <c r="AH32" s="401"/>
      <c r="AI32" s="401"/>
      <c r="AJ32" s="401"/>
      <c r="AK32" s="434"/>
      <c r="AL32" s="432"/>
      <c r="AM32" s="401"/>
      <c r="AN32" s="401"/>
      <c r="AO32" s="401"/>
      <c r="AP32" s="401"/>
      <c r="AQ32" s="401"/>
      <c r="AR32" s="401"/>
      <c r="AS32" s="401"/>
      <c r="AT32" s="403"/>
      <c r="AU32" s="542"/>
      <c r="AV32" s="543"/>
      <c r="AW32" s="543"/>
      <c r="AX32" s="543"/>
      <c r="AY32" s="543"/>
      <c r="AZ32" s="543"/>
      <c r="BA32" s="543"/>
      <c r="BB32" s="543"/>
      <c r="BC32" s="543"/>
      <c r="BD32" s="462"/>
      <c r="BE32" s="463"/>
      <c r="BF32" s="463"/>
      <c r="BG32" s="463"/>
      <c r="BH32" s="463"/>
      <c r="BI32" s="463"/>
      <c r="BJ32" s="463"/>
      <c r="BK32" s="464"/>
      <c r="BL32" s="462"/>
      <c r="BM32" s="463"/>
      <c r="BN32" s="463"/>
      <c r="BO32" s="463"/>
      <c r="BP32" s="463"/>
      <c r="BQ32" s="463"/>
      <c r="BR32" s="464"/>
      <c r="BS32" s="468"/>
      <c r="BT32" s="469"/>
      <c r="BU32" s="469"/>
      <c r="BV32" s="469"/>
      <c r="BW32" s="469"/>
      <c r="BX32" s="469"/>
      <c r="BY32" s="470"/>
      <c r="BZ32" s="134"/>
      <c r="CA32" s="135"/>
      <c r="CB32" s="135"/>
      <c r="CC32" s="135"/>
      <c r="CD32" s="135"/>
      <c r="CE32" s="135"/>
      <c r="CF32" s="135"/>
      <c r="CG32" s="135"/>
      <c r="CH32" s="135"/>
      <c r="CI32" s="135"/>
      <c r="CJ32" s="135"/>
      <c r="CK32" s="135"/>
      <c r="CL32" s="135"/>
      <c r="CM32" s="136"/>
      <c r="CN32" s="547"/>
      <c r="CO32" s="347"/>
      <c r="CP32" s="347"/>
      <c r="CQ32" s="347"/>
      <c r="CR32" s="347"/>
      <c r="CS32" s="347"/>
      <c r="CT32" s="347"/>
      <c r="CU32" s="347"/>
      <c r="CV32" s="347"/>
      <c r="CW32" s="347"/>
      <c r="CX32" s="347"/>
      <c r="CY32" s="347"/>
      <c r="CZ32" s="347"/>
      <c r="DA32" s="347"/>
      <c r="DB32" s="347"/>
      <c r="DC32" s="347"/>
      <c r="DD32" s="348"/>
      <c r="DE32" s="566"/>
      <c r="DF32" s="567"/>
      <c r="DG32" s="567"/>
      <c r="DH32" s="567"/>
      <c r="DI32" s="567"/>
      <c r="DJ32" s="568"/>
      <c r="DK32" s="552"/>
      <c r="DL32" s="531"/>
      <c r="DM32" s="531"/>
      <c r="DN32" s="531"/>
      <c r="DO32" s="531"/>
      <c r="DP32" s="531"/>
      <c r="DQ32" s="531"/>
      <c r="DR32" s="531"/>
      <c r="DS32" s="531"/>
      <c r="DT32" s="531"/>
      <c r="DU32" s="531"/>
      <c r="DV32" s="531"/>
      <c r="DW32" s="531"/>
      <c r="DX32" s="531"/>
      <c r="DY32" s="531"/>
      <c r="DZ32" s="531"/>
      <c r="EA32" s="532"/>
      <c r="EB32" s="483"/>
      <c r="EC32" s="483"/>
      <c r="ED32" s="483"/>
      <c r="EE32" s="483"/>
      <c r="EF32" s="483"/>
      <c r="EG32" s="483"/>
      <c r="EH32" s="483"/>
      <c r="EI32" s="483"/>
      <c r="EJ32" s="483"/>
      <c r="EK32" s="483"/>
      <c r="EL32" s="483"/>
      <c r="EM32" s="483"/>
      <c r="EN32" s="483"/>
      <c r="EO32" s="483"/>
      <c r="EP32" s="483"/>
      <c r="EQ32" s="483"/>
      <c r="ER32" s="483"/>
      <c r="ES32" s="484"/>
      <c r="ET32" s="484"/>
      <c r="EU32" s="484"/>
      <c r="EV32" s="484"/>
      <c r="EW32" s="484"/>
      <c r="EX32" s="484"/>
      <c r="EY32" s="484"/>
      <c r="EZ32" s="484"/>
      <c r="FA32" s="549"/>
      <c r="FB32" s="549"/>
      <c r="FC32" s="549"/>
      <c r="FD32" s="549"/>
      <c r="FE32" s="549"/>
      <c r="FF32" s="549"/>
      <c r="FG32" s="549"/>
      <c r="FH32" s="550"/>
    </row>
    <row r="33" spans="1:164" ht="8.65" customHeight="1">
      <c r="A33" s="107"/>
      <c r="B33" s="53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27" t="s">
        <v>1264</v>
      </c>
      <c r="N33" s="344"/>
      <c r="O33" s="344"/>
      <c r="P33" s="344"/>
      <c r="Q33" s="344"/>
      <c r="R33" s="344"/>
      <c r="S33" s="344"/>
      <c r="T33" s="344"/>
      <c r="U33" s="344"/>
      <c r="V33" s="344"/>
      <c r="W33" s="344"/>
      <c r="X33" s="344"/>
      <c r="Y33" s="344"/>
      <c r="Z33" s="344"/>
      <c r="AA33" s="344"/>
      <c r="AB33" s="428"/>
      <c r="AC33" s="431">
        <v>19.399999999999999</v>
      </c>
      <c r="AD33" s="400"/>
      <c r="AE33" s="400"/>
      <c r="AF33" s="400">
        <v>18.8</v>
      </c>
      <c r="AG33" s="400"/>
      <c r="AH33" s="400"/>
      <c r="AI33" s="400">
        <f t="shared" ref="AI33" si="14">AC33</f>
        <v>19.399999999999999</v>
      </c>
      <c r="AJ33" s="400"/>
      <c r="AK33" s="433"/>
      <c r="AL33" s="431">
        <v>6.6</v>
      </c>
      <c r="AM33" s="400"/>
      <c r="AN33" s="400"/>
      <c r="AO33" s="400">
        <v>5.9</v>
      </c>
      <c r="AP33" s="400"/>
      <c r="AQ33" s="400"/>
      <c r="AR33" s="400">
        <f t="shared" ref="AR33" si="15">AL33</f>
        <v>6.6</v>
      </c>
      <c r="AS33" s="400"/>
      <c r="AT33" s="402"/>
      <c r="AU33" s="542"/>
      <c r="AV33" s="543"/>
      <c r="AW33" s="543"/>
      <c r="AX33" s="543"/>
      <c r="AY33" s="543"/>
      <c r="AZ33" s="543"/>
      <c r="BA33" s="543"/>
      <c r="BB33" s="543"/>
      <c r="BC33" s="543"/>
      <c r="BD33" s="462"/>
      <c r="BE33" s="463"/>
      <c r="BF33" s="463"/>
      <c r="BG33" s="463"/>
      <c r="BH33" s="463"/>
      <c r="BI33" s="463"/>
      <c r="BJ33" s="463"/>
      <c r="BK33" s="464"/>
      <c r="BL33" s="462"/>
      <c r="BM33" s="463"/>
      <c r="BN33" s="463"/>
      <c r="BO33" s="463"/>
      <c r="BP33" s="463"/>
      <c r="BQ33" s="463"/>
      <c r="BR33" s="464"/>
      <c r="BS33" s="468"/>
      <c r="BT33" s="469"/>
      <c r="BU33" s="469"/>
      <c r="BV33" s="469"/>
      <c r="BW33" s="469"/>
      <c r="BX33" s="469"/>
      <c r="BY33" s="470"/>
      <c r="BZ33" s="134"/>
      <c r="CA33" s="135"/>
      <c r="CB33" s="135"/>
      <c r="CC33" s="135"/>
      <c r="CD33" s="135"/>
      <c r="CE33" s="135"/>
      <c r="CF33" s="135"/>
      <c r="CG33" s="135"/>
      <c r="CH33" s="135"/>
      <c r="CI33" s="135"/>
      <c r="CJ33" s="135"/>
      <c r="CK33" s="135"/>
      <c r="CL33" s="135"/>
      <c r="CM33" s="136"/>
      <c r="CN33" s="547" t="s">
        <v>1287</v>
      </c>
      <c r="CO33" s="347"/>
      <c r="CP33" s="347"/>
      <c r="CQ33" s="347"/>
      <c r="CR33" s="347"/>
      <c r="CS33" s="347"/>
      <c r="CT33" s="347"/>
      <c r="CU33" s="347"/>
      <c r="CV33" s="347"/>
      <c r="CW33" s="347"/>
      <c r="CX33" s="347"/>
      <c r="CY33" s="347"/>
      <c r="CZ33" s="347"/>
      <c r="DA33" s="347"/>
      <c r="DB33" s="347"/>
      <c r="DC33" s="347"/>
      <c r="DD33" s="348"/>
      <c r="DE33" s="566"/>
      <c r="DF33" s="567"/>
      <c r="DG33" s="567"/>
      <c r="DH33" s="567"/>
      <c r="DI33" s="567"/>
      <c r="DJ33" s="568"/>
      <c r="DK33" s="552"/>
      <c r="DL33" s="531"/>
      <c r="DM33" s="531"/>
      <c r="DN33" s="531"/>
      <c r="DO33" s="531"/>
      <c r="DP33" s="531"/>
      <c r="DQ33" s="531"/>
      <c r="DR33" s="531"/>
      <c r="DS33" s="531"/>
      <c r="DT33" s="531"/>
      <c r="DU33" s="531"/>
      <c r="DV33" s="531"/>
      <c r="DW33" s="531"/>
      <c r="DX33" s="531"/>
      <c r="DY33" s="531"/>
      <c r="DZ33" s="531"/>
      <c r="EA33" s="532"/>
      <c r="EB33" s="483" t="s">
        <v>1279</v>
      </c>
      <c r="EC33" s="483"/>
      <c r="ED33" s="483"/>
      <c r="EE33" s="483"/>
      <c r="EF33" s="483"/>
      <c r="EG33" s="483"/>
      <c r="EH33" s="483"/>
      <c r="EI33" s="483"/>
      <c r="EJ33" s="483"/>
      <c r="EK33" s="483"/>
      <c r="EL33" s="483"/>
      <c r="EM33" s="483"/>
      <c r="EN33" s="483"/>
      <c r="EO33" s="483"/>
      <c r="EP33" s="483"/>
      <c r="EQ33" s="483"/>
      <c r="ER33" s="483"/>
      <c r="ES33" s="484">
        <v>1.59</v>
      </c>
      <c r="ET33" s="484"/>
      <c r="EU33" s="484"/>
      <c r="EV33" s="484"/>
      <c r="EW33" s="484"/>
      <c r="EX33" s="484"/>
      <c r="EY33" s="484"/>
      <c r="EZ33" s="484"/>
      <c r="FA33" s="549">
        <v>2450</v>
      </c>
      <c r="FB33" s="549"/>
      <c r="FC33" s="549"/>
      <c r="FD33" s="549"/>
      <c r="FE33" s="549"/>
      <c r="FF33" s="549"/>
      <c r="FG33" s="549"/>
      <c r="FH33" s="550"/>
    </row>
    <row r="34" spans="1:164" ht="8.65" customHeight="1">
      <c r="A34" s="107"/>
      <c r="B34" s="538"/>
      <c r="C34" s="478"/>
      <c r="D34" s="478"/>
      <c r="E34" s="478"/>
      <c r="F34" s="478"/>
      <c r="G34" s="478"/>
      <c r="H34" s="478"/>
      <c r="I34" s="478"/>
      <c r="J34" s="478"/>
      <c r="K34" s="478"/>
      <c r="L34" s="478"/>
      <c r="M34" s="429"/>
      <c r="N34" s="350"/>
      <c r="O34" s="350"/>
      <c r="P34" s="350"/>
      <c r="Q34" s="350"/>
      <c r="R34" s="350"/>
      <c r="S34" s="350"/>
      <c r="T34" s="350"/>
      <c r="U34" s="350"/>
      <c r="V34" s="350"/>
      <c r="W34" s="350"/>
      <c r="X34" s="350"/>
      <c r="Y34" s="350"/>
      <c r="Z34" s="350"/>
      <c r="AA34" s="350"/>
      <c r="AB34" s="430"/>
      <c r="AC34" s="432"/>
      <c r="AD34" s="401"/>
      <c r="AE34" s="401"/>
      <c r="AF34" s="401"/>
      <c r="AG34" s="401"/>
      <c r="AH34" s="401"/>
      <c r="AI34" s="401"/>
      <c r="AJ34" s="401"/>
      <c r="AK34" s="434"/>
      <c r="AL34" s="432"/>
      <c r="AM34" s="401"/>
      <c r="AN34" s="401"/>
      <c r="AO34" s="401"/>
      <c r="AP34" s="401"/>
      <c r="AQ34" s="401"/>
      <c r="AR34" s="401"/>
      <c r="AS34" s="401"/>
      <c r="AT34" s="403"/>
      <c r="AU34" s="544"/>
      <c r="AV34" s="545"/>
      <c r="AW34" s="545"/>
      <c r="AX34" s="545"/>
      <c r="AY34" s="545"/>
      <c r="AZ34" s="545"/>
      <c r="BA34" s="545"/>
      <c r="BB34" s="545"/>
      <c r="BC34" s="545"/>
      <c r="BD34" s="462"/>
      <c r="BE34" s="463"/>
      <c r="BF34" s="463"/>
      <c r="BG34" s="463"/>
      <c r="BH34" s="463"/>
      <c r="BI34" s="463"/>
      <c r="BJ34" s="463"/>
      <c r="BK34" s="464"/>
      <c r="BL34" s="462"/>
      <c r="BM34" s="463"/>
      <c r="BN34" s="463"/>
      <c r="BO34" s="463"/>
      <c r="BP34" s="463"/>
      <c r="BQ34" s="463"/>
      <c r="BR34" s="464"/>
      <c r="BS34" s="468"/>
      <c r="BT34" s="469"/>
      <c r="BU34" s="469"/>
      <c r="BV34" s="469"/>
      <c r="BW34" s="469"/>
      <c r="BX34" s="469"/>
      <c r="BY34" s="470"/>
      <c r="BZ34" s="134"/>
      <c r="CA34" s="135"/>
      <c r="CB34" s="135"/>
      <c r="CC34" s="135"/>
      <c r="CD34" s="135"/>
      <c r="CE34" s="135"/>
      <c r="CF34" s="135"/>
      <c r="CG34" s="135"/>
      <c r="CH34" s="135"/>
      <c r="CI34" s="135"/>
      <c r="CJ34" s="135"/>
      <c r="CK34" s="135"/>
      <c r="CL34" s="135"/>
      <c r="CM34" s="136"/>
      <c r="CN34" s="547"/>
      <c r="CO34" s="347"/>
      <c r="CP34" s="347"/>
      <c r="CQ34" s="347"/>
      <c r="CR34" s="347"/>
      <c r="CS34" s="347"/>
      <c r="CT34" s="347"/>
      <c r="CU34" s="347"/>
      <c r="CV34" s="347"/>
      <c r="CW34" s="347"/>
      <c r="CX34" s="347"/>
      <c r="CY34" s="347"/>
      <c r="CZ34" s="347"/>
      <c r="DA34" s="347"/>
      <c r="DB34" s="347"/>
      <c r="DC34" s="347"/>
      <c r="DD34" s="348"/>
      <c r="DE34" s="566"/>
      <c r="DF34" s="567"/>
      <c r="DG34" s="567"/>
      <c r="DH34" s="567"/>
      <c r="DI34" s="567"/>
      <c r="DJ34" s="568"/>
      <c r="DK34" s="553"/>
      <c r="DL34" s="534"/>
      <c r="DM34" s="534"/>
      <c r="DN34" s="534"/>
      <c r="DO34" s="534"/>
      <c r="DP34" s="534"/>
      <c r="DQ34" s="534"/>
      <c r="DR34" s="534"/>
      <c r="DS34" s="534"/>
      <c r="DT34" s="534"/>
      <c r="DU34" s="534"/>
      <c r="DV34" s="534"/>
      <c r="DW34" s="534"/>
      <c r="DX34" s="534"/>
      <c r="DY34" s="534"/>
      <c r="DZ34" s="534"/>
      <c r="EA34" s="535"/>
      <c r="EB34" s="483"/>
      <c r="EC34" s="483"/>
      <c r="ED34" s="483"/>
      <c r="EE34" s="483"/>
      <c r="EF34" s="483"/>
      <c r="EG34" s="483"/>
      <c r="EH34" s="483"/>
      <c r="EI34" s="483"/>
      <c r="EJ34" s="483"/>
      <c r="EK34" s="483"/>
      <c r="EL34" s="483"/>
      <c r="EM34" s="483"/>
      <c r="EN34" s="483"/>
      <c r="EO34" s="483"/>
      <c r="EP34" s="483"/>
      <c r="EQ34" s="483"/>
      <c r="ER34" s="483"/>
      <c r="ES34" s="484"/>
      <c r="ET34" s="484"/>
      <c r="EU34" s="484"/>
      <c r="EV34" s="484"/>
      <c r="EW34" s="484"/>
      <c r="EX34" s="484"/>
      <c r="EY34" s="484"/>
      <c r="EZ34" s="484"/>
      <c r="FA34" s="549"/>
      <c r="FB34" s="549"/>
      <c r="FC34" s="549"/>
      <c r="FD34" s="549"/>
      <c r="FE34" s="549"/>
      <c r="FF34" s="549"/>
      <c r="FG34" s="549"/>
      <c r="FH34" s="550"/>
    </row>
    <row r="35" spans="1:164" ht="8.65" customHeight="1">
      <c r="A35" s="107"/>
      <c r="B35" s="538"/>
      <c r="C35" s="478"/>
      <c r="D35" s="478"/>
      <c r="E35" s="478"/>
      <c r="F35" s="478"/>
      <c r="G35" s="478"/>
      <c r="H35" s="478"/>
      <c r="I35" s="478"/>
      <c r="J35" s="478"/>
      <c r="K35" s="478"/>
      <c r="L35" s="478"/>
      <c r="M35" s="427" t="s">
        <v>1288</v>
      </c>
      <c r="N35" s="344"/>
      <c r="O35" s="344"/>
      <c r="P35" s="344"/>
      <c r="Q35" s="344"/>
      <c r="R35" s="344"/>
      <c r="S35" s="344"/>
      <c r="T35" s="344"/>
      <c r="U35" s="344"/>
      <c r="V35" s="344"/>
      <c r="W35" s="344"/>
      <c r="X35" s="344"/>
      <c r="Y35" s="344"/>
      <c r="Z35" s="344"/>
      <c r="AA35" s="344"/>
      <c r="AB35" s="428"/>
      <c r="AC35" s="431">
        <v>19.7</v>
      </c>
      <c r="AD35" s="400"/>
      <c r="AE35" s="400"/>
      <c r="AF35" s="400">
        <v>19.100000000000001</v>
      </c>
      <c r="AG35" s="400"/>
      <c r="AH35" s="400"/>
      <c r="AI35" s="400">
        <f t="shared" ref="AI35" si="16">AC35</f>
        <v>19.7</v>
      </c>
      <c r="AJ35" s="400"/>
      <c r="AK35" s="433"/>
      <c r="AL35" s="431">
        <v>6.9</v>
      </c>
      <c r="AM35" s="400"/>
      <c r="AN35" s="400"/>
      <c r="AO35" s="400">
        <v>6.3</v>
      </c>
      <c r="AP35" s="400"/>
      <c r="AQ35" s="400"/>
      <c r="AR35" s="400">
        <f t="shared" ref="AR35" si="17">AL35</f>
        <v>6.9</v>
      </c>
      <c r="AS35" s="400"/>
      <c r="AT35" s="402"/>
      <c r="AU35" s="540" t="s">
        <v>1289</v>
      </c>
      <c r="AV35" s="541"/>
      <c r="AW35" s="541"/>
      <c r="AX35" s="541"/>
      <c r="AY35" s="541"/>
      <c r="AZ35" s="541"/>
      <c r="BA35" s="541"/>
      <c r="BB35" s="541"/>
      <c r="BC35" s="541"/>
      <c r="BD35" s="462"/>
      <c r="BE35" s="463"/>
      <c r="BF35" s="463"/>
      <c r="BG35" s="463"/>
      <c r="BH35" s="463"/>
      <c r="BI35" s="463"/>
      <c r="BJ35" s="463"/>
      <c r="BK35" s="464"/>
      <c r="BL35" s="462">
        <v>4.5</v>
      </c>
      <c r="BM35" s="463"/>
      <c r="BN35" s="463"/>
      <c r="BO35" s="463"/>
      <c r="BP35" s="463"/>
      <c r="BQ35" s="463"/>
      <c r="BR35" s="464"/>
      <c r="BS35" s="468"/>
      <c r="BT35" s="469"/>
      <c r="BU35" s="469"/>
      <c r="BV35" s="469"/>
      <c r="BW35" s="469"/>
      <c r="BX35" s="469"/>
      <c r="BY35" s="470"/>
      <c r="BZ35" s="134"/>
      <c r="CA35" s="135"/>
      <c r="CB35" s="135"/>
      <c r="CC35" s="135"/>
      <c r="CD35" s="135"/>
      <c r="CE35" s="135"/>
      <c r="CF35" s="135"/>
      <c r="CG35" s="135"/>
      <c r="CH35" s="135"/>
      <c r="CI35" s="135"/>
      <c r="CJ35" s="135"/>
      <c r="CK35" s="135"/>
      <c r="CL35" s="135"/>
      <c r="CM35" s="136"/>
      <c r="CN35" s="547" t="s">
        <v>1290</v>
      </c>
      <c r="CO35" s="347"/>
      <c r="CP35" s="347"/>
      <c r="CQ35" s="347"/>
      <c r="CR35" s="347"/>
      <c r="CS35" s="347"/>
      <c r="CT35" s="347"/>
      <c r="CU35" s="347"/>
      <c r="CV35" s="347"/>
      <c r="CW35" s="347"/>
      <c r="CX35" s="347"/>
      <c r="CY35" s="347"/>
      <c r="CZ35" s="347"/>
      <c r="DA35" s="347"/>
      <c r="DB35" s="347"/>
      <c r="DC35" s="347"/>
      <c r="DD35" s="348"/>
      <c r="DE35" s="566"/>
      <c r="DF35" s="567"/>
      <c r="DG35" s="567"/>
      <c r="DH35" s="567"/>
      <c r="DI35" s="567"/>
      <c r="DJ35" s="568"/>
      <c r="DK35" s="518" t="s">
        <v>1291</v>
      </c>
      <c r="DL35" s="519"/>
      <c r="DM35" s="519"/>
      <c r="DN35" s="519"/>
      <c r="DO35" s="519"/>
      <c r="DP35" s="519"/>
      <c r="DQ35" s="520"/>
      <c r="DR35" s="527" t="s">
        <v>1292</v>
      </c>
      <c r="DS35" s="528"/>
      <c r="DT35" s="528"/>
      <c r="DU35" s="528"/>
      <c r="DV35" s="528"/>
      <c r="DW35" s="528"/>
      <c r="DX35" s="528"/>
      <c r="DY35" s="528"/>
      <c r="DZ35" s="528"/>
      <c r="EA35" s="529"/>
      <c r="EB35" s="483" t="s">
        <v>1269</v>
      </c>
      <c r="EC35" s="483"/>
      <c r="ED35" s="483"/>
      <c r="EE35" s="483"/>
      <c r="EF35" s="483"/>
      <c r="EG35" s="483"/>
      <c r="EH35" s="483"/>
      <c r="EI35" s="483"/>
      <c r="EJ35" s="483"/>
      <c r="EK35" s="483"/>
      <c r="EL35" s="483"/>
      <c r="EM35" s="483"/>
      <c r="EN35" s="483"/>
      <c r="EO35" s="483"/>
      <c r="EP35" s="483"/>
      <c r="EQ35" s="483"/>
      <c r="ER35" s="483"/>
      <c r="ES35" s="484">
        <v>2.37</v>
      </c>
      <c r="ET35" s="484"/>
      <c r="EU35" s="484"/>
      <c r="EV35" s="484"/>
      <c r="EW35" s="484"/>
      <c r="EX35" s="484"/>
      <c r="EY35" s="484"/>
      <c r="EZ35" s="484"/>
      <c r="FA35" s="549"/>
      <c r="FB35" s="549"/>
      <c r="FC35" s="549"/>
      <c r="FD35" s="549"/>
      <c r="FE35" s="549"/>
      <c r="FF35" s="549"/>
      <c r="FG35" s="549"/>
      <c r="FH35" s="550"/>
    </row>
    <row r="36" spans="1:164" ht="8.65" customHeight="1">
      <c r="A36" s="107"/>
      <c r="B36" s="538"/>
      <c r="C36" s="478"/>
      <c r="D36" s="478"/>
      <c r="E36" s="478"/>
      <c r="F36" s="478"/>
      <c r="G36" s="478"/>
      <c r="H36" s="478"/>
      <c r="I36" s="478"/>
      <c r="J36" s="478"/>
      <c r="K36" s="478"/>
      <c r="L36" s="478"/>
      <c r="M36" s="429"/>
      <c r="N36" s="350"/>
      <c r="O36" s="350"/>
      <c r="P36" s="350"/>
      <c r="Q36" s="350"/>
      <c r="R36" s="350"/>
      <c r="S36" s="350"/>
      <c r="T36" s="350"/>
      <c r="U36" s="350"/>
      <c r="V36" s="350"/>
      <c r="W36" s="350"/>
      <c r="X36" s="350"/>
      <c r="Y36" s="350"/>
      <c r="Z36" s="350"/>
      <c r="AA36" s="350"/>
      <c r="AB36" s="430"/>
      <c r="AC36" s="432"/>
      <c r="AD36" s="401"/>
      <c r="AE36" s="401"/>
      <c r="AF36" s="401"/>
      <c r="AG36" s="401"/>
      <c r="AH36" s="401"/>
      <c r="AI36" s="401"/>
      <c r="AJ36" s="401"/>
      <c r="AK36" s="434"/>
      <c r="AL36" s="432"/>
      <c r="AM36" s="401"/>
      <c r="AN36" s="401"/>
      <c r="AO36" s="401"/>
      <c r="AP36" s="401"/>
      <c r="AQ36" s="401"/>
      <c r="AR36" s="401"/>
      <c r="AS36" s="401"/>
      <c r="AT36" s="403"/>
      <c r="AU36" s="542"/>
      <c r="AV36" s="543"/>
      <c r="AW36" s="543"/>
      <c r="AX36" s="543"/>
      <c r="AY36" s="543"/>
      <c r="AZ36" s="543"/>
      <c r="BA36" s="543"/>
      <c r="BB36" s="543"/>
      <c r="BC36" s="543"/>
      <c r="BD36" s="462"/>
      <c r="BE36" s="463"/>
      <c r="BF36" s="463"/>
      <c r="BG36" s="463"/>
      <c r="BH36" s="463"/>
      <c r="BI36" s="463"/>
      <c r="BJ36" s="463"/>
      <c r="BK36" s="464"/>
      <c r="BL36" s="462"/>
      <c r="BM36" s="463"/>
      <c r="BN36" s="463"/>
      <c r="BO36" s="463"/>
      <c r="BP36" s="463"/>
      <c r="BQ36" s="463"/>
      <c r="BR36" s="464"/>
      <c r="BS36" s="468"/>
      <c r="BT36" s="469"/>
      <c r="BU36" s="469"/>
      <c r="BV36" s="469"/>
      <c r="BW36" s="469"/>
      <c r="BX36" s="469"/>
      <c r="BY36" s="470"/>
      <c r="BZ36" s="134"/>
      <c r="CA36" s="135"/>
      <c r="CB36" s="135"/>
      <c r="CC36" s="135"/>
      <c r="CD36" s="135"/>
      <c r="CE36" s="135"/>
      <c r="CF36" s="135"/>
      <c r="CG36" s="135"/>
      <c r="CH36" s="135"/>
      <c r="CI36" s="135"/>
      <c r="CJ36" s="135"/>
      <c r="CK36" s="135"/>
      <c r="CL36" s="135"/>
      <c r="CM36" s="136"/>
      <c r="CN36" s="548"/>
      <c r="CO36" s="350"/>
      <c r="CP36" s="350"/>
      <c r="CQ36" s="350"/>
      <c r="CR36" s="350"/>
      <c r="CS36" s="350"/>
      <c r="CT36" s="350"/>
      <c r="CU36" s="350"/>
      <c r="CV36" s="350"/>
      <c r="CW36" s="350"/>
      <c r="CX36" s="350"/>
      <c r="CY36" s="350"/>
      <c r="CZ36" s="350"/>
      <c r="DA36" s="350"/>
      <c r="DB36" s="350"/>
      <c r="DC36" s="350"/>
      <c r="DD36" s="351"/>
      <c r="DE36" s="569"/>
      <c r="DF36" s="570"/>
      <c r="DG36" s="570"/>
      <c r="DH36" s="570"/>
      <c r="DI36" s="570"/>
      <c r="DJ36" s="571"/>
      <c r="DK36" s="521"/>
      <c r="DL36" s="522"/>
      <c r="DM36" s="522"/>
      <c r="DN36" s="522"/>
      <c r="DO36" s="522"/>
      <c r="DP36" s="522"/>
      <c r="DQ36" s="523"/>
      <c r="DR36" s="530"/>
      <c r="DS36" s="531"/>
      <c r="DT36" s="531"/>
      <c r="DU36" s="531"/>
      <c r="DV36" s="531"/>
      <c r="DW36" s="531"/>
      <c r="DX36" s="531"/>
      <c r="DY36" s="531"/>
      <c r="DZ36" s="531"/>
      <c r="EA36" s="532"/>
      <c r="EB36" s="483"/>
      <c r="EC36" s="483"/>
      <c r="ED36" s="483"/>
      <c r="EE36" s="483"/>
      <c r="EF36" s="483"/>
      <c r="EG36" s="483"/>
      <c r="EH36" s="483"/>
      <c r="EI36" s="483"/>
      <c r="EJ36" s="483"/>
      <c r="EK36" s="483"/>
      <c r="EL36" s="483"/>
      <c r="EM36" s="483"/>
      <c r="EN36" s="483"/>
      <c r="EO36" s="483"/>
      <c r="EP36" s="483"/>
      <c r="EQ36" s="483"/>
      <c r="ER36" s="483"/>
      <c r="ES36" s="484"/>
      <c r="ET36" s="484"/>
      <c r="EU36" s="484"/>
      <c r="EV36" s="484"/>
      <c r="EW36" s="484"/>
      <c r="EX36" s="484"/>
      <c r="EY36" s="484"/>
      <c r="EZ36" s="484"/>
      <c r="FA36" s="549"/>
      <c r="FB36" s="549"/>
      <c r="FC36" s="549"/>
      <c r="FD36" s="549"/>
      <c r="FE36" s="549"/>
      <c r="FF36" s="549"/>
      <c r="FG36" s="549"/>
      <c r="FH36" s="550"/>
    </row>
    <row r="37" spans="1:164" ht="8.65" customHeight="1">
      <c r="A37" s="107"/>
      <c r="B37" s="538"/>
      <c r="C37" s="478"/>
      <c r="D37" s="478"/>
      <c r="E37" s="478"/>
      <c r="F37" s="478"/>
      <c r="G37" s="478"/>
      <c r="H37" s="478"/>
      <c r="I37" s="478"/>
      <c r="J37" s="478"/>
      <c r="K37" s="478"/>
      <c r="L37" s="478"/>
      <c r="M37" s="427" t="s">
        <v>1270</v>
      </c>
      <c r="N37" s="344"/>
      <c r="O37" s="344"/>
      <c r="P37" s="344"/>
      <c r="Q37" s="344"/>
      <c r="R37" s="344"/>
      <c r="S37" s="344"/>
      <c r="T37" s="344"/>
      <c r="U37" s="344"/>
      <c r="V37" s="344"/>
      <c r="W37" s="344"/>
      <c r="X37" s="344"/>
      <c r="Y37" s="344"/>
      <c r="Z37" s="344"/>
      <c r="AA37" s="344"/>
      <c r="AB37" s="428"/>
      <c r="AC37" s="431">
        <v>20.9</v>
      </c>
      <c r="AD37" s="400"/>
      <c r="AE37" s="400"/>
      <c r="AF37" s="400">
        <v>20.3</v>
      </c>
      <c r="AG37" s="400"/>
      <c r="AH37" s="400"/>
      <c r="AI37" s="400">
        <f t="shared" ref="AI37" si="18">AC37</f>
        <v>20.9</v>
      </c>
      <c r="AJ37" s="400"/>
      <c r="AK37" s="433"/>
      <c r="AL37" s="431">
        <v>7.6</v>
      </c>
      <c r="AM37" s="400"/>
      <c r="AN37" s="400"/>
      <c r="AO37" s="400">
        <v>6.9</v>
      </c>
      <c r="AP37" s="400"/>
      <c r="AQ37" s="400"/>
      <c r="AR37" s="400">
        <f t="shared" ref="AR37" si="19">AL37</f>
        <v>7.6</v>
      </c>
      <c r="AS37" s="400"/>
      <c r="AT37" s="402"/>
      <c r="AU37" s="542"/>
      <c r="AV37" s="543"/>
      <c r="AW37" s="543"/>
      <c r="AX37" s="543"/>
      <c r="AY37" s="543"/>
      <c r="AZ37" s="543"/>
      <c r="BA37" s="543"/>
      <c r="BB37" s="543"/>
      <c r="BC37" s="543"/>
      <c r="BD37" s="462"/>
      <c r="BE37" s="463"/>
      <c r="BF37" s="463"/>
      <c r="BG37" s="463"/>
      <c r="BH37" s="463"/>
      <c r="BI37" s="463"/>
      <c r="BJ37" s="463"/>
      <c r="BK37" s="464"/>
      <c r="BL37" s="462"/>
      <c r="BM37" s="463"/>
      <c r="BN37" s="463"/>
      <c r="BO37" s="463"/>
      <c r="BP37" s="463"/>
      <c r="BQ37" s="463"/>
      <c r="BR37" s="464"/>
      <c r="BS37" s="468"/>
      <c r="BT37" s="469"/>
      <c r="BU37" s="469"/>
      <c r="BV37" s="469"/>
      <c r="BW37" s="469"/>
      <c r="BX37" s="469"/>
      <c r="BY37" s="470"/>
      <c r="BZ37" s="134"/>
      <c r="CA37" s="135"/>
      <c r="CB37" s="135"/>
      <c r="CC37" s="135"/>
      <c r="CD37" s="135"/>
      <c r="CE37" s="135"/>
      <c r="CF37" s="135"/>
      <c r="CG37" s="135"/>
      <c r="CH37" s="135"/>
      <c r="CI37" s="135"/>
      <c r="CJ37" s="135"/>
      <c r="CK37" s="135"/>
      <c r="CL37" s="135"/>
      <c r="CM37" s="136"/>
      <c r="CN37" s="509" t="s">
        <v>1293</v>
      </c>
      <c r="CO37" s="509"/>
      <c r="CP37" s="509"/>
      <c r="CQ37" s="509"/>
      <c r="CR37" s="509"/>
      <c r="CS37" s="509"/>
      <c r="CT37" s="509"/>
      <c r="CU37" s="509"/>
      <c r="CV37" s="509"/>
      <c r="CW37" s="509"/>
      <c r="CX37" s="509"/>
      <c r="CY37" s="509"/>
      <c r="CZ37" s="509"/>
      <c r="DA37" s="509"/>
      <c r="DB37" s="509"/>
      <c r="DC37" s="509"/>
      <c r="DD37" s="509"/>
      <c r="DE37" s="512">
        <v>0.1</v>
      </c>
      <c r="DF37" s="512"/>
      <c r="DG37" s="512"/>
      <c r="DH37" s="512"/>
      <c r="DI37" s="512"/>
      <c r="DJ37" s="513"/>
      <c r="DK37" s="521"/>
      <c r="DL37" s="522"/>
      <c r="DM37" s="522"/>
      <c r="DN37" s="522"/>
      <c r="DO37" s="522"/>
      <c r="DP37" s="522"/>
      <c r="DQ37" s="523"/>
      <c r="DR37" s="530"/>
      <c r="DS37" s="531"/>
      <c r="DT37" s="531"/>
      <c r="DU37" s="531"/>
      <c r="DV37" s="531"/>
      <c r="DW37" s="531"/>
      <c r="DX37" s="531"/>
      <c r="DY37" s="531"/>
      <c r="DZ37" s="531"/>
      <c r="EA37" s="532"/>
      <c r="EB37" s="483" t="s">
        <v>1273</v>
      </c>
      <c r="EC37" s="483"/>
      <c r="ED37" s="483"/>
      <c r="EE37" s="483"/>
      <c r="EF37" s="483"/>
      <c r="EG37" s="483"/>
      <c r="EH37" s="483"/>
      <c r="EI37" s="483"/>
      <c r="EJ37" s="483"/>
      <c r="EK37" s="483"/>
      <c r="EL37" s="483"/>
      <c r="EM37" s="483"/>
      <c r="EN37" s="483"/>
      <c r="EO37" s="483"/>
      <c r="EP37" s="483"/>
      <c r="EQ37" s="483"/>
      <c r="ER37" s="483"/>
      <c r="ES37" s="484">
        <v>2.6</v>
      </c>
      <c r="ET37" s="484"/>
      <c r="EU37" s="484"/>
      <c r="EV37" s="484"/>
      <c r="EW37" s="484"/>
      <c r="EX37" s="484"/>
      <c r="EY37" s="484"/>
      <c r="EZ37" s="484"/>
      <c r="FA37" s="549"/>
      <c r="FB37" s="549"/>
      <c r="FC37" s="549"/>
      <c r="FD37" s="549"/>
      <c r="FE37" s="549"/>
      <c r="FF37" s="549"/>
      <c r="FG37" s="549"/>
      <c r="FH37" s="550"/>
    </row>
    <row r="38" spans="1:164" ht="8.65" customHeight="1">
      <c r="A38" s="107"/>
      <c r="B38" s="539"/>
      <c r="C38" s="481"/>
      <c r="D38" s="481"/>
      <c r="E38" s="481"/>
      <c r="F38" s="481"/>
      <c r="G38" s="481"/>
      <c r="H38" s="481"/>
      <c r="I38" s="481"/>
      <c r="J38" s="481"/>
      <c r="K38" s="481"/>
      <c r="L38" s="481"/>
      <c r="M38" s="429"/>
      <c r="N38" s="350"/>
      <c r="O38" s="350"/>
      <c r="P38" s="350"/>
      <c r="Q38" s="350"/>
      <c r="R38" s="350"/>
      <c r="S38" s="350"/>
      <c r="T38" s="350"/>
      <c r="U38" s="350"/>
      <c r="V38" s="350"/>
      <c r="W38" s="350"/>
      <c r="X38" s="350"/>
      <c r="Y38" s="350"/>
      <c r="Z38" s="350"/>
      <c r="AA38" s="350"/>
      <c r="AB38" s="430"/>
      <c r="AC38" s="432"/>
      <c r="AD38" s="401"/>
      <c r="AE38" s="401"/>
      <c r="AF38" s="401"/>
      <c r="AG38" s="401"/>
      <c r="AH38" s="401"/>
      <c r="AI38" s="401"/>
      <c r="AJ38" s="401"/>
      <c r="AK38" s="434"/>
      <c r="AL38" s="432"/>
      <c r="AM38" s="401"/>
      <c r="AN38" s="401"/>
      <c r="AO38" s="401"/>
      <c r="AP38" s="401"/>
      <c r="AQ38" s="401"/>
      <c r="AR38" s="401"/>
      <c r="AS38" s="401"/>
      <c r="AT38" s="403"/>
      <c r="AU38" s="544"/>
      <c r="AV38" s="545"/>
      <c r="AW38" s="545"/>
      <c r="AX38" s="545"/>
      <c r="AY38" s="545"/>
      <c r="AZ38" s="545"/>
      <c r="BA38" s="545"/>
      <c r="BB38" s="545"/>
      <c r="BC38" s="545"/>
      <c r="BD38" s="462"/>
      <c r="BE38" s="463"/>
      <c r="BF38" s="463"/>
      <c r="BG38" s="463"/>
      <c r="BH38" s="463"/>
      <c r="BI38" s="463"/>
      <c r="BJ38" s="463"/>
      <c r="BK38" s="464"/>
      <c r="BL38" s="462"/>
      <c r="BM38" s="463"/>
      <c r="BN38" s="463"/>
      <c r="BO38" s="463"/>
      <c r="BP38" s="463"/>
      <c r="BQ38" s="463"/>
      <c r="BR38" s="464"/>
      <c r="BS38" s="468"/>
      <c r="BT38" s="469"/>
      <c r="BU38" s="469"/>
      <c r="BV38" s="469"/>
      <c r="BW38" s="469"/>
      <c r="BX38" s="469"/>
      <c r="BY38" s="470"/>
      <c r="BZ38" s="134"/>
      <c r="CA38" s="135"/>
      <c r="CB38" s="135"/>
      <c r="CC38" s="135"/>
      <c r="CD38" s="135"/>
      <c r="CE38" s="135"/>
      <c r="CF38" s="135"/>
      <c r="CG38" s="135"/>
      <c r="CH38" s="135"/>
      <c r="CI38" s="135"/>
      <c r="CJ38" s="135"/>
      <c r="CK38" s="135"/>
      <c r="CL38" s="135"/>
      <c r="CM38" s="136"/>
      <c r="CN38" s="510"/>
      <c r="CO38" s="510"/>
      <c r="CP38" s="510"/>
      <c r="CQ38" s="510"/>
      <c r="CR38" s="510"/>
      <c r="CS38" s="510"/>
      <c r="CT38" s="510"/>
      <c r="CU38" s="510"/>
      <c r="CV38" s="510"/>
      <c r="CW38" s="510"/>
      <c r="CX38" s="510"/>
      <c r="CY38" s="510"/>
      <c r="CZ38" s="510"/>
      <c r="DA38" s="510"/>
      <c r="DB38" s="510"/>
      <c r="DC38" s="510"/>
      <c r="DD38" s="510"/>
      <c r="DE38" s="514"/>
      <c r="DF38" s="514"/>
      <c r="DG38" s="514"/>
      <c r="DH38" s="514"/>
      <c r="DI38" s="514"/>
      <c r="DJ38" s="515"/>
      <c r="DK38" s="521"/>
      <c r="DL38" s="522"/>
      <c r="DM38" s="522"/>
      <c r="DN38" s="522"/>
      <c r="DO38" s="522"/>
      <c r="DP38" s="522"/>
      <c r="DQ38" s="523"/>
      <c r="DR38" s="530"/>
      <c r="DS38" s="531"/>
      <c r="DT38" s="531"/>
      <c r="DU38" s="531"/>
      <c r="DV38" s="531"/>
      <c r="DW38" s="531"/>
      <c r="DX38" s="531"/>
      <c r="DY38" s="531"/>
      <c r="DZ38" s="531"/>
      <c r="EA38" s="532"/>
      <c r="EB38" s="483"/>
      <c r="EC38" s="483"/>
      <c r="ED38" s="483"/>
      <c r="EE38" s="483"/>
      <c r="EF38" s="483"/>
      <c r="EG38" s="483"/>
      <c r="EH38" s="483"/>
      <c r="EI38" s="483"/>
      <c r="EJ38" s="483"/>
      <c r="EK38" s="483"/>
      <c r="EL38" s="483"/>
      <c r="EM38" s="483"/>
      <c r="EN38" s="483"/>
      <c r="EO38" s="483"/>
      <c r="EP38" s="483"/>
      <c r="EQ38" s="483"/>
      <c r="ER38" s="483"/>
      <c r="ES38" s="484"/>
      <c r="ET38" s="484"/>
      <c r="EU38" s="484"/>
      <c r="EV38" s="484"/>
      <c r="EW38" s="484"/>
      <c r="EX38" s="484"/>
      <c r="EY38" s="484"/>
      <c r="EZ38" s="484"/>
      <c r="FA38" s="549"/>
      <c r="FB38" s="549"/>
      <c r="FC38" s="549"/>
      <c r="FD38" s="549"/>
      <c r="FE38" s="549"/>
      <c r="FF38" s="549"/>
      <c r="FG38" s="549"/>
      <c r="FH38" s="550"/>
    </row>
    <row r="39" spans="1:164" ht="8.65" customHeight="1">
      <c r="A39" s="107"/>
      <c r="B39" s="537" t="s">
        <v>1294</v>
      </c>
      <c r="C39" s="475"/>
      <c r="D39" s="475"/>
      <c r="E39" s="475"/>
      <c r="F39" s="475"/>
      <c r="G39" s="475"/>
      <c r="H39" s="475"/>
      <c r="I39" s="475"/>
      <c r="J39" s="475"/>
      <c r="K39" s="475"/>
      <c r="L39" s="475"/>
      <c r="M39" s="427" t="s">
        <v>1257</v>
      </c>
      <c r="N39" s="344"/>
      <c r="O39" s="344"/>
      <c r="P39" s="344"/>
      <c r="Q39" s="344"/>
      <c r="R39" s="344"/>
      <c r="S39" s="344"/>
      <c r="T39" s="344"/>
      <c r="U39" s="344"/>
      <c r="V39" s="344"/>
      <c r="W39" s="344"/>
      <c r="X39" s="344"/>
      <c r="Y39" s="344"/>
      <c r="Z39" s="344"/>
      <c r="AA39" s="344"/>
      <c r="AB39" s="428"/>
      <c r="AC39" s="431">
        <v>19.100000000000001</v>
      </c>
      <c r="AD39" s="400"/>
      <c r="AE39" s="400"/>
      <c r="AF39" s="400">
        <v>18.399999999999999</v>
      </c>
      <c r="AG39" s="400"/>
      <c r="AH39" s="400"/>
      <c r="AI39" s="400">
        <f t="shared" ref="AI39" si="20">AC39</f>
        <v>19.100000000000001</v>
      </c>
      <c r="AJ39" s="400"/>
      <c r="AK39" s="433"/>
      <c r="AL39" s="431">
        <v>6.6</v>
      </c>
      <c r="AM39" s="400"/>
      <c r="AN39" s="400"/>
      <c r="AO39" s="400">
        <v>6</v>
      </c>
      <c r="AP39" s="400"/>
      <c r="AQ39" s="400"/>
      <c r="AR39" s="400">
        <f t="shared" ref="AR39" si="21">AL39</f>
        <v>6.6</v>
      </c>
      <c r="AS39" s="400"/>
      <c r="AT39" s="402"/>
      <c r="AU39" s="540" t="s">
        <v>1294</v>
      </c>
      <c r="AV39" s="541"/>
      <c r="AW39" s="541"/>
      <c r="AX39" s="541"/>
      <c r="AY39" s="541"/>
      <c r="AZ39" s="541"/>
      <c r="BA39" s="541"/>
      <c r="BB39" s="541"/>
      <c r="BC39" s="541"/>
      <c r="BD39" s="462">
        <v>5</v>
      </c>
      <c r="BE39" s="463"/>
      <c r="BF39" s="463"/>
      <c r="BG39" s="463"/>
      <c r="BH39" s="463"/>
      <c r="BI39" s="463"/>
      <c r="BJ39" s="463"/>
      <c r="BK39" s="464"/>
      <c r="BL39" s="462"/>
      <c r="BM39" s="463"/>
      <c r="BN39" s="463"/>
      <c r="BO39" s="463"/>
      <c r="BP39" s="463"/>
      <c r="BQ39" s="463"/>
      <c r="BR39" s="464"/>
      <c r="BS39" s="468">
        <v>10</v>
      </c>
      <c r="BT39" s="469"/>
      <c r="BU39" s="469"/>
      <c r="BV39" s="469"/>
      <c r="BW39" s="469"/>
      <c r="BX39" s="469"/>
      <c r="BY39" s="470"/>
      <c r="BZ39" s="134"/>
      <c r="CA39" s="135"/>
      <c r="CB39" s="135"/>
      <c r="CC39" s="135"/>
      <c r="CD39" s="135"/>
      <c r="CE39" s="135"/>
      <c r="CF39" s="135"/>
      <c r="CG39" s="135"/>
      <c r="CH39" s="135"/>
      <c r="CI39" s="135"/>
      <c r="CJ39" s="135"/>
      <c r="CK39" s="135"/>
      <c r="CL39" s="135"/>
      <c r="CM39" s="136"/>
      <c r="CN39" s="510"/>
      <c r="CO39" s="510"/>
      <c r="CP39" s="510"/>
      <c r="CQ39" s="510"/>
      <c r="CR39" s="510"/>
      <c r="CS39" s="510"/>
      <c r="CT39" s="510"/>
      <c r="CU39" s="510"/>
      <c r="CV39" s="510"/>
      <c r="CW39" s="510"/>
      <c r="CX39" s="510"/>
      <c r="CY39" s="510"/>
      <c r="CZ39" s="510"/>
      <c r="DA39" s="510"/>
      <c r="DB39" s="510"/>
      <c r="DC39" s="510"/>
      <c r="DD39" s="510"/>
      <c r="DE39" s="514"/>
      <c r="DF39" s="514"/>
      <c r="DG39" s="514"/>
      <c r="DH39" s="514"/>
      <c r="DI39" s="514"/>
      <c r="DJ39" s="515"/>
      <c r="DK39" s="521"/>
      <c r="DL39" s="522"/>
      <c r="DM39" s="522"/>
      <c r="DN39" s="522"/>
      <c r="DO39" s="522"/>
      <c r="DP39" s="522"/>
      <c r="DQ39" s="523"/>
      <c r="DR39" s="530"/>
      <c r="DS39" s="531"/>
      <c r="DT39" s="531"/>
      <c r="DU39" s="531"/>
      <c r="DV39" s="531"/>
      <c r="DW39" s="531"/>
      <c r="DX39" s="531"/>
      <c r="DY39" s="531"/>
      <c r="DZ39" s="531"/>
      <c r="EA39" s="532"/>
      <c r="EB39" s="483" t="s">
        <v>1295</v>
      </c>
      <c r="EC39" s="483"/>
      <c r="ED39" s="483"/>
      <c r="EE39" s="483"/>
      <c r="EF39" s="483"/>
      <c r="EG39" s="483"/>
      <c r="EH39" s="483"/>
      <c r="EI39" s="483"/>
      <c r="EJ39" s="483"/>
      <c r="EK39" s="483"/>
      <c r="EL39" s="483"/>
      <c r="EM39" s="483"/>
      <c r="EN39" s="483"/>
      <c r="EO39" s="483"/>
      <c r="EP39" s="483"/>
      <c r="EQ39" s="483"/>
      <c r="ER39" s="483"/>
      <c r="ES39" s="484">
        <v>3.11</v>
      </c>
      <c r="ET39" s="484"/>
      <c r="EU39" s="484"/>
      <c r="EV39" s="484"/>
      <c r="EW39" s="484"/>
      <c r="EX39" s="484"/>
      <c r="EY39" s="484"/>
      <c r="EZ39" s="484"/>
      <c r="FA39" s="425"/>
      <c r="FB39" s="425"/>
      <c r="FC39" s="425"/>
      <c r="FD39" s="425"/>
      <c r="FE39" s="425"/>
      <c r="FF39" s="425"/>
      <c r="FG39" s="425"/>
      <c r="FH39" s="426"/>
    </row>
    <row r="40" spans="1:164" ht="8.65" customHeight="1">
      <c r="A40" s="107"/>
      <c r="B40" s="538"/>
      <c r="C40" s="478"/>
      <c r="D40" s="478"/>
      <c r="E40" s="478"/>
      <c r="F40" s="478"/>
      <c r="G40" s="478"/>
      <c r="H40" s="478"/>
      <c r="I40" s="478"/>
      <c r="J40" s="478"/>
      <c r="K40" s="478"/>
      <c r="L40" s="478"/>
      <c r="M40" s="429"/>
      <c r="N40" s="350"/>
      <c r="O40" s="350"/>
      <c r="P40" s="350"/>
      <c r="Q40" s="350"/>
      <c r="R40" s="350"/>
      <c r="S40" s="350"/>
      <c r="T40" s="350"/>
      <c r="U40" s="350"/>
      <c r="V40" s="350"/>
      <c r="W40" s="350"/>
      <c r="X40" s="350"/>
      <c r="Y40" s="350"/>
      <c r="Z40" s="350"/>
      <c r="AA40" s="350"/>
      <c r="AB40" s="430"/>
      <c r="AC40" s="432"/>
      <c r="AD40" s="401"/>
      <c r="AE40" s="401"/>
      <c r="AF40" s="401"/>
      <c r="AG40" s="401"/>
      <c r="AH40" s="401"/>
      <c r="AI40" s="401"/>
      <c r="AJ40" s="401"/>
      <c r="AK40" s="434"/>
      <c r="AL40" s="432"/>
      <c r="AM40" s="401"/>
      <c r="AN40" s="401"/>
      <c r="AO40" s="401"/>
      <c r="AP40" s="401"/>
      <c r="AQ40" s="401"/>
      <c r="AR40" s="401"/>
      <c r="AS40" s="401"/>
      <c r="AT40" s="403"/>
      <c r="AU40" s="542"/>
      <c r="AV40" s="543"/>
      <c r="AW40" s="543"/>
      <c r="AX40" s="543"/>
      <c r="AY40" s="543"/>
      <c r="AZ40" s="543"/>
      <c r="BA40" s="543"/>
      <c r="BB40" s="543"/>
      <c r="BC40" s="543"/>
      <c r="BD40" s="462"/>
      <c r="BE40" s="463"/>
      <c r="BF40" s="463"/>
      <c r="BG40" s="463"/>
      <c r="BH40" s="463"/>
      <c r="BI40" s="463"/>
      <c r="BJ40" s="463"/>
      <c r="BK40" s="464"/>
      <c r="BL40" s="462"/>
      <c r="BM40" s="463"/>
      <c r="BN40" s="463"/>
      <c r="BO40" s="463"/>
      <c r="BP40" s="463"/>
      <c r="BQ40" s="463"/>
      <c r="BR40" s="464"/>
      <c r="BS40" s="468"/>
      <c r="BT40" s="469"/>
      <c r="BU40" s="469"/>
      <c r="BV40" s="469"/>
      <c r="BW40" s="469"/>
      <c r="BX40" s="469"/>
      <c r="BY40" s="470"/>
      <c r="BZ40" s="137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9"/>
      <c r="CN40" s="511"/>
      <c r="CO40" s="511"/>
      <c r="CP40" s="511"/>
      <c r="CQ40" s="511"/>
      <c r="CR40" s="511"/>
      <c r="CS40" s="511"/>
      <c r="CT40" s="511"/>
      <c r="CU40" s="511"/>
      <c r="CV40" s="511"/>
      <c r="CW40" s="511"/>
      <c r="CX40" s="511"/>
      <c r="CY40" s="511"/>
      <c r="CZ40" s="511"/>
      <c r="DA40" s="511"/>
      <c r="DB40" s="511"/>
      <c r="DC40" s="511"/>
      <c r="DD40" s="511"/>
      <c r="DE40" s="516"/>
      <c r="DF40" s="516"/>
      <c r="DG40" s="516"/>
      <c r="DH40" s="516"/>
      <c r="DI40" s="516"/>
      <c r="DJ40" s="517"/>
      <c r="DK40" s="521"/>
      <c r="DL40" s="522"/>
      <c r="DM40" s="522"/>
      <c r="DN40" s="522"/>
      <c r="DO40" s="522"/>
      <c r="DP40" s="522"/>
      <c r="DQ40" s="523"/>
      <c r="DR40" s="530"/>
      <c r="DS40" s="531"/>
      <c r="DT40" s="531"/>
      <c r="DU40" s="531"/>
      <c r="DV40" s="531"/>
      <c r="DW40" s="531"/>
      <c r="DX40" s="531"/>
      <c r="DY40" s="531"/>
      <c r="DZ40" s="531"/>
      <c r="EA40" s="532"/>
      <c r="EB40" s="483"/>
      <c r="EC40" s="483"/>
      <c r="ED40" s="483"/>
      <c r="EE40" s="483"/>
      <c r="EF40" s="483"/>
      <c r="EG40" s="483"/>
      <c r="EH40" s="483"/>
      <c r="EI40" s="483"/>
      <c r="EJ40" s="483"/>
      <c r="EK40" s="483"/>
      <c r="EL40" s="483"/>
      <c r="EM40" s="483"/>
      <c r="EN40" s="483"/>
      <c r="EO40" s="483"/>
      <c r="EP40" s="483"/>
      <c r="EQ40" s="483"/>
      <c r="ER40" s="483"/>
      <c r="ES40" s="484"/>
      <c r="ET40" s="484"/>
      <c r="EU40" s="484"/>
      <c r="EV40" s="484"/>
      <c r="EW40" s="484"/>
      <c r="EX40" s="484"/>
      <c r="EY40" s="484"/>
      <c r="EZ40" s="484"/>
      <c r="FA40" s="425"/>
      <c r="FB40" s="425"/>
      <c r="FC40" s="425"/>
      <c r="FD40" s="425"/>
      <c r="FE40" s="425"/>
      <c r="FF40" s="425"/>
      <c r="FG40" s="425"/>
      <c r="FH40" s="426"/>
    </row>
    <row r="41" spans="1:164" ht="8.65" customHeight="1">
      <c r="A41" s="107"/>
      <c r="B41" s="538"/>
      <c r="C41" s="478"/>
      <c r="D41" s="478"/>
      <c r="E41" s="478"/>
      <c r="F41" s="478"/>
      <c r="G41" s="478"/>
      <c r="H41" s="478"/>
      <c r="I41" s="478"/>
      <c r="J41" s="478"/>
      <c r="K41" s="478"/>
      <c r="L41" s="478"/>
      <c r="M41" s="427" t="s">
        <v>1264</v>
      </c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428"/>
      <c r="AC41" s="431">
        <v>19.5</v>
      </c>
      <c r="AD41" s="400"/>
      <c r="AE41" s="400"/>
      <c r="AF41" s="400">
        <v>18.8</v>
      </c>
      <c r="AG41" s="400"/>
      <c r="AH41" s="400"/>
      <c r="AI41" s="400">
        <f t="shared" ref="AI41" si="22">AC41</f>
        <v>19.5</v>
      </c>
      <c r="AJ41" s="400"/>
      <c r="AK41" s="433"/>
      <c r="AL41" s="431">
        <v>6.8</v>
      </c>
      <c r="AM41" s="400"/>
      <c r="AN41" s="400"/>
      <c r="AO41" s="400">
        <v>6.1</v>
      </c>
      <c r="AP41" s="400"/>
      <c r="AQ41" s="400"/>
      <c r="AR41" s="400">
        <f t="shared" ref="AR41" si="23">AL41</f>
        <v>6.8</v>
      </c>
      <c r="AS41" s="400"/>
      <c r="AT41" s="402"/>
      <c r="AU41" s="542"/>
      <c r="AV41" s="543"/>
      <c r="AW41" s="543"/>
      <c r="AX41" s="543"/>
      <c r="AY41" s="543"/>
      <c r="AZ41" s="543"/>
      <c r="BA41" s="543"/>
      <c r="BB41" s="543"/>
      <c r="BC41" s="543"/>
      <c r="BD41" s="462"/>
      <c r="BE41" s="463"/>
      <c r="BF41" s="463"/>
      <c r="BG41" s="463"/>
      <c r="BH41" s="463"/>
      <c r="BI41" s="463"/>
      <c r="BJ41" s="463"/>
      <c r="BK41" s="464"/>
      <c r="BL41" s="462"/>
      <c r="BM41" s="463"/>
      <c r="BN41" s="463"/>
      <c r="BO41" s="463"/>
      <c r="BP41" s="463"/>
      <c r="BQ41" s="463"/>
      <c r="BR41" s="464"/>
      <c r="BS41" s="468"/>
      <c r="BT41" s="469"/>
      <c r="BU41" s="469"/>
      <c r="BV41" s="469"/>
      <c r="BW41" s="469"/>
      <c r="BX41" s="469"/>
      <c r="BY41" s="470"/>
      <c r="BZ41" s="507" t="s">
        <v>1296</v>
      </c>
      <c r="CA41" s="507"/>
      <c r="CB41" s="507"/>
      <c r="CC41" s="507"/>
      <c r="CD41" s="507"/>
      <c r="CE41" s="507"/>
      <c r="CF41" s="507"/>
      <c r="CG41" s="507"/>
      <c r="CH41" s="507"/>
      <c r="CI41" s="507"/>
      <c r="CJ41" s="507"/>
      <c r="CK41" s="507"/>
      <c r="CL41" s="507"/>
      <c r="CM41" s="507"/>
      <c r="CN41" s="507"/>
      <c r="CO41" s="507"/>
      <c r="CP41" s="507"/>
      <c r="CQ41" s="507"/>
      <c r="CR41" s="507"/>
      <c r="CS41" s="507"/>
      <c r="CT41" s="507"/>
      <c r="CU41" s="507"/>
      <c r="CV41" s="507"/>
      <c r="CW41" s="507"/>
      <c r="CX41" s="507"/>
      <c r="CY41" s="507"/>
      <c r="CZ41" s="507"/>
      <c r="DA41" s="507"/>
      <c r="DB41" s="507"/>
      <c r="DC41" s="507"/>
      <c r="DD41" s="507"/>
      <c r="DE41" s="507"/>
      <c r="DF41" s="507"/>
      <c r="DG41" s="507"/>
      <c r="DH41" s="507"/>
      <c r="DI41" s="507"/>
      <c r="DJ41" s="508"/>
      <c r="DK41" s="521"/>
      <c r="DL41" s="522"/>
      <c r="DM41" s="522"/>
      <c r="DN41" s="522"/>
      <c r="DO41" s="522"/>
      <c r="DP41" s="522"/>
      <c r="DQ41" s="523"/>
      <c r="DR41" s="530"/>
      <c r="DS41" s="531"/>
      <c r="DT41" s="531"/>
      <c r="DU41" s="531"/>
      <c r="DV41" s="531"/>
      <c r="DW41" s="531"/>
      <c r="DX41" s="531"/>
      <c r="DY41" s="531"/>
      <c r="DZ41" s="531"/>
      <c r="EA41" s="532"/>
      <c r="EB41" s="483" t="s">
        <v>1279</v>
      </c>
      <c r="EC41" s="483"/>
      <c r="ED41" s="483"/>
      <c r="EE41" s="483"/>
      <c r="EF41" s="483"/>
      <c r="EG41" s="483"/>
      <c r="EH41" s="483"/>
      <c r="EI41" s="483"/>
      <c r="EJ41" s="483"/>
      <c r="EK41" s="483"/>
      <c r="EL41" s="483"/>
      <c r="EM41" s="483"/>
      <c r="EN41" s="483"/>
      <c r="EO41" s="483"/>
      <c r="EP41" s="483"/>
      <c r="EQ41" s="483"/>
      <c r="ER41" s="483"/>
      <c r="ES41" s="484">
        <v>1.64</v>
      </c>
      <c r="ET41" s="484"/>
      <c r="EU41" s="484"/>
      <c r="EV41" s="484"/>
      <c r="EW41" s="484"/>
      <c r="EX41" s="484"/>
      <c r="EY41" s="484"/>
      <c r="EZ41" s="484"/>
      <c r="FA41" s="425"/>
      <c r="FB41" s="425"/>
      <c r="FC41" s="425"/>
      <c r="FD41" s="425"/>
      <c r="FE41" s="425"/>
      <c r="FF41" s="425"/>
      <c r="FG41" s="425"/>
      <c r="FH41" s="426"/>
    </row>
    <row r="42" spans="1:164" ht="8.65" customHeight="1">
      <c r="A42" s="107"/>
      <c r="B42" s="538"/>
      <c r="C42" s="478"/>
      <c r="D42" s="478"/>
      <c r="E42" s="478"/>
      <c r="F42" s="478"/>
      <c r="G42" s="478"/>
      <c r="H42" s="478"/>
      <c r="I42" s="478"/>
      <c r="J42" s="478"/>
      <c r="K42" s="478"/>
      <c r="L42" s="478"/>
      <c r="M42" s="429"/>
      <c r="N42" s="350"/>
      <c r="O42" s="350"/>
      <c r="P42" s="350"/>
      <c r="Q42" s="350"/>
      <c r="R42" s="350"/>
      <c r="S42" s="350"/>
      <c r="T42" s="350"/>
      <c r="U42" s="350"/>
      <c r="V42" s="350"/>
      <c r="W42" s="350"/>
      <c r="X42" s="350"/>
      <c r="Y42" s="350"/>
      <c r="Z42" s="350"/>
      <c r="AA42" s="350"/>
      <c r="AB42" s="430"/>
      <c r="AC42" s="432"/>
      <c r="AD42" s="401"/>
      <c r="AE42" s="401"/>
      <c r="AF42" s="401"/>
      <c r="AG42" s="401"/>
      <c r="AH42" s="401"/>
      <c r="AI42" s="401"/>
      <c r="AJ42" s="401"/>
      <c r="AK42" s="434"/>
      <c r="AL42" s="432"/>
      <c r="AM42" s="401"/>
      <c r="AN42" s="401"/>
      <c r="AO42" s="401"/>
      <c r="AP42" s="401"/>
      <c r="AQ42" s="401"/>
      <c r="AR42" s="401"/>
      <c r="AS42" s="401"/>
      <c r="AT42" s="403"/>
      <c r="AU42" s="544"/>
      <c r="AV42" s="545"/>
      <c r="AW42" s="545"/>
      <c r="AX42" s="545"/>
      <c r="AY42" s="545"/>
      <c r="AZ42" s="545"/>
      <c r="BA42" s="545"/>
      <c r="BB42" s="545"/>
      <c r="BC42" s="545"/>
      <c r="BD42" s="462"/>
      <c r="BE42" s="463"/>
      <c r="BF42" s="463"/>
      <c r="BG42" s="463"/>
      <c r="BH42" s="463"/>
      <c r="BI42" s="463"/>
      <c r="BJ42" s="463"/>
      <c r="BK42" s="464"/>
      <c r="BL42" s="462"/>
      <c r="BM42" s="463"/>
      <c r="BN42" s="463"/>
      <c r="BO42" s="463"/>
      <c r="BP42" s="463"/>
      <c r="BQ42" s="463"/>
      <c r="BR42" s="464"/>
      <c r="BS42" s="468"/>
      <c r="BT42" s="469"/>
      <c r="BU42" s="469"/>
      <c r="BV42" s="469"/>
      <c r="BW42" s="469"/>
      <c r="BX42" s="469"/>
      <c r="BY42" s="470"/>
      <c r="BZ42" s="212"/>
      <c r="CA42" s="212"/>
      <c r="CB42" s="212"/>
      <c r="CC42" s="212"/>
      <c r="CD42" s="212"/>
      <c r="CE42" s="212"/>
      <c r="CF42" s="212"/>
      <c r="CG42" s="212"/>
      <c r="CH42" s="212"/>
      <c r="CI42" s="212"/>
      <c r="CJ42" s="212"/>
      <c r="CK42" s="212"/>
      <c r="CL42" s="212"/>
      <c r="CM42" s="212"/>
      <c r="CN42" s="212"/>
      <c r="CO42" s="212"/>
      <c r="CP42" s="212"/>
      <c r="CQ42" s="212"/>
      <c r="CR42" s="212"/>
      <c r="CS42" s="212"/>
      <c r="CT42" s="212"/>
      <c r="CU42" s="212"/>
      <c r="CV42" s="212"/>
      <c r="CW42" s="212"/>
      <c r="CX42" s="212"/>
      <c r="CY42" s="212"/>
      <c r="CZ42" s="212"/>
      <c r="DA42" s="212"/>
      <c r="DB42" s="212"/>
      <c r="DC42" s="212"/>
      <c r="DD42" s="212"/>
      <c r="DE42" s="212"/>
      <c r="DF42" s="212"/>
      <c r="DG42" s="212"/>
      <c r="DH42" s="212"/>
      <c r="DI42" s="212"/>
      <c r="DJ42" s="247"/>
      <c r="DK42" s="521"/>
      <c r="DL42" s="522"/>
      <c r="DM42" s="522"/>
      <c r="DN42" s="522"/>
      <c r="DO42" s="522"/>
      <c r="DP42" s="522"/>
      <c r="DQ42" s="523"/>
      <c r="DR42" s="533"/>
      <c r="DS42" s="534"/>
      <c r="DT42" s="534"/>
      <c r="DU42" s="534"/>
      <c r="DV42" s="534"/>
      <c r="DW42" s="534"/>
      <c r="DX42" s="534"/>
      <c r="DY42" s="534"/>
      <c r="DZ42" s="534"/>
      <c r="EA42" s="535"/>
      <c r="EB42" s="483"/>
      <c r="EC42" s="483"/>
      <c r="ED42" s="483"/>
      <c r="EE42" s="483"/>
      <c r="EF42" s="483"/>
      <c r="EG42" s="483"/>
      <c r="EH42" s="483"/>
      <c r="EI42" s="483"/>
      <c r="EJ42" s="483"/>
      <c r="EK42" s="483"/>
      <c r="EL42" s="483"/>
      <c r="EM42" s="483"/>
      <c r="EN42" s="483"/>
      <c r="EO42" s="483"/>
      <c r="EP42" s="483"/>
      <c r="EQ42" s="483"/>
      <c r="ER42" s="483"/>
      <c r="ES42" s="484"/>
      <c r="ET42" s="484"/>
      <c r="EU42" s="484"/>
      <c r="EV42" s="484"/>
      <c r="EW42" s="484"/>
      <c r="EX42" s="484"/>
      <c r="EY42" s="484"/>
      <c r="EZ42" s="484"/>
      <c r="FA42" s="425"/>
      <c r="FB42" s="425"/>
      <c r="FC42" s="425"/>
      <c r="FD42" s="425"/>
      <c r="FE42" s="425"/>
      <c r="FF42" s="425"/>
      <c r="FG42" s="425"/>
      <c r="FH42" s="426"/>
    </row>
    <row r="43" spans="1:164" ht="8.65" customHeight="1">
      <c r="A43" s="107"/>
      <c r="B43" s="538"/>
      <c r="C43" s="478"/>
      <c r="D43" s="478"/>
      <c r="E43" s="478"/>
      <c r="F43" s="478"/>
      <c r="G43" s="478"/>
      <c r="H43" s="478"/>
      <c r="I43" s="478"/>
      <c r="J43" s="478"/>
      <c r="K43" s="478"/>
      <c r="L43" s="478"/>
      <c r="M43" s="427" t="s">
        <v>1288</v>
      </c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428"/>
      <c r="AC43" s="431">
        <v>19.8</v>
      </c>
      <c r="AD43" s="400"/>
      <c r="AE43" s="400"/>
      <c r="AF43" s="400">
        <v>19.100000000000001</v>
      </c>
      <c r="AG43" s="400"/>
      <c r="AH43" s="400"/>
      <c r="AI43" s="400">
        <f t="shared" ref="AI43" si="24">AC43</f>
        <v>19.8</v>
      </c>
      <c r="AJ43" s="400"/>
      <c r="AK43" s="433"/>
      <c r="AL43" s="431">
        <v>7.2</v>
      </c>
      <c r="AM43" s="400"/>
      <c r="AN43" s="400"/>
      <c r="AO43" s="400">
        <v>6.5</v>
      </c>
      <c r="AP43" s="400"/>
      <c r="AQ43" s="400"/>
      <c r="AR43" s="400">
        <f t="shared" ref="AR43" si="25">AL43</f>
        <v>7.2</v>
      </c>
      <c r="AS43" s="400"/>
      <c r="AT43" s="402"/>
      <c r="AU43" s="343" t="s">
        <v>1297</v>
      </c>
      <c r="AV43" s="344"/>
      <c r="AW43" s="344"/>
      <c r="AX43" s="344"/>
      <c r="AY43" s="344"/>
      <c r="AZ43" s="344"/>
      <c r="BA43" s="344"/>
      <c r="BB43" s="344"/>
      <c r="BC43" s="428"/>
      <c r="BD43" s="462">
        <v>4.5</v>
      </c>
      <c r="BE43" s="463"/>
      <c r="BF43" s="463"/>
      <c r="BG43" s="463"/>
      <c r="BH43" s="463"/>
      <c r="BI43" s="463"/>
      <c r="BJ43" s="463"/>
      <c r="BK43" s="464"/>
      <c r="BL43" s="462"/>
      <c r="BM43" s="463"/>
      <c r="BN43" s="463"/>
      <c r="BO43" s="463"/>
      <c r="BP43" s="463"/>
      <c r="BQ43" s="463"/>
      <c r="BR43" s="464"/>
      <c r="BS43" s="468">
        <v>9</v>
      </c>
      <c r="BT43" s="469"/>
      <c r="BU43" s="469"/>
      <c r="BV43" s="469"/>
      <c r="BW43" s="469"/>
      <c r="BX43" s="469"/>
      <c r="BY43" s="470"/>
      <c r="BZ43" s="212" t="s">
        <v>1298</v>
      </c>
      <c r="CA43" s="212"/>
      <c r="CB43" s="212"/>
      <c r="CC43" s="212"/>
      <c r="CD43" s="212"/>
      <c r="CE43" s="212"/>
      <c r="CF43" s="212"/>
      <c r="CG43" s="212"/>
      <c r="CH43" s="212"/>
      <c r="CI43" s="212"/>
      <c r="CJ43" s="212"/>
      <c r="CK43" s="212"/>
      <c r="CL43" s="212"/>
      <c r="CM43" s="212"/>
      <c r="CN43" s="212"/>
      <c r="CO43" s="212"/>
      <c r="CP43" s="212"/>
      <c r="CQ43" s="212"/>
      <c r="CR43" s="212"/>
      <c r="CS43" s="212"/>
      <c r="CT43" s="212"/>
      <c r="CU43" s="212"/>
      <c r="CV43" s="212"/>
      <c r="CW43" s="212"/>
      <c r="CX43" s="212"/>
      <c r="CY43" s="212"/>
      <c r="CZ43" s="212"/>
      <c r="DA43" s="212"/>
      <c r="DB43" s="212"/>
      <c r="DC43" s="212"/>
      <c r="DD43" s="212"/>
      <c r="DE43" s="212"/>
      <c r="DF43" s="212"/>
      <c r="DG43" s="212"/>
      <c r="DH43" s="212"/>
      <c r="DI43" s="212"/>
      <c r="DJ43" s="247"/>
      <c r="DK43" s="521"/>
      <c r="DL43" s="522"/>
      <c r="DM43" s="522"/>
      <c r="DN43" s="522"/>
      <c r="DO43" s="522"/>
      <c r="DP43" s="522"/>
      <c r="DQ43" s="523"/>
      <c r="DR43" s="474" t="s">
        <v>1299</v>
      </c>
      <c r="DS43" s="475"/>
      <c r="DT43" s="475"/>
      <c r="DU43" s="475"/>
      <c r="DV43" s="475"/>
      <c r="DW43" s="475"/>
      <c r="DX43" s="475"/>
      <c r="DY43" s="475"/>
      <c r="DZ43" s="475"/>
      <c r="EA43" s="476"/>
      <c r="EB43" s="483" t="s">
        <v>1269</v>
      </c>
      <c r="EC43" s="483"/>
      <c r="ED43" s="483"/>
      <c r="EE43" s="483"/>
      <c r="EF43" s="483"/>
      <c r="EG43" s="483"/>
      <c r="EH43" s="483"/>
      <c r="EI43" s="483"/>
      <c r="EJ43" s="483"/>
      <c r="EK43" s="483"/>
      <c r="EL43" s="483"/>
      <c r="EM43" s="483"/>
      <c r="EN43" s="483"/>
      <c r="EO43" s="483"/>
      <c r="EP43" s="483"/>
      <c r="EQ43" s="483"/>
      <c r="ER43" s="483"/>
      <c r="ES43" s="484">
        <v>2.64</v>
      </c>
      <c r="ET43" s="484"/>
      <c r="EU43" s="484"/>
      <c r="EV43" s="484"/>
      <c r="EW43" s="484"/>
      <c r="EX43" s="484"/>
      <c r="EY43" s="484"/>
      <c r="EZ43" s="484"/>
      <c r="FA43" s="425"/>
      <c r="FB43" s="425"/>
      <c r="FC43" s="425"/>
      <c r="FD43" s="425"/>
      <c r="FE43" s="425"/>
      <c r="FF43" s="425"/>
      <c r="FG43" s="425"/>
      <c r="FH43" s="426"/>
    </row>
    <row r="44" spans="1:164" ht="8.65" customHeight="1">
      <c r="A44" s="107"/>
      <c r="B44" s="538"/>
      <c r="C44" s="478"/>
      <c r="D44" s="478"/>
      <c r="E44" s="478"/>
      <c r="F44" s="478"/>
      <c r="G44" s="478"/>
      <c r="H44" s="478"/>
      <c r="I44" s="478"/>
      <c r="J44" s="478"/>
      <c r="K44" s="478"/>
      <c r="L44" s="478"/>
      <c r="M44" s="429"/>
      <c r="N44" s="350"/>
      <c r="O44" s="350"/>
      <c r="P44" s="350"/>
      <c r="Q44" s="350"/>
      <c r="R44" s="350"/>
      <c r="S44" s="350"/>
      <c r="T44" s="350"/>
      <c r="U44" s="350"/>
      <c r="V44" s="350"/>
      <c r="W44" s="350"/>
      <c r="X44" s="350"/>
      <c r="Y44" s="350"/>
      <c r="Z44" s="350"/>
      <c r="AA44" s="350"/>
      <c r="AB44" s="430"/>
      <c r="AC44" s="432"/>
      <c r="AD44" s="401"/>
      <c r="AE44" s="401"/>
      <c r="AF44" s="401"/>
      <c r="AG44" s="401"/>
      <c r="AH44" s="401"/>
      <c r="AI44" s="401"/>
      <c r="AJ44" s="401"/>
      <c r="AK44" s="434"/>
      <c r="AL44" s="432"/>
      <c r="AM44" s="401"/>
      <c r="AN44" s="401"/>
      <c r="AO44" s="401"/>
      <c r="AP44" s="401"/>
      <c r="AQ44" s="401"/>
      <c r="AR44" s="401"/>
      <c r="AS44" s="401"/>
      <c r="AT44" s="403"/>
      <c r="AU44" s="346"/>
      <c r="AV44" s="347"/>
      <c r="AW44" s="347"/>
      <c r="AX44" s="347"/>
      <c r="AY44" s="347"/>
      <c r="AZ44" s="347"/>
      <c r="BA44" s="347"/>
      <c r="BB44" s="347"/>
      <c r="BC44" s="536"/>
      <c r="BD44" s="462"/>
      <c r="BE44" s="463"/>
      <c r="BF44" s="463"/>
      <c r="BG44" s="463"/>
      <c r="BH44" s="463"/>
      <c r="BI44" s="463"/>
      <c r="BJ44" s="463"/>
      <c r="BK44" s="464"/>
      <c r="BL44" s="462"/>
      <c r="BM44" s="463"/>
      <c r="BN44" s="463"/>
      <c r="BO44" s="463"/>
      <c r="BP44" s="463"/>
      <c r="BQ44" s="463"/>
      <c r="BR44" s="464"/>
      <c r="BS44" s="468"/>
      <c r="BT44" s="469"/>
      <c r="BU44" s="469"/>
      <c r="BV44" s="469"/>
      <c r="BW44" s="469"/>
      <c r="BX44" s="469"/>
      <c r="BY44" s="470"/>
      <c r="BZ44" s="212"/>
      <c r="CA44" s="212"/>
      <c r="CB44" s="212"/>
      <c r="CC44" s="212"/>
      <c r="CD44" s="212"/>
      <c r="CE44" s="212"/>
      <c r="CF44" s="212"/>
      <c r="CG44" s="212"/>
      <c r="CH44" s="212"/>
      <c r="CI44" s="212"/>
      <c r="CJ44" s="212"/>
      <c r="CK44" s="212"/>
      <c r="CL44" s="212"/>
      <c r="CM44" s="212"/>
      <c r="CN44" s="212"/>
      <c r="CO44" s="212"/>
      <c r="CP44" s="212"/>
      <c r="CQ44" s="212"/>
      <c r="CR44" s="212"/>
      <c r="CS44" s="212"/>
      <c r="CT44" s="212"/>
      <c r="CU44" s="212"/>
      <c r="CV44" s="212"/>
      <c r="CW44" s="212"/>
      <c r="CX44" s="212"/>
      <c r="CY44" s="212"/>
      <c r="CZ44" s="212"/>
      <c r="DA44" s="212"/>
      <c r="DB44" s="212"/>
      <c r="DC44" s="212"/>
      <c r="DD44" s="212"/>
      <c r="DE44" s="212"/>
      <c r="DF44" s="212"/>
      <c r="DG44" s="212"/>
      <c r="DH44" s="212"/>
      <c r="DI44" s="212"/>
      <c r="DJ44" s="247"/>
      <c r="DK44" s="521"/>
      <c r="DL44" s="522"/>
      <c r="DM44" s="522"/>
      <c r="DN44" s="522"/>
      <c r="DO44" s="522"/>
      <c r="DP44" s="522"/>
      <c r="DQ44" s="523"/>
      <c r="DR44" s="477"/>
      <c r="DS44" s="478"/>
      <c r="DT44" s="478"/>
      <c r="DU44" s="478"/>
      <c r="DV44" s="478"/>
      <c r="DW44" s="478"/>
      <c r="DX44" s="478"/>
      <c r="DY44" s="478"/>
      <c r="DZ44" s="478"/>
      <c r="EA44" s="479"/>
      <c r="EB44" s="483"/>
      <c r="EC44" s="483"/>
      <c r="ED44" s="483"/>
      <c r="EE44" s="483"/>
      <c r="EF44" s="483"/>
      <c r="EG44" s="483"/>
      <c r="EH44" s="483"/>
      <c r="EI44" s="483"/>
      <c r="EJ44" s="483"/>
      <c r="EK44" s="483"/>
      <c r="EL44" s="483"/>
      <c r="EM44" s="483"/>
      <c r="EN44" s="483"/>
      <c r="EO44" s="483"/>
      <c r="EP44" s="483"/>
      <c r="EQ44" s="483"/>
      <c r="ER44" s="483"/>
      <c r="ES44" s="484"/>
      <c r="ET44" s="484"/>
      <c r="EU44" s="484"/>
      <c r="EV44" s="484"/>
      <c r="EW44" s="484"/>
      <c r="EX44" s="484"/>
      <c r="EY44" s="484"/>
      <c r="EZ44" s="484"/>
      <c r="FA44" s="425"/>
      <c r="FB44" s="425"/>
      <c r="FC44" s="425"/>
      <c r="FD44" s="425"/>
      <c r="FE44" s="425"/>
      <c r="FF44" s="425"/>
      <c r="FG44" s="425"/>
      <c r="FH44" s="426"/>
    </row>
    <row r="45" spans="1:164" ht="8.65" customHeight="1">
      <c r="A45" s="107"/>
      <c r="B45" s="538"/>
      <c r="C45" s="478"/>
      <c r="D45" s="478"/>
      <c r="E45" s="478"/>
      <c r="F45" s="478"/>
      <c r="G45" s="478"/>
      <c r="H45" s="478"/>
      <c r="I45" s="478"/>
      <c r="J45" s="478"/>
      <c r="K45" s="478"/>
      <c r="L45" s="478"/>
      <c r="M45" s="427" t="s">
        <v>1270</v>
      </c>
      <c r="N45" s="344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428"/>
      <c r="AC45" s="431">
        <v>21</v>
      </c>
      <c r="AD45" s="400"/>
      <c r="AE45" s="400"/>
      <c r="AF45" s="400">
        <v>20.3</v>
      </c>
      <c r="AG45" s="400"/>
      <c r="AH45" s="400"/>
      <c r="AI45" s="400">
        <f t="shared" ref="AI45" si="26">AC45</f>
        <v>21</v>
      </c>
      <c r="AJ45" s="400"/>
      <c r="AK45" s="433"/>
      <c r="AL45" s="431">
        <v>7.8</v>
      </c>
      <c r="AM45" s="400"/>
      <c r="AN45" s="400"/>
      <c r="AO45" s="400">
        <v>7.1</v>
      </c>
      <c r="AP45" s="400"/>
      <c r="AQ45" s="400"/>
      <c r="AR45" s="400">
        <f t="shared" ref="AR45" si="27">AL45</f>
        <v>7.8</v>
      </c>
      <c r="AS45" s="400"/>
      <c r="AT45" s="402"/>
      <c r="AU45" s="346"/>
      <c r="AV45" s="347"/>
      <c r="AW45" s="347"/>
      <c r="AX45" s="347"/>
      <c r="AY45" s="347"/>
      <c r="AZ45" s="347"/>
      <c r="BA45" s="347"/>
      <c r="BB45" s="347"/>
      <c r="BC45" s="536"/>
      <c r="BD45" s="462"/>
      <c r="BE45" s="463"/>
      <c r="BF45" s="463"/>
      <c r="BG45" s="463"/>
      <c r="BH45" s="463"/>
      <c r="BI45" s="463"/>
      <c r="BJ45" s="463"/>
      <c r="BK45" s="464"/>
      <c r="BL45" s="462"/>
      <c r="BM45" s="463"/>
      <c r="BN45" s="463"/>
      <c r="BO45" s="463"/>
      <c r="BP45" s="463"/>
      <c r="BQ45" s="463"/>
      <c r="BR45" s="464"/>
      <c r="BS45" s="468"/>
      <c r="BT45" s="469"/>
      <c r="BU45" s="469"/>
      <c r="BV45" s="469"/>
      <c r="BW45" s="469"/>
      <c r="BX45" s="469"/>
      <c r="BY45" s="470"/>
      <c r="BZ45" s="212" t="s">
        <v>1300</v>
      </c>
      <c r="CA45" s="212"/>
      <c r="CB45" s="212"/>
      <c r="CC45" s="212"/>
      <c r="CD45" s="212"/>
      <c r="CE45" s="212"/>
      <c r="CF45" s="212"/>
      <c r="CG45" s="212"/>
      <c r="CH45" s="212"/>
      <c r="CI45" s="212"/>
      <c r="CJ45" s="212"/>
      <c r="CK45" s="212"/>
      <c r="CL45" s="212"/>
      <c r="CM45" s="212"/>
      <c r="CN45" s="212"/>
      <c r="CO45" s="212"/>
      <c r="CP45" s="212"/>
      <c r="CQ45" s="212"/>
      <c r="CR45" s="212"/>
      <c r="CS45" s="212"/>
      <c r="CT45" s="212"/>
      <c r="CU45" s="212"/>
      <c r="CV45" s="212"/>
      <c r="CW45" s="212"/>
      <c r="CX45" s="212"/>
      <c r="CY45" s="212"/>
      <c r="CZ45" s="212"/>
      <c r="DA45" s="212"/>
      <c r="DB45" s="212"/>
      <c r="DC45" s="212"/>
      <c r="DD45" s="212"/>
      <c r="DE45" s="212"/>
      <c r="DF45" s="212"/>
      <c r="DG45" s="212"/>
      <c r="DH45" s="212"/>
      <c r="DI45" s="212"/>
      <c r="DJ45" s="247"/>
      <c r="DK45" s="521"/>
      <c r="DL45" s="522"/>
      <c r="DM45" s="522"/>
      <c r="DN45" s="522"/>
      <c r="DO45" s="522"/>
      <c r="DP45" s="522"/>
      <c r="DQ45" s="523"/>
      <c r="DR45" s="477"/>
      <c r="DS45" s="478"/>
      <c r="DT45" s="478"/>
      <c r="DU45" s="478"/>
      <c r="DV45" s="478"/>
      <c r="DW45" s="478"/>
      <c r="DX45" s="478"/>
      <c r="DY45" s="478"/>
      <c r="DZ45" s="478"/>
      <c r="EA45" s="479"/>
      <c r="EB45" s="456" t="s">
        <v>1273</v>
      </c>
      <c r="EC45" s="457"/>
      <c r="ED45" s="457"/>
      <c r="EE45" s="457"/>
      <c r="EF45" s="457"/>
      <c r="EG45" s="457"/>
      <c r="EH45" s="457"/>
      <c r="EI45" s="457"/>
      <c r="EJ45" s="457"/>
      <c r="EK45" s="457"/>
      <c r="EL45" s="457"/>
      <c r="EM45" s="457"/>
      <c r="EN45" s="457"/>
      <c r="EO45" s="457"/>
      <c r="EP45" s="457"/>
      <c r="EQ45" s="457"/>
      <c r="ER45" s="458"/>
      <c r="ES45" s="485">
        <v>2.73</v>
      </c>
      <c r="ET45" s="486"/>
      <c r="EU45" s="486"/>
      <c r="EV45" s="486"/>
      <c r="EW45" s="486"/>
      <c r="EX45" s="486"/>
      <c r="EY45" s="486"/>
      <c r="EZ45" s="487"/>
      <c r="FA45" s="425"/>
      <c r="FB45" s="425"/>
      <c r="FC45" s="425"/>
      <c r="FD45" s="425"/>
      <c r="FE45" s="425"/>
      <c r="FF45" s="425"/>
      <c r="FG45" s="425"/>
      <c r="FH45" s="426"/>
    </row>
    <row r="46" spans="1:164" ht="8.65" customHeight="1" thickBot="1">
      <c r="A46" s="107"/>
      <c r="B46" s="539"/>
      <c r="C46" s="481"/>
      <c r="D46" s="481"/>
      <c r="E46" s="481"/>
      <c r="F46" s="481"/>
      <c r="G46" s="481"/>
      <c r="H46" s="481"/>
      <c r="I46" s="481"/>
      <c r="J46" s="481"/>
      <c r="K46" s="481"/>
      <c r="L46" s="481"/>
      <c r="M46" s="429"/>
      <c r="N46" s="350"/>
      <c r="O46" s="350"/>
      <c r="P46" s="350"/>
      <c r="Q46" s="350"/>
      <c r="R46" s="350"/>
      <c r="S46" s="350"/>
      <c r="T46" s="350"/>
      <c r="U46" s="350"/>
      <c r="V46" s="350"/>
      <c r="W46" s="350"/>
      <c r="X46" s="350"/>
      <c r="Y46" s="350"/>
      <c r="Z46" s="350"/>
      <c r="AA46" s="350"/>
      <c r="AB46" s="430"/>
      <c r="AC46" s="432"/>
      <c r="AD46" s="401"/>
      <c r="AE46" s="401"/>
      <c r="AF46" s="401"/>
      <c r="AG46" s="401"/>
      <c r="AH46" s="401"/>
      <c r="AI46" s="401"/>
      <c r="AJ46" s="401"/>
      <c r="AK46" s="434"/>
      <c r="AL46" s="432"/>
      <c r="AM46" s="401"/>
      <c r="AN46" s="401"/>
      <c r="AO46" s="401"/>
      <c r="AP46" s="401"/>
      <c r="AQ46" s="401"/>
      <c r="AR46" s="401"/>
      <c r="AS46" s="401"/>
      <c r="AT46" s="403"/>
      <c r="AU46" s="346"/>
      <c r="AV46" s="347"/>
      <c r="AW46" s="347"/>
      <c r="AX46" s="347"/>
      <c r="AY46" s="347"/>
      <c r="AZ46" s="347"/>
      <c r="BA46" s="347"/>
      <c r="BB46" s="347"/>
      <c r="BC46" s="536"/>
      <c r="BD46" s="465"/>
      <c r="BE46" s="466"/>
      <c r="BF46" s="466"/>
      <c r="BG46" s="466"/>
      <c r="BH46" s="466"/>
      <c r="BI46" s="466"/>
      <c r="BJ46" s="466"/>
      <c r="BK46" s="467"/>
      <c r="BL46" s="465"/>
      <c r="BM46" s="466"/>
      <c r="BN46" s="466"/>
      <c r="BO46" s="466"/>
      <c r="BP46" s="466"/>
      <c r="BQ46" s="466"/>
      <c r="BR46" s="467"/>
      <c r="BS46" s="471"/>
      <c r="BT46" s="472"/>
      <c r="BU46" s="472"/>
      <c r="BV46" s="472"/>
      <c r="BW46" s="472"/>
      <c r="BX46" s="472"/>
      <c r="BY46" s="473"/>
      <c r="BZ46" s="212"/>
      <c r="CA46" s="212"/>
      <c r="CB46" s="212"/>
      <c r="CC46" s="212"/>
      <c r="CD46" s="212"/>
      <c r="CE46" s="212"/>
      <c r="CF46" s="212"/>
      <c r="CG46" s="212"/>
      <c r="CH46" s="212"/>
      <c r="CI46" s="212"/>
      <c r="CJ46" s="212"/>
      <c r="CK46" s="212"/>
      <c r="CL46" s="212"/>
      <c r="CM46" s="212"/>
      <c r="CN46" s="212"/>
      <c r="CO46" s="212"/>
      <c r="CP46" s="212"/>
      <c r="CQ46" s="212"/>
      <c r="CR46" s="212"/>
      <c r="CS46" s="212"/>
      <c r="CT46" s="212"/>
      <c r="CU46" s="212"/>
      <c r="CV46" s="212"/>
      <c r="CW46" s="212"/>
      <c r="CX46" s="212"/>
      <c r="CY46" s="212"/>
      <c r="CZ46" s="212"/>
      <c r="DA46" s="212"/>
      <c r="DB46" s="212"/>
      <c r="DC46" s="212"/>
      <c r="DD46" s="212"/>
      <c r="DE46" s="212"/>
      <c r="DF46" s="212"/>
      <c r="DG46" s="212"/>
      <c r="DH46" s="212"/>
      <c r="DI46" s="212"/>
      <c r="DJ46" s="247"/>
      <c r="DK46" s="521"/>
      <c r="DL46" s="522"/>
      <c r="DM46" s="522"/>
      <c r="DN46" s="522"/>
      <c r="DO46" s="522"/>
      <c r="DP46" s="522"/>
      <c r="DQ46" s="523"/>
      <c r="DR46" s="477"/>
      <c r="DS46" s="478"/>
      <c r="DT46" s="478"/>
      <c r="DU46" s="478"/>
      <c r="DV46" s="478"/>
      <c r="DW46" s="478"/>
      <c r="DX46" s="478"/>
      <c r="DY46" s="478"/>
      <c r="DZ46" s="478"/>
      <c r="EA46" s="479"/>
      <c r="EB46" s="459"/>
      <c r="EC46" s="460"/>
      <c r="ED46" s="460"/>
      <c r="EE46" s="460"/>
      <c r="EF46" s="460"/>
      <c r="EG46" s="460"/>
      <c r="EH46" s="460"/>
      <c r="EI46" s="460"/>
      <c r="EJ46" s="460"/>
      <c r="EK46" s="460"/>
      <c r="EL46" s="460"/>
      <c r="EM46" s="460"/>
      <c r="EN46" s="460"/>
      <c r="EO46" s="460"/>
      <c r="EP46" s="460"/>
      <c r="EQ46" s="460"/>
      <c r="ER46" s="461"/>
      <c r="ES46" s="488"/>
      <c r="ET46" s="489"/>
      <c r="EU46" s="489"/>
      <c r="EV46" s="489"/>
      <c r="EW46" s="489"/>
      <c r="EX46" s="489"/>
      <c r="EY46" s="489"/>
      <c r="EZ46" s="490"/>
      <c r="FA46" s="425"/>
      <c r="FB46" s="425"/>
      <c r="FC46" s="425"/>
      <c r="FD46" s="425"/>
      <c r="FE46" s="425"/>
      <c r="FF46" s="425"/>
      <c r="FG46" s="425"/>
      <c r="FH46" s="426"/>
    </row>
    <row r="47" spans="1:164" ht="8.65" customHeight="1" thickTop="1">
      <c r="A47" s="107"/>
      <c r="B47" s="343" t="s">
        <v>1297</v>
      </c>
      <c r="C47" s="344"/>
      <c r="D47" s="344"/>
      <c r="E47" s="344"/>
      <c r="F47" s="344"/>
      <c r="G47" s="344"/>
      <c r="H47" s="344"/>
      <c r="I47" s="344"/>
      <c r="J47" s="344"/>
      <c r="K47" s="344"/>
      <c r="L47" s="344"/>
      <c r="M47" s="427" t="s">
        <v>1257</v>
      </c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428"/>
      <c r="AC47" s="431">
        <v>18.899999999999999</v>
      </c>
      <c r="AD47" s="400"/>
      <c r="AE47" s="400"/>
      <c r="AF47" s="400">
        <v>18.3</v>
      </c>
      <c r="AG47" s="400"/>
      <c r="AH47" s="400"/>
      <c r="AI47" s="400">
        <f t="shared" ref="AI47" si="28">AC47</f>
        <v>18.899999999999999</v>
      </c>
      <c r="AJ47" s="400"/>
      <c r="AK47" s="433"/>
      <c r="AL47" s="431">
        <v>6.9</v>
      </c>
      <c r="AM47" s="400"/>
      <c r="AN47" s="400"/>
      <c r="AO47" s="400">
        <v>6.2</v>
      </c>
      <c r="AP47" s="400"/>
      <c r="AQ47" s="400"/>
      <c r="AR47" s="400">
        <f t="shared" ref="AR47" si="29">AL47</f>
        <v>6.9</v>
      </c>
      <c r="AS47" s="400"/>
      <c r="AT47" s="402"/>
      <c r="AU47" s="313" t="s">
        <v>1301</v>
      </c>
      <c r="AV47" s="314"/>
      <c r="AW47" s="314"/>
      <c r="AX47" s="314"/>
      <c r="AY47" s="314"/>
      <c r="AZ47" s="314"/>
      <c r="BA47" s="314"/>
      <c r="BB47" s="314"/>
      <c r="BC47" s="314"/>
      <c r="BD47" s="491" t="s">
        <v>1302</v>
      </c>
      <c r="BE47" s="314"/>
      <c r="BF47" s="314"/>
      <c r="BG47" s="314"/>
      <c r="BH47" s="314"/>
      <c r="BI47" s="314"/>
      <c r="BJ47" s="314"/>
      <c r="BK47" s="314"/>
      <c r="BL47" s="314"/>
      <c r="BM47" s="314"/>
      <c r="BN47" s="314"/>
      <c r="BO47" s="314"/>
      <c r="BP47" s="314"/>
      <c r="BQ47" s="492"/>
      <c r="BR47" s="497" t="s">
        <v>1303</v>
      </c>
      <c r="BS47" s="498"/>
      <c r="BT47" s="498"/>
      <c r="BU47" s="498"/>
      <c r="BV47" s="498"/>
      <c r="BW47" s="498"/>
      <c r="BX47" s="498"/>
      <c r="BY47" s="498"/>
      <c r="BZ47" s="497" t="s">
        <v>1304</v>
      </c>
      <c r="CA47" s="498"/>
      <c r="CB47" s="498"/>
      <c r="CC47" s="498"/>
      <c r="CD47" s="498"/>
      <c r="CE47" s="498"/>
      <c r="CF47" s="498"/>
      <c r="CG47" s="498"/>
      <c r="CH47" s="498"/>
      <c r="CI47" s="498"/>
      <c r="CJ47" s="498"/>
      <c r="CK47" s="498"/>
      <c r="CL47" s="498"/>
      <c r="CM47" s="498"/>
      <c r="CN47" s="498"/>
      <c r="CO47" s="498"/>
      <c r="CP47" s="498"/>
      <c r="CQ47" s="498"/>
      <c r="CR47" s="498"/>
      <c r="CS47" s="498"/>
      <c r="CT47" s="498"/>
      <c r="CU47" s="498"/>
      <c r="CV47" s="498"/>
      <c r="CW47" s="498"/>
      <c r="CX47" s="498"/>
      <c r="CY47" s="498"/>
      <c r="CZ47" s="498"/>
      <c r="DA47" s="498"/>
      <c r="DB47" s="498"/>
      <c r="DC47" s="498"/>
      <c r="DD47" s="498"/>
      <c r="DE47" s="498"/>
      <c r="DF47" s="498"/>
      <c r="DG47" s="498"/>
      <c r="DH47" s="498"/>
      <c r="DI47" s="498"/>
      <c r="DJ47" s="498"/>
      <c r="DK47" s="521"/>
      <c r="DL47" s="522"/>
      <c r="DM47" s="522"/>
      <c r="DN47" s="522"/>
      <c r="DO47" s="522"/>
      <c r="DP47" s="522"/>
      <c r="DQ47" s="523"/>
      <c r="DR47" s="477"/>
      <c r="DS47" s="478"/>
      <c r="DT47" s="478"/>
      <c r="DU47" s="478"/>
      <c r="DV47" s="478"/>
      <c r="DW47" s="478"/>
      <c r="DX47" s="478"/>
      <c r="DY47" s="478"/>
      <c r="DZ47" s="478"/>
      <c r="EA47" s="479"/>
      <c r="EB47" s="456" t="s">
        <v>1277</v>
      </c>
      <c r="EC47" s="457"/>
      <c r="ED47" s="457"/>
      <c r="EE47" s="457"/>
      <c r="EF47" s="457"/>
      <c r="EG47" s="457"/>
      <c r="EH47" s="457"/>
      <c r="EI47" s="457"/>
      <c r="EJ47" s="457"/>
      <c r="EK47" s="457"/>
      <c r="EL47" s="457"/>
      <c r="EM47" s="457"/>
      <c r="EN47" s="457"/>
      <c r="EO47" s="457"/>
      <c r="EP47" s="457"/>
      <c r="EQ47" s="457"/>
      <c r="ER47" s="458"/>
      <c r="ES47" s="485">
        <v>3.39</v>
      </c>
      <c r="ET47" s="486"/>
      <c r="EU47" s="486"/>
      <c r="EV47" s="486"/>
      <c r="EW47" s="486"/>
      <c r="EX47" s="486"/>
      <c r="EY47" s="486"/>
      <c r="EZ47" s="487"/>
      <c r="FA47" s="425"/>
      <c r="FB47" s="425"/>
      <c r="FC47" s="425"/>
      <c r="FD47" s="425"/>
      <c r="FE47" s="425"/>
      <c r="FF47" s="425"/>
      <c r="FG47" s="425"/>
      <c r="FH47" s="426"/>
    </row>
    <row r="48" spans="1:164" ht="8.65" customHeight="1">
      <c r="A48" s="107"/>
      <c r="B48" s="346"/>
      <c r="C48" s="347"/>
      <c r="D48" s="347"/>
      <c r="E48" s="347"/>
      <c r="F48" s="347"/>
      <c r="G48" s="347"/>
      <c r="H48" s="347"/>
      <c r="I48" s="347"/>
      <c r="J48" s="347"/>
      <c r="K48" s="347"/>
      <c r="L48" s="347"/>
      <c r="M48" s="429"/>
      <c r="N48" s="350"/>
      <c r="O48" s="350"/>
      <c r="P48" s="350"/>
      <c r="Q48" s="350"/>
      <c r="R48" s="350"/>
      <c r="S48" s="350"/>
      <c r="T48" s="350"/>
      <c r="U48" s="350"/>
      <c r="V48" s="350"/>
      <c r="W48" s="350"/>
      <c r="X48" s="350"/>
      <c r="Y48" s="350"/>
      <c r="Z48" s="350"/>
      <c r="AA48" s="350"/>
      <c r="AB48" s="430"/>
      <c r="AC48" s="432"/>
      <c r="AD48" s="401"/>
      <c r="AE48" s="401"/>
      <c r="AF48" s="401"/>
      <c r="AG48" s="401"/>
      <c r="AH48" s="401"/>
      <c r="AI48" s="401"/>
      <c r="AJ48" s="401"/>
      <c r="AK48" s="434"/>
      <c r="AL48" s="432"/>
      <c r="AM48" s="401"/>
      <c r="AN48" s="401"/>
      <c r="AO48" s="401"/>
      <c r="AP48" s="401"/>
      <c r="AQ48" s="401"/>
      <c r="AR48" s="401"/>
      <c r="AS48" s="401"/>
      <c r="AT48" s="403"/>
      <c r="AU48" s="315"/>
      <c r="AV48" s="316"/>
      <c r="AW48" s="316"/>
      <c r="AX48" s="316"/>
      <c r="AY48" s="316"/>
      <c r="AZ48" s="316"/>
      <c r="BA48" s="316"/>
      <c r="BB48" s="316"/>
      <c r="BC48" s="316"/>
      <c r="BD48" s="493"/>
      <c r="BE48" s="316"/>
      <c r="BF48" s="316"/>
      <c r="BG48" s="316"/>
      <c r="BH48" s="316"/>
      <c r="BI48" s="316"/>
      <c r="BJ48" s="316"/>
      <c r="BK48" s="316"/>
      <c r="BL48" s="316"/>
      <c r="BM48" s="316"/>
      <c r="BN48" s="316"/>
      <c r="BO48" s="316"/>
      <c r="BP48" s="316"/>
      <c r="BQ48" s="494"/>
      <c r="BR48" s="499"/>
      <c r="BS48" s="500"/>
      <c r="BT48" s="500"/>
      <c r="BU48" s="500"/>
      <c r="BV48" s="500"/>
      <c r="BW48" s="500"/>
      <c r="BX48" s="500"/>
      <c r="BY48" s="500"/>
      <c r="BZ48" s="499"/>
      <c r="CA48" s="500"/>
      <c r="CB48" s="500"/>
      <c r="CC48" s="500"/>
      <c r="CD48" s="500"/>
      <c r="CE48" s="500"/>
      <c r="CF48" s="500"/>
      <c r="CG48" s="500"/>
      <c r="CH48" s="500"/>
      <c r="CI48" s="500"/>
      <c r="CJ48" s="500"/>
      <c r="CK48" s="500"/>
      <c r="CL48" s="500"/>
      <c r="CM48" s="500"/>
      <c r="CN48" s="500"/>
      <c r="CO48" s="500"/>
      <c r="CP48" s="500"/>
      <c r="CQ48" s="500"/>
      <c r="CR48" s="500"/>
      <c r="CS48" s="500"/>
      <c r="CT48" s="500"/>
      <c r="CU48" s="500"/>
      <c r="CV48" s="500"/>
      <c r="CW48" s="500"/>
      <c r="CX48" s="500"/>
      <c r="CY48" s="500"/>
      <c r="CZ48" s="500"/>
      <c r="DA48" s="500"/>
      <c r="DB48" s="500"/>
      <c r="DC48" s="500"/>
      <c r="DD48" s="500"/>
      <c r="DE48" s="500"/>
      <c r="DF48" s="500"/>
      <c r="DG48" s="500"/>
      <c r="DH48" s="500"/>
      <c r="DI48" s="500"/>
      <c r="DJ48" s="500"/>
      <c r="DK48" s="521"/>
      <c r="DL48" s="522"/>
      <c r="DM48" s="522"/>
      <c r="DN48" s="522"/>
      <c r="DO48" s="522"/>
      <c r="DP48" s="522"/>
      <c r="DQ48" s="523"/>
      <c r="DR48" s="477"/>
      <c r="DS48" s="478"/>
      <c r="DT48" s="478"/>
      <c r="DU48" s="478"/>
      <c r="DV48" s="478"/>
      <c r="DW48" s="478"/>
      <c r="DX48" s="478"/>
      <c r="DY48" s="478"/>
      <c r="DZ48" s="478"/>
      <c r="EA48" s="479"/>
      <c r="EB48" s="501"/>
      <c r="EC48" s="502"/>
      <c r="ED48" s="502"/>
      <c r="EE48" s="502"/>
      <c r="EF48" s="502"/>
      <c r="EG48" s="502"/>
      <c r="EH48" s="502"/>
      <c r="EI48" s="502"/>
      <c r="EJ48" s="502"/>
      <c r="EK48" s="502"/>
      <c r="EL48" s="502"/>
      <c r="EM48" s="502"/>
      <c r="EN48" s="502"/>
      <c r="EO48" s="502"/>
      <c r="EP48" s="502"/>
      <c r="EQ48" s="502"/>
      <c r="ER48" s="503"/>
      <c r="ES48" s="504"/>
      <c r="ET48" s="505"/>
      <c r="EU48" s="505"/>
      <c r="EV48" s="505"/>
      <c r="EW48" s="505"/>
      <c r="EX48" s="505"/>
      <c r="EY48" s="505"/>
      <c r="EZ48" s="506"/>
      <c r="FA48" s="425"/>
      <c r="FB48" s="425"/>
      <c r="FC48" s="425"/>
      <c r="FD48" s="425"/>
      <c r="FE48" s="425"/>
      <c r="FF48" s="425"/>
      <c r="FG48" s="425"/>
      <c r="FH48" s="426"/>
    </row>
    <row r="49" spans="1:164" ht="8.65" customHeight="1">
      <c r="A49" s="107"/>
      <c r="B49" s="346"/>
      <c r="C49" s="347"/>
      <c r="D49" s="347"/>
      <c r="E49" s="347"/>
      <c r="F49" s="347"/>
      <c r="G49" s="347"/>
      <c r="H49" s="347"/>
      <c r="I49" s="347"/>
      <c r="J49" s="347"/>
      <c r="K49" s="347"/>
      <c r="L49" s="347"/>
      <c r="M49" s="427" t="s">
        <v>1264</v>
      </c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428"/>
      <c r="AC49" s="431">
        <v>19.3</v>
      </c>
      <c r="AD49" s="400"/>
      <c r="AE49" s="400"/>
      <c r="AF49" s="400">
        <v>18.7</v>
      </c>
      <c r="AG49" s="400"/>
      <c r="AH49" s="400"/>
      <c r="AI49" s="400">
        <f t="shared" ref="AI49" si="30">AC49</f>
        <v>19.3</v>
      </c>
      <c r="AJ49" s="400"/>
      <c r="AK49" s="433"/>
      <c r="AL49" s="431">
        <v>7.1</v>
      </c>
      <c r="AM49" s="400"/>
      <c r="AN49" s="400"/>
      <c r="AO49" s="400">
        <v>6.4</v>
      </c>
      <c r="AP49" s="400"/>
      <c r="AQ49" s="400"/>
      <c r="AR49" s="400">
        <f t="shared" ref="AR49" si="31">AL49</f>
        <v>7.1</v>
      </c>
      <c r="AS49" s="400"/>
      <c r="AT49" s="402"/>
      <c r="AU49" s="315"/>
      <c r="AV49" s="316"/>
      <c r="AW49" s="316"/>
      <c r="AX49" s="316"/>
      <c r="AY49" s="316"/>
      <c r="AZ49" s="316"/>
      <c r="BA49" s="316"/>
      <c r="BB49" s="316"/>
      <c r="BC49" s="316"/>
      <c r="BD49" s="493"/>
      <c r="BE49" s="316"/>
      <c r="BF49" s="316"/>
      <c r="BG49" s="316"/>
      <c r="BH49" s="316"/>
      <c r="BI49" s="316"/>
      <c r="BJ49" s="316"/>
      <c r="BK49" s="316"/>
      <c r="BL49" s="316"/>
      <c r="BM49" s="316"/>
      <c r="BN49" s="316"/>
      <c r="BO49" s="316"/>
      <c r="BP49" s="316"/>
      <c r="BQ49" s="494"/>
      <c r="BR49" s="499"/>
      <c r="BS49" s="500"/>
      <c r="BT49" s="500"/>
      <c r="BU49" s="500"/>
      <c r="BV49" s="500"/>
      <c r="BW49" s="500"/>
      <c r="BX49" s="500"/>
      <c r="BY49" s="500"/>
      <c r="BZ49" s="499"/>
      <c r="CA49" s="500"/>
      <c r="CB49" s="500"/>
      <c r="CC49" s="500"/>
      <c r="CD49" s="500"/>
      <c r="CE49" s="500"/>
      <c r="CF49" s="500"/>
      <c r="CG49" s="500"/>
      <c r="CH49" s="500"/>
      <c r="CI49" s="500"/>
      <c r="CJ49" s="500"/>
      <c r="CK49" s="500"/>
      <c r="CL49" s="500"/>
      <c r="CM49" s="500"/>
      <c r="CN49" s="500"/>
      <c r="CO49" s="500"/>
      <c r="CP49" s="500"/>
      <c r="CQ49" s="500"/>
      <c r="CR49" s="500"/>
      <c r="CS49" s="500"/>
      <c r="CT49" s="500"/>
      <c r="CU49" s="500"/>
      <c r="CV49" s="500"/>
      <c r="CW49" s="500"/>
      <c r="CX49" s="500"/>
      <c r="CY49" s="500"/>
      <c r="CZ49" s="500"/>
      <c r="DA49" s="500"/>
      <c r="DB49" s="500"/>
      <c r="DC49" s="500"/>
      <c r="DD49" s="500"/>
      <c r="DE49" s="500"/>
      <c r="DF49" s="500"/>
      <c r="DG49" s="500"/>
      <c r="DH49" s="500"/>
      <c r="DI49" s="500"/>
      <c r="DJ49" s="500"/>
      <c r="DK49" s="521"/>
      <c r="DL49" s="522"/>
      <c r="DM49" s="522"/>
      <c r="DN49" s="522"/>
      <c r="DO49" s="522"/>
      <c r="DP49" s="522"/>
      <c r="DQ49" s="523"/>
      <c r="DR49" s="477"/>
      <c r="DS49" s="478"/>
      <c r="DT49" s="478"/>
      <c r="DU49" s="478"/>
      <c r="DV49" s="478"/>
      <c r="DW49" s="478"/>
      <c r="DX49" s="478"/>
      <c r="DY49" s="478"/>
      <c r="DZ49" s="478"/>
      <c r="EA49" s="479"/>
      <c r="EB49" s="483" t="s">
        <v>1279</v>
      </c>
      <c r="EC49" s="483"/>
      <c r="ED49" s="483"/>
      <c r="EE49" s="483"/>
      <c r="EF49" s="483"/>
      <c r="EG49" s="483"/>
      <c r="EH49" s="483"/>
      <c r="EI49" s="483"/>
      <c r="EJ49" s="483"/>
      <c r="EK49" s="483"/>
      <c r="EL49" s="483"/>
      <c r="EM49" s="483"/>
      <c r="EN49" s="483"/>
      <c r="EO49" s="483"/>
      <c r="EP49" s="483"/>
      <c r="EQ49" s="483"/>
      <c r="ER49" s="483"/>
      <c r="ES49" s="484">
        <v>1.78</v>
      </c>
      <c r="ET49" s="484"/>
      <c r="EU49" s="484"/>
      <c r="EV49" s="484"/>
      <c r="EW49" s="484"/>
      <c r="EX49" s="484"/>
      <c r="EY49" s="484"/>
      <c r="EZ49" s="484"/>
      <c r="FA49" s="425"/>
      <c r="FB49" s="425"/>
      <c r="FC49" s="425"/>
      <c r="FD49" s="425"/>
      <c r="FE49" s="425"/>
      <c r="FF49" s="425"/>
      <c r="FG49" s="425"/>
      <c r="FH49" s="426"/>
    </row>
    <row r="50" spans="1:164" ht="8.65" customHeight="1">
      <c r="A50" s="107"/>
      <c r="B50" s="346"/>
      <c r="C50" s="347"/>
      <c r="D50" s="347"/>
      <c r="E50" s="347"/>
      <c r="F50" s="347"/>
      <c r="G50" s="347"/>
      <c r="H50" s="347"/>
      <c r="I50" s="347"/>
      <c r="J50" s="347"/>
      <c r="K50" s="347"/>
      <c r="L50" s="347"/>
      <c r="M50" s="429"/>
      <c r="N50" s="350"/>
      <c r="O50" s="350"/>
      <c r="P50" s="350"/>
      <c r="Q50" s="350"/>
      <c r="R50" s="350"/>
      <c r="S50" s="350"/>
      <c r="T50" s="350"/>
      <c r="U50" s="350"/>
      <c r="V50" s="350"/>
      <c r="W50" s="350"/>
      <c r="X50" s="350"/>
      <c r="Y50" s="350"/>
      <c r="Z50" s="350"/>
      <c r="AA50" s="350"/>
      <c r="AB50" s="430"/>
      <c r="AC50" s="432"/>
      <c r="AD50" s="401"/>
      <c r="AE50" s="401"/>
      <c r="AF50" s="401"/>
      <c r="AG50" s="401"/>
      <c r="AH50" s="401"/>
      <c r="AI50" s="401"/>
      <c r="AJ50" s="401"/>
      <c r="AK50" s="434"/>
      <c r="AL50" s="432"/>
      <c r="AM50" s="401"/>
      <c r="AN50" s="401"/>
      <c r="AO50" s="401"/>
      <c r="AP50" s="401"/>
      <c r="AQ50" s="401"/>
      <c r="AR50" s="401"/>
      <c r="AS50" s="401"/>
      <c r="AT50" s="403"/>
      <c r="AU50" s="317"/>
      <c r="AV50" s="318"/>
      <c r="AW50" s="318"/>
      <c r="AX50" s="318"/>
      <c r="AY50" s="318"/>
      <c r="AZ50" s="318"/>
      <c r="BA50" s="318"/>
      <c r="BB50" s="318"/>
      <c r="BC50" s="318"/>
      <c r="BD50" s="495"/>
      <c r="BE50" s="318"/>
      <c r="BF50" s="318"/>
      <c r="BG50" s="318"/>
      <c r="BH50" s="318"/>
      <c r="BI50" s="318"/>
      <c r="BJ50" s="318"/>
      <c r="BK50" s="318"/>
      <c r="BL50" s="318"/>
      <c r="BM50" s="318"/>
      <c r="BN50" s="318"/>
      <c r="BO50" s="318"/>
      <c r="BP50" s="318"/>
      <c r="BQ50" s="496"/>
      <c r="BR50" s="499"/>
      <c r="BS50" s="500"/>
      <c r="BT50" s="500"/>
      <c r="BU50" s="500"/>
      <c r="BV50" s="500"/>
      <c r="BW50" s="500"/>
      <c r="BX50" s="500"/>
      <c r="BY50" s="500"/>
      <c r="BZ50" s="499"/>
      <c r="CA50" s="500"/>
      <c r="CB50" s="500"/>
      <c r="CC50" s="500"/>
      <c r="CD50" s="500"/>
      <c r="CE50" s="500"/>
      <c r="CF50" s="500"/>
      <c r="CG50" s="500"/>
      <c r="CH50" s="500"/>
      <c r="CI50" s="500"/>
      <c r="CJ50" s="500"/>
      <c r="CK50" s="500"/>
      <c r="CL50" s="500"/>
      <c r="CM50" s="500"/>
      <c r="CN50" s="500"/>
      <c r="CO50" s="500"/>
      <c r="CP50" s="500"/>
      <c r="CQ50" s="500"/>
      <c r="CR50" s="500"/>
      <c r="CS50" s="500"/>
      <c r="CT50" s="500"/>
      <c r="CU50" s="500"/>
      <c r="CV50" s="500"/>
      <c r="CW50" s="500"/>
      <c r="CX50" s="500"/>
      <c r="CY50" s="500"/>
      <c r="CZ50" s="500"/>
      <c r="DA50" s="500"/>
      <c r="DB50" s="500"/>
      <c r="DC50" s="500"/>
      <c r="DD50" s="500"/>
      <c r="DE50" s="500"/>
      <c r="DF50" s="500"/>
      <c r="DG50" s="500"/>
      <c r="DH50" s="500"/>
      <c r="DI50" s="500"/>
      <c r="DJ50" s="500"/>
      <c r="DK50" s="524"/>
      <c r="DL50" s="525"/>
      <c r="DM50" s="525"/>
      <c r="DN50" s="525"/>
      <c r="DO50" s="525"/>
      <c r="DP50" s="525"/>
      <c r="DQ50" s="526"/>
      <c r="DR50" s="480"/>
      <c r="DS50" s="481"/>
      <c r="DT50" s="481"/>
      <c r="DU50" s="481"/>
      <c r="DV50" s="481"/>
      <c r="DW50" s="481"/>
      <c r="DX50" s="481"/>
      <c r="DY50" s="481"/>
      <c r="DZ50" s="481"/>
      <c r="EA50" s="482"/>
      <c r="EB50" s="483"/>
      <c r="EC50" s="483"/>
      <c r="ED50" s="483"/>
      <c r="EE50" s="483"/>
      <c r="EF50" s="483"/>
      <c r="EG50" s="483"/>
      <c r="EH50" s="483"/>
      <c r="EI50" s="483"/>
      <c r="EJ50" s="483"/>
      <c r="EK50" s="483"/>
      <c r="EL50" s="483"/>
      <c r="EM50" s="483"/>
      <c r="EN50" s="483"/>
      <c r="EO50" s="483"/>
      <c r="EP50" s="483"/>
      <c r="EQ50" s="483"/>
      <c r="ER50" s="483"/>
      <c r="ES50" s="484"/>
      <c r="ET50" s="484"/>
      <c r="EU50" s="484"/>
      <c r="EV50" s="484"/>
      <c r="EW50" s="484"/>
      <c r="EX50" s="484"/>
      <c r="EY50" s="484"/>
      <c r="EZ50" s="484"/>
      <c r="FA50" s="425"/>
      <c r="FB50" s="425"/>
      <c r="FC50" s="425"/>
      <c r="FD50" s="425"/>
      <c r="FE50" s="425"/>
      <c r="FF50" s="425"/>
      <c r="FG50" s="425"/>
      <c r="FH50" s="426"/>
    </row>
    <row r="51" spans="1:164" ht="8.65" customHeight="1">
      <c r="A51" s="130"/>
      <c r="B51" s="346"/>
      <c r="C51" s="347"/>
      <c r="D51" s="347"/>
      <c r="E51" s="347"/>
      <c r="F51" s="347"/>
      <c r="G51" s="347"/>
      <c r="H51" s="347"/>
      <c r="I51" s="347"/>
      <c r="J51" s="347"/>
      <c r="K51" s="347"/>
      <c r="L51" s="347"/>
      <c r="M51" s="427" t="s">
        <v>1288</v>
      </c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428"/>
      <c r="AC51" s="431">
        <v>19.600000000000001</v>
      </c>
      <c r="AD51" s="400"/>
      <c r="AE51" s="400"/>
      <c r="AF51" s="400">
        <v>19</v>
      </c>
      <c r="AG51" s="400"/>
      <c r="AH51" s="400"/>
      <c r="AI51" s="400">
        <f t="shared" ref="AI51" si="32">AC51</f>
        <v>19.600000000000001</v>
      </c>
      <c r="AJ51" s="400"/>
      <c r="AK51" s="433"/>
      <c r="AL51" s="431">
        <v>7.4</v>
      </c>
      <c r="AM51" s="400"/>
      <c r="AN51" s="400"/>
      <c r="AO51" s="400">
        <v>6.8</v>
      </c>
      <c r="AP51" s="400"/>
      <c r="AQ51" s="400"/>
      <c r="AR51" s="400">
        <f t="shared" ref="AR51" si="33">AL51</f>
        <v>7.4</v>
      </c>
      <c r="AS51" s="400"/>
      <c r="AT51" s="402"/>
      <c r="AU51" s="435" t="s">
        <v>1305</v>
      </c>
      <c r="AV51" s="436"/>
      <c r="AW51" s="436"/>
      <c r="AX51" s="436"/>
      <c r="AY51" s="436"/>
      <c r="AZ51" s="436"/>
      <c r="BA51" s="436"/>
      <c r="BB51" s="436"/>
      <c r="BC51" s="437"/>
      <c r="BD51" s="441" t="s">
        <v>1306</v>
      </c>
      <c r="BE51" s="441"/>
      <c r="BF51" s="441"/>
      <c r="BG51" s="441"/>
      <c r="BH51" s="441"/>
      <c r="BI51" s="441"/>
      <c r="BJ51" s="441"/>
      <c r="BK51" s="441"/>
      <c r="BL51" s="441"/>
      <c r="BM51" s="441"/>
      <c r="BN51" s="441"/>
      <c r="BO51" s="441"/>
      <c r="BP51" s="441"/>
      <c r="BQ51" s="442"/>
      <c r="BR51" s="445" t="s">
        <v>1307</v>
      </c>
      <c r="BS51" s="446"/>
      <c r="BT51" s="446"/>
      <c r="BU51" s="446"/>
      <c r="BV51" s="446"/>
      <c r="BW51" s="446"/>
      <c r="BX51" s="446"/>
      <c r="BY51" s="446"/>
      <c r="BZ51" s="447" t="s">
        <v>1308</v>
      </c>
      <c r="CA51" s="448"/>
      <c r="CB51" s="448"/>
      <c r="CC51" s="448"/>
      <c r="CD51" s="448"/>
      <c r="CE51" s="448"/>
      <c r="CF51" s="448"/>
      <c r="CG51" s="448"/>
      <c r="CH51" s="448"/>
      <c r="CI51" s="448"/>
      <c r="CJ51" s="448"/>
      <c r="CK51" s="448"/>
      <c r="CL51" s="448"/>
      <c r="CM51" s="448"/>
      <c r="CN51" s="448"/>
      <c r="CO51" s="448"/>
      <c r="CP51" s="448"/>
      <c r="CQ51" s="448"/>
      <c r="CR51" s="448"/>
      <c r="CS51" s="448"/>
      <c r="CT51" s="448"/>
      <c r="CU51" s="448"/>
      <c r="CV51" s="448"/>
      <c r="CW51" s="448"/>
      <c r="CX51" s="448"/>
      <c r="CY51" s="448"/>
      <c r="CZ51" s="448"/>
      <c r="DA51" s="448"/>
      <c r="DB51" s="448"/>
      <c r="DC51" s="448"/>
      <c r="DD51" s="448"/>
      <c r="DE51" s="448"/>
      <c r="DF51" s="448"/>
      <c r="DG51" s="448"/>
      <c r="DH51" s="448"/>
      <c r="DI51" s="448"/>
      <c r="DJ51" s="449"/>
      <c r="DK51" s="450" t="s">
        <v>1309</v>
      </c>
      <c r="DL51" s="451"/>
      <c r="DM51" s="451"/>
      <c r="DN51" s="451"/>
      <c r="DO51" s="451"/>
      <c r="DP51" s="451"/>
      <c r="DQ51" s="451"/>
      <c r="DR51" s="451"/>
      <c r="DS51" s="451"/>
      <c r="DT51" s="451"/>
      <c r="DU51" s="451"/>
      <c r="DV51" s="451"/>
      <c r="DW51" s="451"/>
      <c r="DX51" s="451"/>
      <c r="DY51" s="451"/>
      <c r="DZ51" s="451"/>
      <c r="EA51" s="451"/>
      <c r="EB51" s="451"/>
      <c r="EC51" s="451"/>
      <c r="ED51" s="451"/>
      <c r="EE51" s="451"/>
      <c r="EF51" s="451"/>
      <c r="EG51" s="451"/>
      <c r="EH51" s="451"/>
      <c r="EI51" s="451"/>
      <c r="EJ51" s="451"/>
      <c r="EK51" s="451"/>
      <c r="EL51" s="451"/>
      <c r="EM51" s="451"/>
      <c r="EN51" s="451"/>
      <c r="EO51" s="451"/>
      <c r="EP51" s="451"/>
      <c r="EQ51" s="451"/>
      <c r="ER51" s="451"/>
      <c r="ES51" s="451"/>
      <c r="ET51" s="451"/>
      <c r="EU51" s="451"/>
      <c r="EV51" s="451"/>
      <c r="EW51" s="451"/>
      <c r="EX51" s="451"/>
      <c r="EY51" s="451"/>
      <c r="EZ51" s="451"/>
      <c r="FA51" s="451"/>
      <c r="FB51" s="451"/>
      <c r="FC51" s="451"/>
      <c r="FD51" s="451"/>
      <c r="FE51" s="451"/>
      <c r="FF51" s="451"/>
      <c r="FG51" s="451"/>
      <c r="FH51" s="452"/>
    </row>
    <row r="52" spans="1:164" ht="8.65" customHeight="1">
      <c r="A52" s="130"/>
      <c r="B52" s="346"/>
      <c r="C52" s="347"/>
      <c r="D52" s="347"/>
      <c r="E52" s="347"/>
      <c r="F52" s="347"/>
      <c r="G52" s="347"/>
      <c r="H52" s="347"/>
      <c r="I52" s="347"/>
      <c r="J52" s="347"/>
      <c r="K52" s="347"/>
      <c r="L52" s="347"/>
      <c r="M52" s="429"/>
      <c r="N52" s="350"/>
      <c r="O52" s="350"/>
      <c r="P52" s="350"/>
      <c r="Q52" s="350"/>
      <c r="R52" s="350"/>
      <c r="S52" s="350"/>
      <c r="T52" s="350"/>
      <c r="U52" s="350"/>
      <c r="V52" s="350"/>
      <c r="W52" s="350"/>
      <c r="X52" s="350"/>
      <c r="Y52" s="350"/>
      <c r="Z52" s="350"/>
      <c r="AA52" s="350"/>
      <c r="AB52" s="430"/>
      <c r="AC52" s="432"/>
      <c r="AD52" s="401"/>
      <c r="AE52" s="401"/>
      <c r="AF52" s="401"/>
      <c r="AG52" s="401"/>
      <c r="AH52" s="401"/>
      <c r="AI52" s="401"/>
      <c r="AJ52" s="401"/>
      <c r="AK52" s="434"/>
      <c r="AL52" s="432"/>
      <c r="AM52" s="401"/>
      <c r="AN52" s="401"/>
      <c r="AO52" s="401"/>
      <c r="AP52" s="401"/>
      <c r="AQ52" s="401"/>
      <c r="AR52" s="401"/>
      <c r="AS52" s="401"/>
      <c r="AT52" s="403"/>
      <c r="AU52" s="438"/>
      <c r="AV52" s="439"/>
      <c r="AW52" s="439"/>
      <c r="AX52" s="439"/>
      <c r="AY52" s="439"/>
      <c r="AZ52" s="439"/>
      <c r="BA52" s="439"/>
      <c r="BB52" s="439"/>
      <c r="BC52" s="440"/>
      <c r="BD52" s="443"/>
      <c r="BE52" s="443"/>
      <c r="BF52" s="443"/>
      <c r="BG52" s="443"/>
      <c r="BH52" s="443"/>
      <c r="BI52" s="443"/>
      <c r="BJ52" s="443"/>
      <c r="BK52" s="443"/>
      <c r="BL52" s="443"/>
      <c r="BM52" s="443"/>
      <c r="BN52" s="443"/>
      <c r="BO52" s="443"/>
      <c r="BP52" s="443"/>
      <c r="BQ52" s="444"/>
      <c r="BR52" s="445"/>
      <c r="BS52" s="446"/>
      <c r="BT52" s="446"/>
      <c r="BU52" s="446"/>
      <c r="BV52" s="446"/>
      <c r="BW52" s="446"/>
      <c r="BX52" s="446"/>
      <c r="BY52" s="446"/>
      <c r="BZ52" s="447"/>
      <c r="CA52" s="448"/>
      <c r="CB52" s="448"/>
      <c r="CC52" s="448"/>
      <c r="CD52" s="448"/>
      <c r="CE52" s="448"/>
      <c r="CF52" s="448"/>
      <c r="CG52" s="448"/>
      <c r="CH52" s="448"/>
      <c r="CI52" s="448"/>
      <c r="CJ52" s="448"/>
      <c r="CK52" s="448"/>
      <c r="CL52" s="448"/>
      <c r="CM52" s="448"/>
      <c r="CN52" s="448"/>
      <c r="CO52" s="448"/>
      <c r="CP52" s="448"/>
      <c r="CQ52" s="448"/>
      <c r="CR52" s="448"/>
      <c r="CS52" s="448"/>
      <c r="CT52" s="448"/>
      <c r="CU52" s="448"/>
      <c r="CV52" s="448"/>
      <c r="CW52" s="448"/>
      <c r="CX52" s="448"/>
      <c r="CY52" s="448"/>
      <c r="CZ52" s="448"/>
      <c r="DA52" s="448"/>
      <c r="DB52" s="448"/>
      <c r="DC52" s="448"/>
      <c r="DD52" s="448"/>
      <c r="DE52" s="448"/>
      <c r="DF52" s="448"/>
      <c r="DG52" s="448"/>
      <c r="DH52" s="448"/>
      <c r="DI52" s="448"/>
      <c r="DJ52" s="449"/>
      <c r="DK52" s="453"/>
      <c r="DL52" s="454"/>
      <c r="DM52" s="454"/>
      <c r="DN52" s="454"/>
      <c r="DO52" s="454"/>
      <c r="DP52" s="454"/>
      <c r="DQ52" s="454"/>
      <c r="DR52" s="454"/>
      <c r="DS52" s="454"/>
      <c r="DT52" s="454"/>
      <c r="DU52" s="454"/>
      <c r="DV52" s="454"/>
      <c r="DW52" s="454"/>
      <c r="DX52" s="454"/>
      <c r="DY52" s="454"/>
      <c r="DZ52" s="454"/>
      <c r="EA52" s="454"/>
      <c r="EB52" s="454"/>
      <c r="EC52" s="454"/>
      <c r="ED52" s="454"/>
      <c r="EE52" s="454"/>
      <c r="EF52" s="454"/>
      <c r="EG52" s="454"/>
      <c r="EH52" s="454"/>
      <c r="EI52" s="454"/>
      <c r="EJ52" s="454"/>
      <c r="EK52" s="454"/>
      <c r="EL52" s="454"/>
      <c r="EM52" s="454"/>
      <c r="EN52" s="454"/>
      <c r="EO52" s="454"/>
      <c r="EP52" s="454"/>
      <c r="EQ52" s="454"/>
      <c r="ER52" s="454"/>
      <c r="ES52" s="454"/>
      <c r="ET52" s="454"/>
      <c r="EU52" s="454"/>
      <c r="EV52" s="454"/>
      <c r="EW52" s="454"/>
      <c r="EX52" s="454"/>
      <c r="EY52" s="454"/>
      <c r="EZ52" s="454"/>
      <c r="FA52" s="454"/>
      <c r="FB52" s="454"/>
      <c r="FC52" s="454"/>
      <c r="FD52" s="454"/>
      <c r="FE52" s="454"/>
      <c r="FF52" s="454"/>
      <c r="FG52" s="454"/>
      <c r="FH52" s="455"/>
    </row>
    <row r="53" spans="1:164" ht="8.65" customHeight="1">
      <c r="A53" s="107"/>
      <c r="B53" s="346"/>
      <c r="C53" s="347"/>
      <c r="D53" s="347"/>
      <c r="E53" s="347"/>
      <c r="F53" s="347"/>
      <c r="G53" s="347"/>
      <c r="H53" s="347"/>
      <c r="I53" s="347"/>
      <c r="J53" s="347"/>
      <c r="K53" s="347"/>
      <c r="L53" s="347"/>
      <c r="M53" s="427" t="s">
        <v>1270</v>
      </c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428"/>
      <c r="AC53" s="431">
        <v>20.8</v>
      </c>
      <c r="AD53" s="400"/>
      <c r="AE53" s="400"/>
      <c r="AF53" s="400">
        <v>20.2</v>
      </c>
      <c r="AG53" s="400"/>
      <c r="AH53" s="400"/>
      <c r="AI53" s="400">
        <f t="shared" ref="AI53" si="34">AC53</f>
        <v>20.8</v>
      </c>
      <c r="AJ53" s="400"/>
      <c r="AK53" s="433"/>
      <c r="AL53" s="431">
        <v>8.1</v>
      </c>
      <c r="AM53" s="400"/>
      <c r="AN53" s="400"/>
      <c r="AO53" s="400">
        <v>7.4</v>
      </c>
      <c r="AP53" s="400"/>
      <c r="AQ53" s="400"/>
      <c r="AR53" s="400">
        <f t="shared" ref="AR53" si="35">AL53</f>
        <v>8.1</v>
      </c>
      <c r="AS53" s="400"/>
      <c r="AT53" s="402"/>
      <c r="AU53" s="404" t="s">
        <v>1310</v>
      </c>
      <c r="AV53" s="405"/>
      <c r="AW53" s="405"/>
      <c r="AX53" s="405"/>
      <c r="AY53" s="405"/>
      <c r="AZ53" s="405"/>
      <c r="BA53" s="405"/>
      <c r="BB53" s="405"/>
      <c r="BC53" s="405"/>
      <c r="BD53" s="405"/>
      <c r="BE53" s="405"/>
      <c r="BF53" s="405"/>
      <c r="BG53" s="405"/>
      <c r="BH53" s="405"/>
      <c r="BI53" s="405"/>
      <c r="BJ53" s="405"/>
      <c r="BK53" s="405"/>
      <c r="BL53" s="405"/>
      <c r="BM53" s="405"/>
      <c r="BN53" s="405"/>
      <c r="BO53" s="405"/>
      <c r="BP53" s="405"/>
      <c r="BQ53" s="405"/>
      <c r="BR53" s="405"/>
      <c r="BS53" s="405"/>
      <c r="BT53" s="405"/>
      <c r="BU53" s="405"/>
      <c r="BV53" s="405"/>
      <c r="BW53" s="405"/>
      <c r="BX53" s="405"/>
      <c r="BY53" s="406"/>
      <c r="BZ53" s="407" t="s">
        <v>1311</v>
      </c>
      <c r="CA53" s="408"/>
      <c r="CB53" s="408"/>
      <c r="CC53" s="408"/>
      <c r="CD53" s="408"/>
      <c r="CE53" s="408"/>
      <c r="CF53" s="408"/>
      <c r="CG53" s="408"/>
      <c r="CH53" s="408"/>
      <c r="CI53" s="408"/>
      <c r="CJ53" s="408"/>
      <c r="CK53" s="408"/>
      <c r="CL53" s="408"/>
      <c r="CM53" s="408"/>
      <c r="CN53" s="408"/>
      <c r="CO53" s="408"/>
      <c r="CP53" s="408"/>
      <c r="CQ53" s="408"/>
      <c r="CR53" s="408"/>
      <c r="CS53" s="408"/>
      <c r="CT53" s="408"/>
      <c r="CU53" s="408"/>
      <c r="CV53" s="408"/>
      <c r="CW53" s="408"/>
      <c r="CX53" s="408"/>
      <c r="CY53" s="408"/>
      <c r="CZ53" s="408"/>
      <c r="DA53" s="408"/>
      <c r="DB53" s="408"/>
      <c r="DC53" s="408"/>
      <c r="DD53" s="408"/>
      <c r="DE53" s="408"/>
      <c r="DF53" s="408"/>
      <c r="DG53" s="408"/>
      <c r="DH53" s="408"/>
      <c r="DI53" s="408"/>
      <c r="DJ53" s="409"/>
      <c r="DK53" s="297" t="s">
        <v>1312</v>
      </c>
      <c r="DL53" s="298"/>
      <c r="DM53" s="298"/>
      <c r="DN53" s="298"/>
      <c r="DO53" s="298"/>
      <c r="DP53" s="298"/>
      <c r="DQ53" s="298"/>
      <c r="DR53" s="298"/>
      <c r="DS53" s="298"/>
      <c r="DT53" s="298"/>
      <c r="DU53" s="298"/>
      <c r="DV53" s="298"/>
      <c r="DW53" s="298"/>
      <c r="DX53" s="298"/>
      <c r="DY53" s="298"/>
      <c r="DZ53" s="298"/>
      <c r="EA53" s="298"/>
      <c r="EB53" s="298"/>
      <c r="EC53" s="298"/>
      <c r="ED53" s="298"/>
      <c r="EE53" s="298"/>
      <c r="EF53" s="298"/>
      <c r="EG53" s="298"/>
      <c r="EH53" s="298"/>
      <c r="EI53" s="298"/>
      <c r="EJ53" s="298"/>
      <c r="EK53" s="298"/>
      <c r="EL53" s="298"/>
      <c r="EM53" s="298"/>
      <c r="EN53" s="298"/>
      <c r="EO53" s="298"/>
      <c r="EP53" s="298"/>
      <c r="EQ53" s="298"/>
      <c r="ER53" s="298"/>
      <c r="ES53" s="298"/>
      <c r="ET53" s="298"/>
      <c r="EU53" s="298"/>
      <c r="EV53" s="298"/>
      <c r="EW53" s="298"/>
      <c r="EX53" s="298"/>
      <c r="EY53" s="298"/>
      <c r="EZ53" s="298"/>
      <c r="FA53" s="298"/>
      <c r="FB53" s="298"/>
      <c r="FC53" s="298"/>
      <c r="FD53" s="298"/>
      <c r="FE53" s="298"/>
      <c r="FF53" s="298"/>
      <c r="FG53" s="298"/>
      <c r="FH53" s="299"/>
    </row>
    <row r="54" spans="1:164" ht="8.65" customHeight="1">
      <c r="A54" s="107"/>
      <c r="B54" s="349"/>
      <c r="C54" s="350"/>
      <c r="D54" s="350"/>
      <c r="E54" s="350"/>
      <c r="F54" s="350"/>
      <c r="G54" s="350"/>
      <c r="H54" s="350"/>
      <c r="I54" s="350"/>
      <c r="J54" s="350"/>
      <c r="K54" s="350"/>
      <c r="L54" s="350"/>
      <c r="M54" s="429"/>
      <c r="N54" s="350"/>
      <c r="O54" s="350"/>
      <c r="P54" s="350"/>
      <c r="Q54" s="350"/>
      <c r="R54" s="350"/>
      <c r="S54" s="350"/>
      <c r="T54" s="350"/>
      <c r="U54" s="350"/>
      <c r="V54" s="350"/>
      <c r="W54" s="350"/>
      <c r="X54" s="350"/>
      <c r="Y54" s="350"/>
      <c r="Z54" s="350"/>
      <c r="AA54" s="350"/>
      <c r="AB54" s="430"/>
      <c r="AC54" s="432"/>
      <c r="AD54" s="401"/>
      <c r="AE54" s="401"/>
      <c r="AF54" s="401"/>
      <c r="AG54" s="401"/>
      <c r="AH54" s="401"/>
      <c r="AI54" s="401"/>
      <c r="AJ54" s="401"/>
      <c r="AK54" s="434"/>
      <c r="AL54" s="432"/>
      <c r="AM54" s="401"/>
      <c r="AN54" s="401"/>
      <c r="AO54" s="401"/>
      <c r="AP54" s="401"/>
      <c r="AQ54" s="401"/>
      <c r="AR54" s="401"/>
      <c r="AS54" s="401"/>
      <c r="AT54" s="403"/>
      <c r="AU54" s="404"/>
      <c r="AV54" s="405"/>
      <c r="AW54" s="405"/>
      <c r="AX54" s="405"/>
      <c r="AY54" s="405"/>
      <c r="AZ54" s="405"/>
      <c r="BA54" s="405"/>
      <c r="BB54" s="405"/>
      <c r="BC54" s="405"/>
      <c r="BD54" s="405"/>
      <c r="BE54" s="405"/>
      <c r="BF54" s="405"/>
      <c r="BG54" s="405"/>
      <c r="BH54" s="405"/>
      <c r="BI54" s="405"/>
      <c r="BJ54" s="405"/>
      <c r="BK54" s="405"/>
      <c r="BL54" s="405"/>
      <c r="BM54" s="405"/>
      <c r="BN54" s="405"/>
      <c r="BO54" s="405"/>
      <c r="BP54" s="405"/>
      <c r="BQ54" s="405"/>
      <c r="BR54" s="405"/>
      <c r="BS54" s="405"/>
      <c r="BT54" s="405"/>
      <c r="BU54" s="405"/>
      <c r="BV54" s="405"/>
      <c r="BW54" s="405"/>
      <c r="BX54" s="405"/>
      <c r="BY54" s="406"/>
      <c r="BZ54" s="407"/>
      <c r="CA54" s="408"/>
      <c r="CB54" s="408"/>
      <c r="CC54" s="408"/>
      <c r="CD54" s="408"/>
      <c r="CE54" s="408"/>
      <c r="CF54" s="408"/>
      <c r="CG54" s="408"/>
      <c r="CH54" s="408"/>
      <c r="CI54" s="408"/>
      <c r="CJ54" s="408"/>
      <c r="CK54" s="408"/>
      <c r="CL54" s="408"/>
      <c r="CM54" s="408"/>
      <c r="CN54" s="408"/>
      <c r="CO54" s="408"/>
      <c r="CP54" s="408"/>
      <c r="CQ54" s="408"/>
      <c r="CR54" s="408"/>
      <c r="CS54" s="408"/>
      <c r="CT54" s="408"/>
      <c r="CU54" s="408"/>
      <c r="CV54" s="408"/>
      <c r="CW54" s="408"/>
      <c r="CX54" s="408"/>
      <c r="CY54" s="408"/>
      <c r="CZ54" s="408"/>
      <c r="DA54" s="408"/>
      <c r="DB54" s="408"/>
      <c r="DC54" s="408"/>
      <c r="DD54" s="408"/>
      <c r="DE54" s="408"/>
      <c r="DF54" s="408"/>
      <c r="DG54" s="408"/>
      <c r="DH54" s="408"/>
      <c r="DI54" s="408"/>
      <c r="DJ54" s="409"/>
      <c r="DK54" s="236"/>
      <c r="DL54" s="237"/>
      <c r="DM54" s="237"/>
      <c r="DN54" s="237"/>
      <c r="DO54" s="237"/>
      <c r="DP54" s="237"/>
      <c r="DQ54" s="237"/>
      <c r="DR54" s="237"/>
      <c r="DS54" s="237"/>
      <c r="DT54" s="237"/>
      <c r="DU54" s="237"/>
      <c r="DV54" s="237"/>
      <c r="DW54" s="237"/>
      <c r="DX54" s="237"/>
      <c r="DY54" s="237"/>
      <c r="DZ54" s="237"/>
      <c r="EA54" s="237"/>
      <c r="EB54" s="237"/>
      <c r="EC54" s="237"/>
      <c r="ED54" s="237"/>
      <c r="EE54" s="237"/>
      <c r="EF54" s="237"/>
      <c r="EG54" s="237"/>
      <c r="EH54" s="237"/>
      <c r="EI54" s="237"/>
      <c r="EJ54" s="237"/>
      <c r="EK54" s="237"/>
      <c r="EL54" s="237"/>
      <c r="EM54" s="237"/>
      <c r="EN54" s="237"/>
      <c r="EO54" s="237"/>
      <c r="EP54" s="237"/>
      <c r="EQ54" s="237"/>
      <c r="ER54" s="237"/>
      <c r="ES54" s="237"/>
      <c r="ET54" s="237"/>
      <c r="EU54" s="237"/>
      <c r="EV54" s="237"/>
      <c r="EW54" s="237"/>
      <c r="EX54" s="237"/>
      <c r="EY54" s="237"/>
      <c r="EZ54" s="237"/>
      <c r="FA54" s="237"/>
      <c r="FB54" s="237"/>
      <c r="FC54" s="237"/>
      <c r="FD54" s="237"/>
      <c r="FE54" s="237"/>
      <c r="FF54" s="237"/>
      <c r="FG54" s="237"/>
      <c r="FH54" s="238"/>
    </row>
    <row r="55" spans="1:164" ht="8.65" customHeight="1">
      <c r="A55" s="107"/>
      <c r="B55" s="410" t="s">
        <v>1313</v>
      </c>
      <c r="C55" s="411"/>
      <c r="D55" s="411"/>
      <c r="E55" s="411"/>
      <c r="F55" s="411"/>
      <c r="G55" s="411"/>
      <c r="H55" s="411"/>
      <c r="I55" s="411"/>
      <c r="J55" s="411"/>
      <c r="K55" s="411"/>
      <c r="L55" s="411"/>
      <c r="M55" s="411"/>
      <c r="N55" s="411"/>
      <c r="O55" s="411"/>
      <c r="P55" s="411"/>
      <c r="Q55" s="411"/>
      <c r="R55" s="411"/>
      <c r="S55" s="411"/>
      <c r="T55" s="411"/>
      <c r="U55" s="411"/>
      <c r="V55" s="411"/>
      <c r="W55" s="411"/>
      <c r="X55" s="411"/>
      <c r="Y55" s="411"/>
      <c r="Z55" s="411"/>
      <c r="AA55" s="411"/>
      <c r="AB55" s="411"/>
      <c r="AC55" s="411"/>
      <c r="AD55" s="411"/>
      <c r="AE55" s="411"/>
      <c r="AF55" s="411"/>
      <c r="AG55" s="411"/>
      <c r="AH55" s="411"/>
      <c r="AI55" s="411"/>
      <c r="AJ55" s="411"/>
      <c r="AK55" s="411"/>
      <c r="AL55" s="411"/>
      <c r="AM55" s="411"/>
      <c r="AN55" s="411"/>
      <c r="AO55" s="411"/>
      <c r="AP55" s="411"/>
      <c r="AQ55" s="411"/>
      <c r="AR55" s="411"/>
      <c r="AS55" s="411"/>
      <c r="AT55" s="412"/>
      <c r="AU55" s="404"/>
      <c r="AV55" s="405"/>
      <c r="AW55" s="405"/>
      <c r="AX55" s="405"/>
      <c r="AY55" s="405"/>
      <c r="AZ55" s="405"/>
      <c r="BA55" s="405"/>
      <c r="BB55" s="405"/>
      <c r="BC55" s="405"/>
      <c r="BD55" s="405"/>
      <c r="BE55" s="405"/>
      <c r="BF55" s="405"/>
      <c r="BG55" s="405"/>
      <c r="BH55" s="405"/>
      <c r="BI55" s="405"/>
      <c r="BJ55" s="405"/>
      <c r="BK55" s="405"/>
      <c r="BL55" s="405"/>
      <c r="BM55" s="405"/>
      <c r="BN55" s="405"/>
      <c r="BO55" s="405"/>
      <c r="BP55" s="405"/>
      <c r="BQ55" s="405"/>
      <c r="BR55" s="405"/>
      <c r="BS55" s="405"/>
      <c r="BT55" s="405"/>
      <c r="BU55" s="405"/>
      <c r="BV55" s="405"/>
      <c r="BW55" s="405"/>
      <c r="BX55" s="405"/>
      <c r="BY55" s="406"/>
      <c r="BZ55" s="407"/>
      <c r="CA55" s="408"/>
      <c r="CB55" s="408"/>
      <c r="CC55" s="408"/>
      <c r="CD55" s="408"/>
      <c r="CE55" s="408"/>
      <c r="CF55" s="408"/>
      <c r="CG55" s="408"/>
      <c r="CH55" s="408"/>
      <c r="CI55" s="408"/>
      <c r="CJ55" s="408"/>
      <c r="CK55" s="408"/>
      <c r="CL55" s="408"/>
      <c r="CM55" s="408"/>
      <c r="CN55" s="408"/>
      <c r="CO55" s="408"/>
      <c r="CP55" s="408"/>
      <c r="CQ55" s="408"/>
      <c r="CR55" s="408"/>
      <c r="CS55" s="408"/>
      <c r="CT55" s="408"/>
      <c r="CU55" s="408"/>
      <c r="CV55" s="408"/>
      <c r="CW55" s="408"/>
      <c r="CX55" s="408"/>
      <c r="CY55" s="408"/>
      <c r="CZ55" s="408"/>
      <c r="DA55" s="408"/>
      <c r="DB55" s="408"/>
      <c r="DC55" s="408"/>
      <c r="DD55" s="408"/>
      <c r="DE55" s="408"/>
      <c r="DF55" s="408"/>
      <c r="DG55" s="408"/>
      <c r="DH55" s="408"/>
      <c r="DI55" s="408"/>
      <c r="DJ55" s="409"/>
      <c r="DK55" s="236"/>
      <c r="DL55" s="237"/>
      <c r="DM55" s="237"/>
      <c r="DN55" s="237"/>
      <c r="DO55" s="237"/>
      <c r="DP55" s="237"/>
      <c r="DQ55" s="237"/>
      <c r="DR55" s="237"/>
      <c r="DS55" s="237"/>
      <c r="DT55" s="237"/>
      <c r="DU55" s="237"/>
      <c r="DV55" s="237"/>
      <c r="DW55" s="237"/>
      <c r="DX55" s="237"/>
      <c r="DY55" s="237"/>
      <c r="DZ55" s="237"/>
      <c r="EA55" s="237"/>
      <c r="EB55" s="237"/>
      <c r="EC55" s="237"/>
      <c r="ED55" s="237"/>
      <c r="EE55" s="237"/>
      <c r="EF55" s="237"/>
      <c r="EG55" s="237"/>
      <c r="EH55" s="237"/>
      <c r="EI55" s="237"/>
      <c r="EJ55" s="237"/>
      <c r="EK55" s="237"/>
      <c r="EL55" s="237"/>
      <c r="EM55" s="237"/>
      <c r="EN55" s="237"/>
      <c r="EO55" s="237"/>
      <c r="EP55" s="237"/>
      <c r="EQ55" s="237"/>
      <c r="ER55" s="237"/>
      <c r="ES55" s="237"/>
      <c r="ET55" s="237"/>
      <c r="EU55" s="237"/>
      <c r="EV55" s="237"/>
      <c r="EW55" s="237"/>
      <c r="EX55" s="237"/>
      <c r="EY55" s="237"/>
      <c r="EZ55" s="237"/>
      <c r="FA55" s="237"/>
      <c r="FB55" s="237"/>
      <c r="FC55" s="237"/>
      <c r="FD55" s="237"/>
      <c r="FE55" s="237"/>
      <c r="FF55" s="237"/>
      <c r="FG55" s="237"/>
      <c r="FH55" s="238"/>
    </row>
    <row r="56" spans="1:164" ht="8.65" customHeight="1">
      <c r="A56" s="107"/>
      <c r="B56" s="250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1"/>
      <c r="AH56" s="251"/>
      <c r="AI56" s="251"/>
      <c r="AJ56" s="251"/>
      <c r="AK56" s="251"/>
      <c r="AL56" s="251"/>
      <c r="AM56" s="251"/>
      <c r="AN56" s="251"/>
      <c r="AO56" s="251"/>
      <c r="AP56" s="251"/>
      <c r="AQ56" s="251"/>
      <c r="AR56" s="251"/>
      <c r="AS56" s="251"/>
      <c r="AT56" s="252"/>
      <c r="AU56" s="404"/>
      <c r="AV56" s="405"/>
      <c r="AW56" s="405"/>
      <c r="AX56" s="405"/>
      <c r="AY56" s="405"/>
      <c r="AZ56" s="405"/>
      <c r="BA56" s="405"/>
      <c r="BB56" s="405"/>
      <c r="BC56" s="405"/>
      <c r="BD56" s="405"/>
      <c r="BE56" s="405"/>
      <c r="BF56" s="405"/>
      <c r="BG56" s="405"/>
      <c r="BH56" s="405"/>
      <c r="BI56" s="405"/>
      <c r="BJ56" s="405"/>
      <c r="BK56" s="405"/>
      <c r="BL56" s="405"/>
      <c r="BM56" s="405"/>
      <c r="BN56" s="405"/>
      <c r="BO56" s="405"/>
      <c r="BP56" s="405"/>
      <c r="BQ56" s="405"/>
      <c r="BR56" s="405"/>
      <c r="BS56" s="405"/>
      <c r="BT56" s="405"/>
      <c r="BU56" s="405"/>
      <c r="BV56" s="405"/>
      <c r="BW56" s="405"/>
      <c r="BX56" s="405"/>
      <c r="BY56" s="406"/>
      <c r="BZ56" s="407"/>
      <c r="CA56" s="408"/>
      <c r="CB56" s="408"/>
      <c r="CC56" s="408"/>
      <c r="CD56" s="408"/>
      <c r="CE56" s="408"/>
      <c r="CF56" s="408"/>
      <c r="CG56" s="408"/>
      <c r="CH56" s="408"/>
      <c r="CI56" s="408"/>
      <c r="CJ56" s="408"/>
      <c r="CK56" s="408"/>
      <c r="CL56" s="408"/>
      <c r="CM56" s="408"/>
      <c r="CN56" s="408"/>
      <c r="CO56" s="408"/>
      <c r="CP56" s="408"/>
      <c r="CQ56" s="408"/>
      <c r="CR56" s="408"/>
      <c r="CS56" s="408"/>
      <c r="CT56" s="408"/>
      <c r="CU56" s="408"/>
      <c r="CV56" s="408"/>
      <c r="CW56" s="408"/>
      <c r="CX56" s="408"/>
      <c r="CY56" s="408"/>
      <c r="CZ56" s="408"/>
      <c r="DA56" s="408"/>
      <c r="DB56" s="408"/>
      <c r="DC56" s="408"/>
      <c r="DD56" s="408"/>
      <c r="DE56" s="408"/>
      <c r="DF56" s="408"/>
      <c r="DG56" s="408"/>
      <c r="DH56" s="408"/>
      <c r="DI56" s="408"/>
      <c r="DJ56" s="409"/>
      <c r="DK56" s="236" t="s">
        <v>1314</v>
      </c>
      <c r="DL56" s="237"/>
      <c r="DM56" s="237"/>
      <c r="DN56" s="237"/>
      <c r="DO56" s="237"/>
      <c r="DP56" s="237"/>
      <c r="DQ56" s="237"/>
      <c r="DR56" s="237"/>
      <c r="DS56" s="237"/>
      <c r="DT56" s="237"/>
      <c r="DU56" s="237"/>
      <c r="DV56" s="237"/>
      <c r="DW56" s="237"/>
      <c r="DX56" s="237"/>
      <c r="DY56" s="237"/>
      <c r="DZ56" s="237"/>
      <c r="EA56" s="237"/>
      <c r="EB56" s="237"/>
      <c r="EC56" s="237"/>
      <c r="ED56" s="237"/>
      <c r="EE56" s="237"/>
      <c r="EF56" s="237"/>
      <c r="EG56" s="237"/>
      <c r="EH56" s="237"/>
      <c r="EI56" s="237"/>
      <c r="EJ56" s="237"/>
      <c r="EK56" s="237"/>
      <c r="EL56" s="237"/>
      <c r="EM56" s="237"/>
      <c r="EN56" s="237"/>
      <c r="EO56" s="237"/>
      <c r="EP56" s="237"/>
      <c r="EQ56" s="237"/>
      <c r="ER56" s="237"/>
      <c r="ES56" s="237"/>
      <c r="ET56" s="237"/>
      <c r="EU56" s="237"/>
      <c r="EV56" s="237"/>
      <c r="EW56" s="237"/>
      <c r="EX56" s="237"/>
      <c r="EY56" s="237"/>
      <c r="EZ56" s="237"/>
      <c r="FA56" s="237"/>
      <c r="FB56" s="237"/>
      <c r="FC56" s="237"/>
      <c r="FD56" s="237"/>
      <c r="FE56" s="237"/>
      <c r="FF56" s="237"/>
      <c r="FG56" s="237"/>
      <c r="FH56" s="238"/>
    </row>
    <row r="57" spans="1:164" ht="8.65" customHeight="1">
      <c r="A57" s="107"/>
      <c r="B57" s="413" t="s">
        <v>1315</v>
      </c>
      <c r="C57" s="414"/>
      <c r="D57" s="414"/>
      <c r="E57" s="414"/>
      <c r="F57" s="414"/>
      <c r="G57" s="414"/>
      <c r="H57" s="414"/>
      <c r="I57" s="414"/>
      <c r="J57" s="414"/>
      <c r="K57" s="414"/>
      <c r="L57" s="414"/>
      <c r="M57" s="414"/>
      <c r="N57" s="414"/>
      <c r="O57" s="414"/>
      <c r="P57" s="414"/>
      <c r="Q57" s="414"/>
      <c r="R57" s="414"/>
      <c r="S57" s="414"/>
      <c r="T57" s="414"/>
      <c r="U57" s="414"/>
      <c r="V57" s="414"/>
      <c r="W57" s="414"/>
      <c r="X57" s="414"/>
      <c r="Y57" s="414"/>
      <c r="Z57" s="414"/>
      <c r="AA57" s="414"/>
      <c r="AB57" s="414"/>
      <c r="AC57" s="414"/>
      <c r="AD57" s="414"/>
      <c r="AE57" s="414"/>
      <c r="AF57" s="414"/>
      <c r="AG57" s="414"/>
      <c r="AH57" s="414"/>
      <c r="AI57" s="414"/>
      <c r="AJ57" s="414"/>
      <c r="AK57" s="414"/>
      <c r="AL57" s="414"/>
      <c r="AM57" s="414"/>
      <c r="AN57" s="414"/>
      <c r="AO57" s="414"/>
      <c r="AP57" s="414"/>
      <c r="AQ57" s="414"/>
      <c r="AR57" s="414"/>
      <c r="AS57" s="414"/>
      <c r="AT57" s="415"/>
      <c r="AU57" s="419" t="s">
        <v>1316</v>
      </c>
      <c r="AV57" s="420"/>
      <c r="AW57" s="420"/>
      <c r="AX57" s="420"/>
      <c r="AY57" s="420"/>
      <c r="AZ57" s="420"/>
      <c r="BA57" s="420"/>
      <c r="BB57" s="420"/>
      <c r="BC57" s="420"/>
      <c r="BD57" s="420"/>
      <c r="BE57" s="420"/>
      <c r="BF57" s="420"/>
      <c r="BG57" s="420"/>
      <c r="BH57" s="420"/>
      <c r="BI57" s="420"/>
      <c r="BJ57" s="420"/>
      <c r="BK57" s="420"/>
      <c r="BL57" s="420"/>
      <c r="BM57" s="420"/>
      <c r="BN57" s="420"/>
      <c r="BO57" s="420"/>
      <c r="BP57" s="420"/>
      <c r="BQ57" s="420"/>
      <c r="BR57" s="420"/>
      <c r="BS57" s="420"/>
      <c r="BT57" s="420"/>
      <c r="BU57" s="420"/>
      <c r="BV57" s="420"/>
      <c r="BW57" s="420"/>
      <c r="BX57" s="420"/>
      <c r="BY57" s="421"/>
      <c r="BZ57" s="420" t="s">
        <v>1316</v>
      </c>
      <c r="CA57" s="420"/>
      <c r="CB57" s="420"/>
      <c r="CC57" s="420"/>
      <c r="CD57" s="420"/>
      <c r="CE57" s="420"/>
      <c r="CF57" s="420"/>
      <c r="CG57" s="420"/>
      <c r="CH57" s="420"/>
      <c r="CI57" s="420"/>
      <c r="CJ57" s="420"/>
      <c r="CK57" s="420"/>
      <c r="CL57" s="420"/>
      <c r="CM57" s="420"/>
      <c r="CN57" s="420"/>
      <c r="CO57" s="420"/>
      <c r="CP57" s="420"/>
      <c r="CQ57" s="420"/>
      <c r="CR57" s="420"/>
      <c r="CS57" s="420"/>
      <c r="CT57" s="420"/>
      <c r="CU57" s="420"/>
      <c r="CV57" s="420"/>
      <c r="CW57" s="420"/>
      <c r="CX57" s="420"/>
      <c r="CY57" s="420"/>
      <c r="CZ57" s="420"/>
      <c r="DA57" s="420"/>
      <c r="DB57" s="420"/>
      <c r="DC57" s="420"/>
      <c r="DD57" s="420"/>
      <c r="DE57" s="420"/>
      <c r="DF57" s="420"/>
      <c r="DG57" s="420"/>
      <c r="DH57" s="420"/>
      <c r="DI57" s="420"/>
      <c r="DJ57" s="421"/>
      <c r="DK57" s="236"/>
      <c r="DL57" s="237"/>
      <c r="DM57" s="237"/>
      <c r="DN57" s="237"/>
      <c r="DO57" s="237"/>
      <c r="DP57" s="237"/>
      <c r="DQ57" s="237"/>
      <c r="DR57" s="237"/>
      <c r="DS57" s="237"/>
      <c r="DT57" s="237"/>
      <c r="DU57" s="237"/>
      <c r="DV57" s="237"/>
      <c r="DW57" s="237"/>
      <c r="DX57" s="237"/>
      <c r="DY57" s="237"/>
      <c r="DZ57" s="237"/>
      <c r="EA57" s="237"/>
      <c r="EB57" s="237"/>
      <c r="EC57" s="237"/>
      <c r="ED57" s="237"/>
      <c r="EE57" s="237"/>
      <c r="EF57" s="237"/>
      <c r="EG57" s="237"/>
      <c r="EH57" s="237"/>
      <c r="EI57" s="237"/>
      <c r="EJ57" s="237"/>
      <c r="EK57" s="237"/>
      <c r="EL57" s="237"/>
      <c r="EM57" s="237"/>
      <c r="EN57" s="237"/>
      <c r="EO57" s="237"/>
      <c r="EP57" s="237"/>
      <c r="EQ57" s="237"/>
      <c r="ER57" s="237"/>
      <c r="ES57" s="237"/>
      <c r="ET57" s="237"/>
      <c r="EU57" s="237"/>
      <c r="EV57" s="237"/>
      <c r="EW57" s="237"/>
      <c r="EX57" s="237"/>
      <c r="EY57" s="237"/>
      <c r="EZ57" s="237"/>
      <c r="FA57" s="237"/>
      <c r="FB57" s="237"/>
      <c r="FC57" s="237"/>
      <c r="FD57" s="237"/>
      <c r="FE57" s="237"/>
      <c r="FF57" s="237"/>
      <c r="FG57" s="237"/>
      <c r="FH57" s="238"/>
    </row>
    <row r="58" spans="1:164" ht="8.65" customHeight="1" thickBot="1">
      <c r="A58" s="107"/>
      <c r="B58" s="416"/>
      <c r="C58" s="417"/>
      <c r="D58" s="417"/>
      <c r="E58" s="417"/>
      <c r="F58" s="417"/>
      <c r="G58" s="417"/>
      <c r="H58" s="417"/>
      <c r="I58" s="417"/>
      <c r="J58" s="417"/>
      <c r="K58" s="417"/>
      <c r="L58" s="417"/>
      <c r="M58" s="417"/>
      <c r="N58" s="417"/>
      <c r="O58" s="417"/>
      <c r="P58" s="417"/>
      <c r="Q58" s="417"/>
      <c r="R58" s="417"/>
      <c r="S58" s="417"/>
      <c r="T58" s="417"/>
      <c r="U58" s="417"/>
      <c r="V58" s="417"/>
      <c r="W58" s="417"/>
      <c r="X58" s="417"/>
      <c r="Y58" s="417"/>
      <c r="Z58" s="417"/>
      <c r="AA58" s="417"/>
      <c r="AB58" s="417"/>
      <c r="AC58" s="417"/>
      <c r="AD58" s="417"/>
      <c r="AE58" s="417"/>
      <c r="AF58" s="417"/>
      <c r="AG58" s="417"/>
      <c r="AH58" s="417"/>
      <c r="AI58" s="417"/>
      <c r="AJ58" s="417"/>
      <c r="AK58" s="417"/>
      <c r="AL58" s="417"/>
      <c r="AM58" s="417"/>
      <c r="AN58" s="417"/>
      <c r="AO58" s="417"/>
      <c r="AP58" s="417"/>
      <c r="AQ58" s="417"/>
      <c r="AR58" s="417"/>
      <c r="AS58" s="417"/>
      <c r="AT58" s="418"/>
      <c r="AU58" s="422"/>
      <c r="AV58" s="423"/>
      <c r="AW58" s="423"/>
      <c r="AX58" s="423"/>
      <c r="AY58" s="423"/>
      <c r="AZ58" s="423"/>
      <c r="BA58" s="423"/>
      <c r="BB58" s="423"/>
      <c r="BC58" s="423"/>
      <c r="BD58" s="423"/>
      <c r="BE58" s="423"/>
      <c r="BF58" s="423"/>
      <c r="BG58" s="423"/>
      <c r="BH58" s="423"/>
      <c r="BI58" s="423"/>
      <c r="BJ58" s="423"/>
      <c r="BK58" s="423"/>
      <c r="BL58" s="423"/>
      <c r="BM58" s="423"/>
      <c r="BN58" s="423"/>
      <c r="BO58" s="423"/>
      <c r="BP58" s="423"/>
      <c r="BQ58" s="423"/>
      <c r="BR58" s="423"/>
      <c r="BS58" s="423"/>
      <c r="BT58" s="423"/>
      <c r="BU58" s="423"/>
      <c r="BV58" s="423"/>
      <c r="BW58" s="423"/>
      <c r="BX58" s="423"/>
      <c r="BY58" s="424"/>
      <c r="BZ58" s="423"/>
      <c r="CA58" s="423"/>
      <c r="CB58" s="423"/>
      <c r="CC58" s="423"/>
      <c r="CD58" s="423"/>
      <c r="CE58" s="423"/>
      <c r="CF58" s="423"/>
      <c r="CG58" s="423"/>
      <c r="CH58" s="423"/>
      <c r="CI58" s="423"/>
      <c r="CJ58" s="423"/>
      <c r="CK58" s="423"/>
      <c r="CL58" s="423"/>
      <c r="CM58" s="423"/>
      <c r="CN58" s="423"/>
      <c r="CO58" s="423"/>
      <c r="CP58" s="423"/>
      <c r="CQ58" s="423"/>
      <c r="CR58" s="423"/>
      <c r="CS58" s="423"/>
      <c r="CT58" s="423"/>
      <c r="CU58" s="423"/>
      <c r="CV58" s="423"/>
      <c r="CW58" s="423"/>
      <c r="CX58" s="423"/>
      <c r="CY58" s="423"/>
      <c r="CZ58" s="423"/>
      <c r="DA58" s="423"/>
      <c r="DB58" s="423"/>
      <c r="DC58" s="423"/>
      <c r="DD58" s="423"/>
      <c r="DE58" s="423"/>
      <c r="DF58" s="423"/>
      <c r="DG58" s="423"/>
      <c r="DH58" s="423"/>
      <c r="DI58" s="423"/>
      <c r="DJ58" s="424"/>
      <c r="DK58" s="236"/>
      <c r="DL58" s="237"/>
      <c r="DM58" s="237"/>
      <c r="DN58" s="237"/>
      <c r="DO58" s="237"/>
      <c r="DP58" s="237"/>
      <c r="DQ58" s="237"/>
      <c r="DR58" s="237"/>
      <c r="DS58" s="237"/>
      <c r="DT58" s="237"/>
      <c r="DU58" s="237"/>
      <c r="DV58" s="237"/>
      <c r="DW58" s="237"/>
      <c r="DX58" s="237"/>
      <c r="DY58" s="237"/>
      <c r="DZ58" s="237"/>
      <c r="EA58" s="237"/>
      <c r="EB58" s="237"/>
      <c r="EC58" s="237"/>
      <c r="ED58" s="237"/>
      <c r="EE58" s="237"/>
      <c r="EF58" s="237"/>
      <c r="EG58" s="237"/>
      <c r="EH58" s="237"/>
      <c r="EI58" s="237"/>
      <c r="EJ58" s="237"/>
      <c r="EK58" s="237"/>
      <c r="EL58" s="237"/>
      <c r="EM58" s="237"/>
      <c r="EN58" s="237"/>
      <c r="EO58" s="237"/>
      <c r="EP58" s="237"/>
      <c r="EQ58" s="237"/>
      <c r="ER58" s="237"/>
      <c r="ES58" s="237"/>
      <c r="ET58" s="237"/>
      <c r="EU58" s="237"/>
      <c r="EV58" s="237"/>
      <c r="EW58" s="237"/>
      <c r="EX58" s="237"/>
      <c r="EY58" s="237"/>
      <c r="EZ58" s="237"/>
      <c r="FA58" s="237"/>
      <c r="FB58" s="237"/>
      <c r="FC58" s="237"/>
      <c r="FD58" s="237"/>
      <c r="FE58" s="237"/>
      <c r="FF58" s="237"/>
      <c r="FG58" s="237"/>
      <c r="FH58" s="238"/>
    </row>
    <row r="59" spans="1:164" ht="8.65" customHeight="1" thickTop="1">
      <c r="A59" s="107"/>
      <c r="B59" s="313" t="s">
        <v>1317</v>
      </c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4"/>
      <c r="AE59" s="314"/>
      <c r="AF59" s="314"/>
      <c r="AG59" s="314"/>
      <c r="AH59" s="314"/>
      <c r="AI59" s="314"/>
      <c r="AJ59" s="314"/>
      <c r="AK59" s="314"/>
      <c r="AL59" s="314"/>
      <c r="AM59" s="314"/>
      <c r="AN59" s="314"/>
      <c r="AO59" s="314"/>
      <c r="AP59" s="314"/>
      <c r="AQ59" s="314"/>
      <c r="AR59" s="314"/>
      <c r="AS59" s="314"/>
      <c r="AT59" s="314"/>
      <c r="AU59" s="271" t="s">
        <v>1318</v>
      </c>
      <c r="AV59" s="272"/>
      <c r="AW59" s="272"/>
      <c r="AX59" s="272"/>
      <c r="AY59" s="272"/>
      <c r="AZ59" s="272"/>
      <c r="BA59" s="272"/>
      <c r="BB59" s="272"/>
      <c r="BC59" s="272"/>
      <c r="BD59" s="272"/>
      <c r="BE59" s="272"/>
      <c r="BF59" s="272"/>
      <c r="BG59" s="272"/>
      <c r="BH59" s="272"/>
      <c r="BI59" s="272"/>
      <c r="BJ59" s="272"/>
      <c r="BK59" s="272"/>
      <c r="BL59" s="272"/>
      <c r="BM59" s="272"/>
      <c r="BN59" s="272"/>
      <c r="BO59" s="272"/>
      <c r="BP59" s="272"/>
      <c r="BQ59" s="272"/>
      <c r="BR59" s="272"/>
      <c r="BS59" s="272"/>
      <c r="BT59" s="272"/>
      <c r="BU59" s="272"/>
      <c r="BV59" s="272"/>
      <c r="BW59" s="272"/>
      <c r="BX59" s="272"/>
      <c r="BY59" s="273"/>
      <c r="BZ59" s="271" t="s">
        <v>1319</v>
      </c>
      <c r="CA59" s="272"/>
      <c r="CB59" s="272"/>
      <c r="CC59" s="272"/>
      <c r="CD59" s="272"/>
      <c r="CE59" s="272"/>
      <c r="CF59" s="272"/>
      <c r="CG59" s="272"/>
      <c r="CH59" s="272"/>
      <c r="CI59" s="272"/>
      <c r="CJ59" s="272"/>
      <c r="CK59" s="272"/>
      <c r="CL59" s="272"/>
      <c r="CM59" s="272"/>
      <c r="CN59" s="272"/>
      <c r="CO59" s="272"/>
      <c r="CP59" s="272"/>
      <c r="CQ59" s="272"/>
      <c r="CR59" s="272"/>
      <c r="CS59" s="272"/>
      <c r="CT59" s="272"/>
      <c r="CU59" s="272"/>
      <c r="CV59" s="272"/>
      <c r="CW59" s="272"/>
      <c r="CX59" s="272"/>
      <c r="CY59" s="272"/>
      <c r="CZ59" s="272"/>
      <c r="DA59" s="272"/>
      <c r="DB59" s="272"/>
      <c r="DC59" s="272"/>
      <c r="DD59" s="272"/>
      <c r="DE59" s="272"/>
      <c r="DF59" s="272"/>
      <c r="DG59" s="272"/>
      <c r="DH59" s="272"/>
      <c r="DI59" s="272"/>
      <c r="DJ59" s="273"/>
      <c r="DK59" s="236" t="s">
        <v>1320</v>
      </c>
      <c r="DL59" s="237"/>
      <c r="DM59" s="237"/>
      <c r="DN59" s="237"/>
      <c r="DO59" s="237"/>
      <c r="DP59" s="237"/>
      <c r="DQ59" s="237"/>
      <c r="DR59" s="237"/>
      <c r="DS59" s="237"/>
      <c r="DT59" s="237"/>
      <c r="DU59" s="237"/>
      <c r="DV59" s="237"/>
      <c r="DW59" s="237"/>
      <c r="DX59" s="237"/>
      <c r="DY59" s="237"/>
      <c r="DZ59" s="237"/>
      <c r="EA59" s="237"/>
      <c r="EB59" s="237"/>
      <c r="EC59" s="237"/>
      <c r="ED59" s="237"/>
      <c r="EE59" s="237"/>
      <c r="EF59" s="237"/>
      <c r="EG59" s="237"/>
      <c r="EH59" s="237"/>
      <c r="EI59" s="237"/>
      <c r="EJ59" s="237"/>
      <c r="EK59" s="237"/>
      <c r="EL59" s="237"/>
      <c r="EM59" s="237"/>
      <c r="EN59" s="237"/>
      <c r="EO59" s="237"/>
      <c r="EP59" s="237"/>
      <c r="EQ59" s="237"/>
      <c r="ER59" s="237"/>
      <c r="ES59" s="237"/>
      <c r="ET59" s="237"/>
      <c r="EU59" s="237"/>
      <c r="EV59" s="237"/>
      <c r="EW59" s="237"/>
      <c r="EX59" s="237"/>
      <c r="EY59" s="237"/>
      <c r="EZ59" s="237"/>
      <c r="FA59" s="237"/>
      <c r="FB59" s="237"/>
      <c r="FC59" s="237"/>
      <c r="FD59" s="237"/>
      <c r="FE59" s="237"/>
      <c r="FF59" s="237"/>
      <c r="FG59" s="237"/>
      <c r="FH59" s="238"/>
    </row>
    <row r="60" spans="1:164" ht="8.65" customHeight="1">
      <c r="A60" s="107"/>
      <c r="B60" s="315"/>
      <c r="C60" s="316"/>
      <c r="D60" s="316"/>
      <c r="E60" s="316"/>
      <c r="F60" s="316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6"/>
      <c r="AE60" s="316"/>
      <c r="AF60" s="316"/>
      <c r="AG60" s="316"/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6"/>
      <c r="AT60" s="316"/>
      <c r="AU60" s="274"/>
      <c r="AV60" s="275"/>
      <c r="AW60" s="275"/>
      <c r="AX60" s="275"/>
      <c r="AY60" s="275"/>
      <c r="AZ60" s="275"/>
      <c r="BA60" s="275"/>
      <c r="BB60" s="275"/>
      <c r="BC60" s="275"/>
      <c r="BD60" s="275"/>
      <c r="BE60" s="275"/>
      <c r="BF60" s="275"/>
      <c r="BG60" s="275"/>
      <c r="BH60" s="275"/>
      <c r="BI60" s="275"/>
      <c r="BJ60" s="275"/>
      <c r="BK60" s="275"/>
      <c r="BL60" s="275"/>
      <c r="BM60" s="275"/>
      <c r="BN60" s="275"/>
      <c r="BO60" s="275"/>
      <c r="BP60" s="275"/>
      <c r="BQ60" s="275"/>
      <c r="BR60" s="275"/>
      <c r="BS60" s="275"/>
      <c r="BT60" s="275"/>
      <c r="BU60" s="275"/>
      <c r="BV60" s="275"/>
      <c r="BW60" s="275"/>
      <c r="BX60" s="275"/>
      <c r="BY60" s="276"/>
      <c r="BZ60" s="274"/>
      <c r="CA60" s="275"/>
      <c r="CB60" s="275"/>
      <c r="CC60" s="275"/>
      <c r="CD60" s="275"/>
      <c r="CE60" s="275"/>
      <c r="CF60" s="275"/>
      <c r="CG60" s="275"/>
      <c r="CH60" s="275"/>
      <c r="CI60" s="275"/>
      <c r="CJ60" s="275"/>
      <c r="CK60" s="275"/>
      <c r="CL60" s="275"/>
      <c r="CM60" s="275"/>
      <c r="CN60" s="275"/>
      <c r="CO60" s="275"/>
      <c r="CP60" s="275"/>
      <c r="CQ60" s="275"/>
      <c r="CR60" s="275"/>
      <c r="CS60" s="275"/>
      <c r="CT60" s="275"/>
      <c r="CU60" s="275"/>
      <c r="CV60" s="275"/>
      <c r="CW60" s="275"/>
      <c r="CX60" s="275"/>
      <c r="CY60" s="275"/>
      <c r="CZ60" s="275"/>
      <c r="DA60" s="275"/>
      <c r="DB60" s="275"/>
      <c r="DC60" s="275"/>
      <c r="DD60" s="275"/>
      <c r="DE60" s="275"/>
      <c r="DF60" s="275"/>
      <c r="DG60" s="275"/>
      <c r="DH60" s="275"/>
      <c r="DI60" s="275"/>
      <c r="DJ60" s="276"/>
      <c r="DK60" s="236"/>
      <c r="DL60" s="237"/>
      <c r="DM60" s="237"/>
      <c r="DN60" s="237"/>
      <c r="DO60" s="237"/>
      <c r="DP60" s="237"/>
      <c r="DQ60" s="237"/>
      <c r="DR60" s="237"/>
      <c r="DS60" s="237"/>
      <c r="DT60" s="237"/>
      <c r="DU60" s="237"/>
      <c r="DV60" s="237"/>
      <c r="DW60" s="237"/>
      <c r="DX60" s="237"/>
      <c r="DY60" s="237"/>
      <c r="DZ60" s="237"/>
      <c r="EA60" s="237"/>
      <c r="EB60" s="237"/>
      <c r="EC60" s="237"/>
      <c r="ED60" s="237"/>
      <c r="EE60" s="237"/>
      <c r="EF60" s="237"/>
      <c r="EG60" s="237"/>
      <c r="EH60" s="237"/>
      <c r="EI60" s="237"/>
      <c r="EJ60" s="237"/>
      <c r="EK60" s="237"/>
      <c r="EL60" s="237"/>
      <c r="EM60" s="237"/>
      <c r="EN60" s="237"/>
      <c r="EO60" s="237"/>
      <c r="EP60" s="237"/>
      <c r="EQ60" s="237"/>
      <c r="ER60" s="237"/>
      <c r="ES60" s="237"/>
      <c r="ET60" s="237"/>
      <c r="EU60" s="237"/>
      <c r="EV60" s="237"/>
      <c r="EW60" s="237"/>
      <c r="EX60" s="237"/>
      <c r="EY60" s="237"/>
      <c r="EZ60" s="237"/>
      <c r="FA60" s="237"/>
      <c r="FB60" s="237"/>
      <c r="FC60" s="237"/>
      <c r="FD60" s="237"/>
      <c r="FE60" s="237"/>
      <c r="FF60" s="237"/>
      <c r="FG60" s="237"/>
      <c r="FH60" s="238"/>
    </row>
    <row r="61" spans="1:164" ht="8.65" customHeight="1">
      <c r="A61" s="107"/>
      <c r="B61" s="315"/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6"/>
      <c r="AE61" s="316"/>
      <c r="AF61" s="316"/>
      <c r="AG61" s="316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6"/>
      <c r="AT61" s="316"/>
      <c r="AU61" s="274"/>
      <c r="AV61" s="275"/>
      <c r="AW61" s="275"/>
      <c r="AX61" s="275"/>
      <c r="AY61" s="275"/>
      <c r="AZ61" s="275"/>
      <c r="BA61" s="275"/>
      <c r="BB61" s="275"/>
      <c r="BC61" s="275"/>
      <c r="BD61" s="275"/>
      <c r="BE61" s="275"/>
      <c r="BF61" s="275"/>
      <c r="BG61" s="275"/>
      <c r="BH61" s="275"/>
      <c r="BI61" s="275"/>
      <c r="BJ61" s="275"/>
      <c r="BK61" s="275"/>
      <c r="BL61" s="275"/>
      <c r="BM61" s="275"/>
      <c r="BN61" s="275"/>
      <c r="BO61" s="275"/>
      <c r="BP61" s="275"/>
      <c r="BQ61" s="275"/>
      <c r="BR61" s="275"/>
      <c r="BS61" s="275"/>
      <c r="BT61" s="275"/>
      <c r="BU61" s="275"/>
      <c r="BV61" s="275"/>
      <c r="BW61" s="275"/>
      <c r="BX61" s="275"/>
      <c r="BY61" s="276"/>
      <c r="BZ61" s="274"/>
      <c r="CA61" s="275"/>
      <c r="CB61" s="275"/>
      <c r="CC61" s="275"/>
      <c r="CD61" s="275"/>
      <c r="CE61" s="275"/>
      <c r="CF61" s="275"/>
      <c r="CG61" s="275"/>
      <c r="CH61" s="275"/>
      <c r="CI61" s="275"/>
      <c r="CJ61" s="275"/>
      <c r="CK61" s="275"/>
      <c r="CL61" s="275"/>
      <c r="CM61" s="275"/>
      <c r="CN61" s="275"/>
      <c r="CO61" s="275"/>
      <c r="CP61" s="275"/>
      <c r="CQ61" s="275"/>
      <c r="CR61" s="275"/>
      <c r="CS61" s="275"/>
      <c r="CT61" s="275"/>
      <c r="CU61" s="275"/>
      <c r="CV61" s="275"/>
      <c r="CW61" s="275"/>
      <c r="CX61" s="275"/>
      <c r="CY61" s="275"/>
      <c r="CZ61" s="275"/>
      <c r="DA61" s="275"/>
      <c r="DB61" s="275"/>
      <c r="DC61" s="275"/>
      <c r="DD61" s="275"/>
      <c r="DE61" s="275"/>
      <c r="DF61" s="275"/>
      <c r="DG61" s="275"/>
      <c r="DH61" s="275"/>
      <c r="DI61" s="275"/>
      <c r="DJ61" s="276"/>
      <c r="DK61" s="236"/>
      <c r="DL61" s="237"/>
      <c r="DM61" s="237"/>
      <c r="DN61" s="237"/>
      <c r="DO61" s="237"/>
      <c r="DP61" s="237"/>
      <c r="DQ61" s="237"/>
      <c r="DR61" s="237"/>
      <c r="DS61" s="237"/>
      <c r="DT61" s="237"/>
      <c r="DU61" s="237"/>
      <c r="DV61" s="237"/>
      <c r="DW61" s="237"/>
      <c r="DX61" s="237"/>
      <c r="DY61" s="237"/>
      <c r="DZ61" s="237"/>
      <c r="EA61" s="237"/>
      <c r="EB61" s="237"/>
      <c r="EC61" s="237"/>
      <c r="ED61" s="237"/>
      <c r="EE61" s="237"/>
      <c r="EF61" s="237"/>
      <c r="EG61" s="237"/>
      <c r="EH61" s="237"/>
      <c r="EI61" s="237"/>
      <c r="EJ61" s="237"/>
      <c r="EK61" s="237"/>
      <c r="EL61" s="237"/>
      <c r="EM61" s="237"/>
      <c r="EN61" s="237"/>
      <c r="EO61" s="237"/>
      <c r="EP61" s="237"/>
      <c r="EQ61" s="237"/>
      <c r="ER61" s="237"/>
      <c r="ES61" s="237"/>
      <c r="ET61" s="237"/>
      <c r="EU61" s="237"/>
      <c r="EV61" s="237"/>
      <c r="EW61" s="237"/>
      <c r="EX61" s="237"/>
      <c r="EY61" s="237"/>
      <c r="EZ61" s="237"/>
      <c r="FA61" s="237"/>
      <c r="FB61" s="237"/>
      <c r="FC61" s="237"/>
      <c r="FD61" s="237"/>
      <c r="FE61" s="237"/>
      <c r="FF61" s="237"/>
      <c r="FG61" s="237"/>
      <c r="FH61" s="238"/>
    </row>
    <row r="62" spans="1:164" ht="8.65" customHeight="1">
      <c r="A62" s="107"/>
      <c r="B62" s="317"/>
      <c r="C62" s="318"/>
      <c r="D62" s="318"/>
      <c r="E62" s="318"/>
      <c r="F62" s="318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318"/>
      <c r="AG62" s="318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8"/>
      <c r="AT62" s="318"/>
      <c r="AU62" s="274"/>
      <c r="AV62" s="275"/>
      <c r="AW62" s="275"/>
      <c r="AX62" s="275"/>
      <c r="AY62" s="275"/>
      <c r="AZ62" s="275"/>
      <c r="BA62" s="275"/>
      <c r="BB62" s="275"/>
      <c r="BC62" s="275"/>
      <c r="BD62" s="275"/>
      <c r="BE62" s="275"/>
      <c r="BF62" s="275"/>
      <c r="BG62" s="275"/>
      <c r="BH62" s="275"/>
      <c r="BI62" s="275"/>
      <c r="BJ62" s="275"/>
      <c r="BK62" s="275"/>
      <c r="BL62" s="275"/>
      <c r="BM62" s="275"/>
      <c r="BN62" s="275"/>
      <c r="BO62" s="275"/>
      <c r="BP62" s="275"/>
      <c r="BQ62" s="275"/>
      <c r="BR62" s="275"/>
      <c r="BS62" s="275"/>
      <c r="BT62" s="275"/>
      <c r="BU62" s="275"/>
      <c r="BV62" s="275"/>
      <c r="BW62" s="275"/>
      <c r="BX62" s="275"/>
      <c r="BY62" s="276"/>
      <c r="BZ62" s="274"/>
      <c r="CA62" s="275"/>
      <c r="CB62" s="275"/>
      <c r="CC62" s="275"/>
      <c r="CD62" s="275"/>
      <c r="CE62" s="275"/>
      <c r="CF62" s="275"/>
      <c r="CG62" s="275"/>
      <c r="CH62" s="275"/>
      <c r="CI62" s="275"/>
      <c r="CJ62" s="275"/>
      <c r="CK62" s="275"/>
      <c r="CL62" s="275"/>
      <c r="CM62" s="275"/>
      <c r="CN62" s="275"/>
      <c r="CO62" s="275"/>
      <c r="CP62" s="275"/>
      <c r="CQ62" s="275"/>
      <c r="CR62" s="275"/>
      <c r="CS62" s="275"/>
      <c r="CT62" s="275"/>
      <c r="CU62" s="275"/>
      <c r="CV62" s="275"/>
      <c r="CW62" s="275"/>
      <c r="CX62" s="275"/>
      <c r="CY62" s="275"/>
      <c r="CZ62" s="275"/>
      <c r="DA62" s="275"/>
      <c r="DB62" s="275"/>
      <c r="DC62" s="275"/>
      <c r="DD62" s="275"/>
      <c r="DE62" s="275"/>
      <c r="DF62" s="275"/>
      <c r="DG62" s="275"/>
      <c r="DH62" s="275"/>
      <c r="DI62" s="275"/>
      <c r="DJ62" s="276"/>
      <c r="DK62" s="242" t="s">
        <v>1321</v>
      </c>
      <c r="DL62" s="243"/>
      <c r="DM62" s="243"/>
      <c r="DN62" s="243"/>
      <c r="DO62" s="243"/>
      <c r="DP62" s="243"/>
      <c r="DQ62" s="243"/>
      <c r="DR62" s="243"/>
      <c r="DS62" s="243"/>
      <c r="DT62" s="243"/>
      <c r="DU62" s="243"/>
      <c r="DV62" s="243"/>
      <c r="DW62" s="243"/>
      <c r="DX62" s="243"/>
      <c r="DY62" s="243"/>
      <c r="DZ62" s="243"/>
      <c r="EA62" s="243"/>
      <c r="EB62" s="243"/>
      <c r="EC62" s="243"/>
      <c r="ED62" s="243"/>
      <c r="EE62" s="243"/>
      <c r="EF62" s="243"/>
      <c r="EG62" s="243"/>
      <c r="EH62" s="243"/>
      <c r="EI62" s="243"/>
      <c r="EJ62" s="243"/>
      <c r="EK62" s="243"/>
      <c r="EL62" s="243"/>
      <c r="EM62" s="243"/>
      <c r="EN62" s="243"/>
      <c r="EO62" s="243"/>
      <c r="EP62" s="243"/>
      <c r="EQ62" s="243"/>
      <c r="ER62" s="243"/>
      <c r="ES62" s="243"/>
      <c r="ET62" s="243"/>
      <c r="EU62" s="243"/>
      <c r="EV62" s="243"/>
      <c r="EW62" s="243"/>
      <c r="EX62" s="243"/>
      <c r="EY62" s="243"/>
      <c r="EZ62" s="243"/>
      <c r="FA62" s="243"/>
      <c r="FB62" s="243"/>
      <c r="FC62" s="243"/>
      <c r="FD62" s="243"/>
      <c r="FE62" s="243"/>
      <c r="FF62" s="243"/>
      <c r="FG62" s="243"/>
      <c r="FH62" s="244"/>
    </row>
    <row r="63" spans="1:164" ht="8.65" customHeight="1">
      <c r="A63" s="107"/>
      <c r="B63" s="381" t="s">
        <v>1322</v>
      </c>
      <c r="C63" s="382"/>
      <c r="D63" s="382"/>
      <c r="E63" s="382"/>
      <c r="F63" s="382"/>
      <c r="G63" s="382"/>
      <c r="H63" s="382"/>
      <c r="I63" s="382"/>
      <c r="J63" s="382"/>
      <c r="K63" s="382"/>
      <c r="L63" s="382"/>
      <c r="M63" s="382"/>
      <c r="N63" s="382"/>
      <c r="O63" s="382"/>
      <c r="P63" s="382"/>
      <c r="Q63" s="382"/>
      <c r="R63" s="382"/>
      <c r="S63" s="382"/>
      <c r="T63" s="382"/>
      <c r="U63" s="382"/>
      <c r="V63" s="382"/>
      <c r="W63" s="382"/>
      <c r="X63" s="382"/>
      <c r="Y63" s="382"/>
      <c r="Z63" s="382"/>
      <c r="AA63" s="382"/>
      <c r="AB63" s="382"/>
      <c r="AC63" s="382"/>
      <c r="AD63" s="382"/>
      <c r="AE63" s="382"/>
      <c r="AF63" s="382"/>
      <c r="AG63" s="382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2"/>
      <c r="AT63" s="398"/>
      <c r="AU63" s="381" t="s">
        <v>1241</v>
      </c>
      <c r="AV63" s="382"/>
      <c r="AW63" s="382"/>
      <c r="AX63" s="382"/>
      <c r="AY63" s="382"/>
      <c r="AZ63" s="382"/>
      <c r="BA63" s="382"/>
      <c r="BB63" s="382"/>
      <c r="BC63" s="382"/>
      <c r="BD63" s="382"/>
      <c r="BE63" s="382"/>
      <c r="BF63" s="382"/>
      <c r="BG63" s="382"/>
      <c r="BH63" s="382"/>
      <c r="BI63" s="382"/>
      <c r="BJ63" s="382"/>
      <c r="BK63" s="382"/>
      <c r="BL63" s="382"/>
      <c r="BM63" s="382"/>
      <c r="BN63" s="382"/>
      <c r="BO63" s="382"/>
      <c r="BP63" s="382"/>
      <c r="BQ63" s="382"/>
      <c r="BR63" s="382"/>
      <c r="BS63" s="382"/>
      <c r="BT63" s="382"/>
      <c r="BU63" s="382"/>
      <c r="BV63" s="382"/>
      <c r="BW63" s="382"/>
      <c r="BX63" s="382"/>
      <c r="BY63" s="399"/>
      <c r="BZ63" s="381" t="s">
        <v>1241</v>
      </c>
      <c r="CA63" s="382"/>
      <c r="CB63" s="382"/>
      <c r="CC63" s="382"/>
      <c r="CD63" s="382"/>
      <c r="CE63" s="382"/>
      <c r="CF63" s="382"/>
      <c r="CG63" s="382"/>
      <c r="CH63" s="382"/>
      <c r="CI63" s="382"/>
      <c r="CJ63" s="382"/>
      <c r="CK63" s="382"/>
      <c r="CL63" s="382"/>
      <c r="CM63" s="382"/>
      <c r="CN63" s="382"/>
      <c r="CO63" s="382"/>
      <c r="CP63" s="382"/>
      <c r="CQ63" s="382"/>
      <c r="CR63" s="382"/>
      <c r="CS63" s="382"/>
      <c r="CT63" s="382"/>
      <c r="CU63" s="382"/>
      <c r="CV63" s="382"/>
      <c r="CW63" s="382"/>
      <c r="CX63" s="382"/>
      <c r="CY63" s="382"/>
      <c r="CZ63" s="382"/>
      <c r="DA63" s="382"/>
      <c r="DB63" s="382"/>
      <c r="DC63" s="382"/>
      <c r="DD63" s="382"/>
      <c r="DE63" s="382"/>
      <c r="DF63" s="382"/>
      <c r="DG63" s="382"/>
      <c r="DH63" s="382"/>
      <c r="DI63" s="382"/>
      <c r="DJ63" s="399"/>
      <c r="DK63" s="242"/>
      <c r="DL63" s="243"/>
      <c r="DM63" s="243"/>
      <c r="DN63" s="243"/>
      <c r="DO63" s="243"/>
      <c r="DP63" s="243"/>
      <c r="DQ63" s="243"/>
      <c r="DR63" s="243"/>
      <c r="DS63" s="243"/>
      <c r="DT63" s="243"/>
      <c r="DU63" s="243"/>
      <c r="DV63" s="243"/>
      <c r="DW63" s="243"/>
      <c r="DX63" s="243"/>
      <c r="DY63" s="243"/>
      <c r="DZ63" s="243"/>
      <c r="EA63" s="243"/>
      <c r="EB63" s="243"/>
      <c r="EC63" s="243"/>
      <c r="ED63" s="243"/>
      <c r="EE63" s="243"/>
      <c r="EF63" s="243"/>
      <c r="EG63" s="243"/>
      <c r="EH63" s="243"/>
      <c r="EI63" s="243"/>
      <c r="EJ63" s="243"/>
      <c r="EK63" s="243"/>
      <c r="EL63" s="243"/>
      <c r="EM63" s="243"/>
      <c r="EN63" s="243"/>
      <c r="EO63" s="243"/>
      <c r="EP63" s="243"/>
      <c r="EQ63" s="243"/>
      <c r="ER63" s="243"/>
      <c r="ES63" s="243"/>
      <c r="ET63" s="243"/>
      <c r="EU63" s="243"/>
      <c r="EV63" s="243"/>
      <c r="EW63" s="243"/>
      <c r="EX63" s="243"/>
      <c r="EY63" s="243"/>
      <c r="EZ63" s="243"/>
      <c r="FA63" s="243"/>
      <c r="FB63" s="243"/>
      <c r="FC63" s="243"/>
      <c r="FD63" s="243"/>
      <c r="FE63" s="243"/>
      <c r="FF63" s="243"/>
      <c r="FG63" s="243"/>
      <c r="FH63" s="244"/>
    </row>
    <row r="64" spans="1:164" ht="8.65" customHeight="1">
      <c r="A64" s="107"/>
      <c r="B64" s="381"/>
      <c r="C64" s="382"/>
      <c r="D64" s="382"/>
      <c r="E64" s="382"/>
      <c r="F64" s="382"/>
      <c r="G64" s="382"/>
      <c r="H64" s="382"/>
      <c r="I64" s="382"/>
      <c r="J64" s="382"/>
      <c r="K64" s="382"/>
      <c r="L64" s="382"/>
      <c r="M64" s="382"/>
      <c r="N64" s="382"/>
      <c r="O64" s="382"/>
      <c r="P64" s="382"/>
      <c r="Q64" s="382"/>
      <c r="R64" s="382"/>
      <c r="S64" s="382"/>
      <c r="T64" s="382"/>
      <c r="U64" s="382"/>
      <c r="V64" s="382"/>
      <c r="W64" s="382"/>
      <c r="X64" s="382"/>
      <c r="Y64" s="382"/>
      <c r="Z64" s="382"/>
      <c r="AA64" s="382"/>
      <c r="AB64" s="382"/>
      <c r="AC64" s="382"/>
      <c r="AD64" s="382"/>
      <c r="AE64" s="382"/>
      <c r="AF64" s="382"/>
      <c r="AG64" s="382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2"/>
      <c r="AT64" s="398"/>
      <c r="AU64" s="381"/>
      <c r="AV64" s="382"/>
      <c r="AW64" s="382"/>
      <c r="AX64" s="382"/>
      <c r="AY64" s="382"/>
      <c r="AZ64" s="382"/>
      <c r="BA64" s="382"/>
      <c r="BB64" s="382"/>
      <c r="BC64" s="382"/>
      <c r="BD64" s="382"/>
      <c r="BE64" s="382"/>
      <c r="BF64" s="382"/>
      <c r="BG64" s="382"/>
      <c r="BH64" s="382"/>
      <c r="BI64" s="382"/>
      <c r="BJ64" s="382"/>
      <c r="BK64" s="382"/>
      <c r="BL64" s="382"/>
      <c r="BM64" s="382"/>
      <c r="BN64" s="382"/>
      <c r="BO64" s="382"/>
      <c r="BP64" s="382"/>
      <c r="BQ64" s="382"/>
      <c r="BR64" s="382"/>
      <c r="BS64" s="382"/>
      <c r="BT64" s="382"/>
      <c r="BU64" s="382"/>
      <c r="BV64" s="382"/>
      <c r="BW64" s="382"/>
      <c r="BX64" s="382"/>
      <c r="BY64" s="399"/>
      <c r="BZ64" s="381"/>
      <c r="CA64" s="382"/>
      <c r="CB64" s="382"/>
      <c r="CC64" s="382"/>
      <c r="CD64" s="382"/>
      <c r="CE64" s="382"/>
      <c r="CF64" s="382"/>
      <c r="CG64" s="382"/>
      <c r="CH64" s="382"/>
      <c r="CI64" s="382"/>
      <c r="CJ64" s="382"/>
      <c r="CK64" s="382"/>
      <c r="CL64" s="382"/>
      <c r="CM64" s="382"/>
      <c r="CN64" s="382"/>
      <c r="CO64" s="382"/>
      <c r="CP64" s="382"/>
      <c r="CQ64" s="382"/>
      <c r="CR64" s="382"/>
      <c r="CS64" s="382"/>
      <c r="CT64" s="382"/>
      <c r="CU64" s="382"/>
      <c r="CV64" s="382"/>
      <c r="CW64" s="382"/>
      <c r="CX64" s="382"/>
      <c r="CY64" s="382"/>
      <c r="CZ64" s="382"/>
      <c r="DA64" s="382"/>
      <c r="DB64" s="382"/>
      <c r="DC64" s="382"/>
      <c r="DD64" s="382"/>
      <c r="DE64" s="382"/>
      <c r="DF64" s="382"/>
      <c r="DG64" s="382"/>
      <c r="DH64" s="382"/>
      <c r="DI64" s="382"/>
      <c r="DJ64" s="399"/>
      <c r="DK64" s="242"/>
      <c r="DL64" s="243"/>
      <c r="DM64" s="243"/>
      <c r="DN64" s="243"/>
      <c r="DO64" s="243"/>
      <c r="DP64" s="243"/>
      <c r="DQ64" s="243"/>
      <c r="DR64" s="243"/>
      <c r="DS64" s="243"/>
      <c r="DT64" s="243"/>
      <c r="DU64" s="243"/>
      <c r="DV64" s="243"/>
      <c r="DW64" s="243"/>
      <c r="DX64" s="243"/>
      <c r="DY64" s="243"/>
      <c r="DZ64" s="243"/>
      <c r="EA64" s="243"/>
      <c r="EB64" s="243"/>
      <c r="EC64" s="243"/>
      <c r="ED64" s="243"/>
      <c r="EE64" s="243"/>
      <c r="EF64" s="243"/>
      <c r="EG64" s="243"/>
      <c r="EH64" s="243"/>
      <c r="EI64" s="243"/>
      <c r="EJ64" s="243"/>
      <c r="EK64" s="243"/>
      <c r="EL64" s="243"/>
      <c r="EM64" s="243"/>
      <c r="EN64" s="243"/>
      <c r="EO64" s="243"/>
      <c r="EP64" s="243"/>
      <c r="EQ64" s="243"/>
      <c r="ER64" s="243"/>
      <c r="ES64" s="243"/>
      <c r="ET64" s="243"/>
      <c r="EU64" s="243"/>
      <c r="EV64" s="243"/>
      <c r="EW64" s="243"/>
      <c r="EX64" s="243"/>
      <c r="EY64" s="243"/>
      <c r="EZ64" s="243"/>
      <c r="FA64" s="243"/>
      <c r="FB64" s="243"/>
      <c r="FC64" s="243"/>
      <c r="FD64" s="243"/>
      <c r="FE64" s="243"/>
      <c r="FF64" s="243"/>
      <c r="FG64" s="243"/>
      <c r="FH64" s="244"/>
    </row>
    <row r="65" spans="1:164" ht="8.65" customHeight="1">
      <c r="A65" s="107"/>
      <c r="B65" s="381" t="s">
        <v>1323</v>
      </c>
      <c r="C65" s="382"/>
      <c r="D65" s="382"/>
      <c r="E65" s="382"/>
      <c r="F65" s="382"/>
      <c r="G65" s="382"/>
      <c r="H65" s="382"/>
      <c r="I65" s="382"/>
      <c r="J65" s="382"/>
      <c r="K65" s="382"/>
      <c r="L65" s="382"/>
      <c r="M65" s="382"/>
      <c r="N65" s="382"/>
      <c r="O65" s="382"/>
      <c r="P65" s="382"/>
      <c r="Q65" s="382"/>
      <c r="R65" s="382"/>
      <c r="S65" s="382"/>
      <c r="T65" s="382"/>
      <c r="U65" s="382"/>
      <c r="V65" s="382"/>
      <c r="W65" s="382"/>
      <c r="X65" s="382"/>
      <c r="Y65" s="382"/>
      <c r="Z65" s="382"/>
      <c r="AA65" s="382"/>
      <c r="AB65" s="382"/>
      <c r="AC65" s="382"/>
      <c r="AD65" s="382"/>
      <c r="AE65" s="382"/>
      <c r="AF65" s="382"/>
      <c r="AG65" s="382"/>
      <c r="AH65" s="365" t="s">
        <v>1260</v>
      </c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5"/>
      <c r="AT65" s="366"/>
      <c r="AU65" s="381" t="s">
        <v>1324</v>
      </c>
      <c r="AV65" s="382"/>
      <c r="AW65" s="382"/>
      <c r="AX65" s="382"/>
      <c r="AY65" s="382"/>
      <c r="AZ65" s="382"/>
      <c r="BA65" s="382"/>
      <c r="BB65" s="382"/>
      <c r="BC65" s="382"/>
      <c r="BD65" s="382"/>
      <c r="BE65" s="382"/>
      <c r="BF65" s="382"/>
      <c r="BG65" s="382"/>
      <c r="BH65" s="382"/>
      <c r="BI65" s="382"/>
      <c r="BJ65" s="382"/>
      <c r="BK65" s="382"/>
      <c r="BL65" s="382"/>
      <c r="BM65" s="382"/>
      <c r="BN65" s="382"/>
      <c r="BO65" s="382"/>
      <c r="BP65" s="382"/>
      <c r="BQ65" s="382"/>
      <c r="BR65" s="382"/>
      <c r="BS65" s="382"/>
      <c r="BT65" s="382"/>
      <c r="BU65" s="279" t="s">
        <v>1260</v>
      </c>
      <c r="BV65" s="279"/>
      <c r="BW65" s="279"/>
      <c r="BX65" s="279"/>
      <c r="BY65" s="280"/>
      <c r="BZ65" s="383" t="s">
        <v>1325</v>
      </c>
      <c r="CA65" s="384"/>
      <c r="CB65" s="384"/>
      <c r="CC65" s="384"/>
      <c r="CD65" s="384"/>
      <c r="CE65" s="384"/>
      <c r="CF65" s="384"/>
      <c r="CG65" s="384"/>
      <c r="CH65" s="384"/>
      <c r="CI65" s="384"/>
      <c r="CJ65" s="384"/>
      <c r="CK65" s="384"/>
      <c r="CL65" s="384"/>
      <c r="CM65" s="384"/>
      <c r="CN65" s="384"/>
      <c r="CO65" s="384"/>
      <c r="CP65" s="384"/>
      <c r="CQ65" s="384"/>
      <c r="CR65" s="384"/>
      <c r="CS65" s="384"/>
      <c r="CT65" s="384"/>
      <c r="CU65" s="384"/>
      <c r="CV65" s="384"/>
      <c r="CW65" s="384"/>
      <c r="CX65" s="384"/>
      <c r="CY65" s="384"/>
      <c r="CZ65" s="384"/>
      <c r="DA65" s="384"/>
      <c r="DB65" s="385"/>
      <c r="DC65" s="392" t="s">
        <v>1260</v>
      </c>
      <c r="DD65" s="384"/>
      <c r="DE65" s="384"/>
      <c r="DF65" s="384"/>
      <c r="DG65" s="384"/>
      <c r="DH65" s="384"/>
      <c r="DI65" s="384"/>
      <c r="DJ65" s="393"/>
      <c r="DK65" s="375" t="s">
        <v>1326</v>
      </c>
      <c r="DL65" s="376"/>
      <c r="DM65" s="376"/>
      <c r="DN65" s="376"/>
      <c r="DO65" s="376"/>
      <c r="DP65" s="376"/>
      <c r="DQ65" s="376"/>
      <c r="DR65" s="376"/>
      <c r="DS65" s="376"/>
      <c r="DT65" s="376"/>
      <c r="DU65" s="376"/>
      <c r="DV65" s="376"/>
      <c r="DW65" s="376"/>
      <c r="DX65" s="376"/>
      <c r="DY65" s="376"/>
      <c r="DZ65" s="376"/>
      <c r="EA65" s="376"/>
      <c r="EB65" s="376"/>
      <c r="EC65" s="376"/>
      <c r="ED65" s="376"/>
      <c r="EE65" s="376"/>
      <c r="EF65" s="376"/>
      <c r="EG65" s="376"/>
      <c r="EH65" s="376"/>
      <c r="EI65" s="376"/>
      <c r="EJ65" s="376"/>
      <c r="EK65" s="376"/>
      <c r="EL65" s="376"/>
      <c r="EM65" s="376"/>
      <c r="EN65" s="376"/>
      <c r="EO65" s="376"/>
      <c r="EP65" s="376"/>
      <c r="EQ65" s="376"/>
      <c r="ER65" s="376"/>
      <c r="ES65" s="376"/>
      <c r="ET65" s="376"/>
      <c r="EU65" s="376"/>
      <c r="EV65" s="376"/>
      <c r="EW65" s="376"/>
      <c r="EX65" s="376"/>
      <c r="EY65" s="376"/>
      <c r="EZ65" s="376"/>
      <c r="FA65" s="376"/>
      <c r="FB65" s="376"/>
      <c r="FC65" s="376"/>
      <c r="FD65" s="376"/>
      <c r="FE65" s="376"/>
      <c r="FF65" s="376"/>
      <c r="FG65" s="376"/>
      <c r="FH65" s="377"/>
    </row>
    <row r="66" spans="1:164" ht="8.65" customHeight="1">
      <c r="A66" s="107"/>
      <c r="B66" s="381"/>
      <c r="C66" s="382"/>
      <c r="D66" s="382"/>
      <c r="E66" s="382"/>
      <c r="F66" s="382"/>
      <c r="G66" s="382"/>
      <c r="H66" s="382"/>
      <c r="I66" s="382"/>
      <c r="J66" s="382"/>
      <c r="K66" s="382"/>
      <c r="L66" s="382"/>
      <c r="M66" s="382"/>
      <c r="N66" s="382"/>
      <c r="O66" s="382"/>
      <c r="P66" s="382"/>
      <c r="Q66" s="382"/>
      <c r="R66" s="382"/>
      <c r="S66" s="382"/>
      <c r="T66" s="382"/>
      <c r="U66" s="382"/>
      <c r="V66" s="382"/>
      <c r="W66" s="382"/>
      <c r="X66" s="382"/>
      <c r="Y66" s="382"/>
      <c r="Z66" s="382"/>
      <c r="AA66" s="382"/>
      <c r="AB66" s="382"/>
      <c r="AC66" s="382"/>
      <c r="AD66" s="382"/>
      <c r="AE66" s="382"/>
      <c r="AF66" s="382"/>
      <c r="AG66" s="382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5"/>
      <c r="AT66" s="366"/>
      <c r="AU66" s="381"/>
      <c r="AV66" s="382"/>
      <c r="AW66" s="382"/>
      <c r="AX66" s="382"/>
      <c r="AY66" s="382"/>
      <c r="AZ66" s="382"/>
      <c r="BA66" s="382"/>
      <c r="BB66" s="382"/>
      <c r="BC66" s="382"/>
      <c r="BD66" s="382"/>
      <c r="BE66" s="382"/>
      <c r="BF66" s="382"/>
      <c r="BG66" s="382"/>
      <c r="BH66" s="382"/>
      <c r="BI66" s="382"/>
      <c r="BJ66" s="382"/>
      <c r="BK66" s="382"/>
      <c r="BL66" s="382"/>
      <c r="BM66" s="382"/>
      <c r="BN66" s="382"/>
      <c r="BO66" s="382"/>
      <c r="BP66" s="382"/>
      <c r="BQ66" s="382"/>
      <c r="BR66" s="382"/>
      <c r="BS66" s="382"/>
      <c r="BT66" s="382"/>
      <c r="BU66" s="279"/>
      <c r="BV66" s="279"/>
      <c r="BW66" s="279"/>
      <c r="BX66" s="279"/>
      <c r="BY66" s="280"/>
      <c r="BZ66" s="386"/>
      <c r="CA66" s="387"/>
      <c r="CB66" s="387"/>
      <c r="CC66" s="387"/>
      <c r="CD66" s="387"/>
      <c r="CE66" s="387"/>
      <c r="CF66" s="387"/>
      <c r="CG66" s="387"/>
      <c r="CH66" s="387"/>
      <c r="CI66" s="387"/>
      <c r="CJ66" s="387"/>
      <c r="CK66" s="387"/>
      <c r="CL66" s="387"/>
      <c r="CM66" s="387"/>
      <c r="CN66" s="387"/>
      <c r="CO66" s="387"/>
      <c r="CP66" s="387"/>
      <c r="CQ66" s="387"/>
      <c r="CR66" s="387"/>
      <c r="CS66" s="387"/>
      <c r="CT66" s="387"/>
      <c r="CU66" s="387"/>
      <c r="CV66" s="387"/>
      <c r="CW66" s="387"/>
      <c r="CX66" s="387"/>
      <c r="CY66" s="387"/>
      <c r="CZ66" s="387"/>
      <c r="DA66" s="387"/>
      <c r="DB66" s="388"/>
      <c r="DC66" s="394"/>
      <c r="DD66" s="387"/>
      <c r="DE66" s="387"/>
      <c r="DF66" s="387"/>
      <c r="DG66" s="387"/>
      <c r="DH66" s="387"/>
      <c r="DI66" s="387"/>
      <c r="DJ66" s="395"/>
      <c r="DK66" s="378"/>
      <c r="DL66" s="379"/>
      <c r="DM66" s="379"/>
      <c r="DN66" s="379"/>
      <c r="DO66" s="379"/>
      <c r="DP66" s="379"/>
      <c r="DQ66" s="379"/>
      <c r="DR66" s="379"/>
      <c r="DS66" s="379"/>
      <c r="DT66" s="379"/>
      <c r="DU66" s="379"/>
      <c r="DV66" s="379"/>
      <c r="DW66" s="379"/>
      <c r="DX66" s="379"/>
      <c r="DY66" s="379"/>
      <c r="DZ66" s="379"/>
      <c r="EA66" s="379"/>
      <c r="EB66" s="379"/>
      <c r="EC66" s="379"/>
      <c r="ED66" s="379"/>
      <c r="EE66" s="379"/>
      <c r="EF66" s="379"/>
      <c r="EG66" s="379"/>
      <c r="EH66" s="379"/>
      <c r="EI66" s="379"/>
      <c r="EJ66" s="379"/>
      <c r="EK66" s="379"/>
      <c r="EL66" s="379"/>
      <c r="EM66" s="379"/>
      <c r="EN66" s="379"/>
      <c r="EO66" s="379"/>
      <c r="EP66" s="379"/>
      <c r="EQ66" s="379"/>
      <c r="ER66" s="379"/>
      <c r="ES66" s="379"/>
      <c r="ET66" s="379"/>
      <c r="EU66" s="379"/>
      <c r="EV66" s="379"/>
      <c r="EW66" s="379"/>
      <c r="EX66" s="379"/>
      <c r="EY66" s="379"/>
      <c r="EZ66" s="379"/>
      <c r="FA66" s="379"/>
      <c r="FB66" s="379"/>
      <c r="FC66" s="379"/>
      <c r="FD66" s="379"/>
      <c r="FE66" s="379"/>
      <c r="FF66" s="379"/>
      <c r="FG66" s="379"/>
      <c r="FH66" s="380"/>
    </row>
    <row r="67" spans="1:164" ht="8.65" customHeight="1">
      <c r="A67" s="107"/>
      <c r="B67" s="363" t="s">
        <v>1327</v>
      </c>
      <c r="C67" s="364"/>
      <c r="D67" s="364"/>
      <c r="E67" s="364"/>
      <c r="F67" s="364"/>
      <c r="G67" s="364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4"/>
      <c r="S67" s="364"/>
      <c r="T67" s="364"/>
      <c r="U67" s="364"/>
      <c r="V67" s="364"/>
      <c r="W67" s="364"/>
      <c r="X67" s="364"/>
      <c r="Y67" s="364"/>
      <c r="Z67" s="364"/>
      <c r="AA67" s="364"/>
      <c r="AB67" s="364"/>
      <c r="AC67" s="364"/>
      <c r="AD67" s="364"/>
      <c r="AE67" s="364"/>
      <c r="AF67" s="364"/>
      <c r="AG67" s="364"/>
      <c r="AH67" s="365">
        <v>1.57</v>
      </c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5"/>
      <c r="AT67" s="366"/>
      <c r="AU67" s="381"/>
      <c r="AV67" s="382"/>
      <c r="AW67" s="382"/>
      <c r="AX67" s="382"/>
      <c r="AY67" s="382"/>
      <c r="AZ67" s="382"/>
      <c r="BA67" s="382"/>
      <c r="BB67" s="382"/>
      <c r="BC67" s="382"/>
      <c r="BD67" s="382"/>
      <c r="BE67" s="382"/>
      <c r="BF67" s="382"/>
      <c r="BG67" s="382"/>
      <c r="BH67" s="382"/>
      <c r="BI67" s="382"/>
      <c r="BJ67" s="382"/>
      <c r="BK67" s="382"/>
      <c r="BL67" s="382"/>
      <c r="BM67" s="382"/>
      <c r="BN67" s="382"/>
      <c r="BO67" s="382"/>
      <c r="BP67" s="382"/>
      <c r="BQ67" s="382"/>
      <c r="BR67" s="382"/>
      <c r="BS67" s="382"/>
      <c r="BT67" s="382"/>
      <c r="BU67" s="279"/>
      <c r="BV67" s="279"/>
      <c r="BW67" s="279"/>
      <c r="BX67" s="279"/>
      <c r="BY67" s="280"/>
      <c r="BZ67" s="389"/>
      <c r="CA67" s="390"/>
      <c r="CB67" s="390"/>
      <c r="CC67" s="390"/>
      <c r="CD67" s="390"/>
      <c r="CE67" s="390"/>
      <c r="CF67" s="390"/>
      <c r="CG67" s="390"/>
      <c r="CH67" s="390"/>
      <c r="CI67" s="390"/>
      <c r="CJ67" s="390"/>
      <c r="CK67" s="390"/>
      <c r="CL67" s="390"/>
      <c r="CM67" s="390"/>
      <c r="CN67" s="390"/>
      <c r="CO67" s="390"/>
      <c r="CP67" s="390"/>
      <c r="CQ67" s="390"/>
      <c r="CR67" s="390"/>
      <c r="CS67" s="390"/>
      <c r="CT67" s="390"/>
      <c r="CU67" s="390"/>
      <c r="CV67" s="390"/>
      <c r="CW67" s="390"/>
      <c r="CX67" s="390"/>
      <c r="CY67" s="390"/>
      <c r="CZ67" s="390"/>
      <c r="DA67" s="390"/>
      <c r="DB67" s="391"/>
      <c r="DC67" s="396"/>
      <c r="DD67" s="390"/>
      <c r="DE67" s="390"/>
      <c r="DF67" s="390"/>
      <c r="DG67" s="390"/>
      <c r="DH67" s="390"/>
      <c r="DI67" s="390"/>
      <c r="DJ67" s="397"/>
      <c r="DK67" s="378"/>
      <c r="DL67" s="379"/>
      <c r="DM67" s="379"/>
      <c r="DN67" s="379"/>
      <c r="DO67" s="379"/>
      <c r="DP67" s="379"/>
      <c r="DQ67" s="379"/>
      <c r="DR67" s="379"/>
      <c r="DS67" s="379"/>
      <c r="DT67" s="379"/>
      <c r="DU67" s="379"/>
      <c r="DV67" s="379"/>
      <c r="DW67" s="379"/>
      <c r="DX67" s="379"/>
      <c r="DY67" s="379"/>
      <c r="DZ67" s="379"/>
      <c r="EA67" s="379"/>
      <c r="EB67" s="379"/>
      <c r="EC67" s="379"/>
      <c r="ED67" s="379"/>
      <c r="EE67" s="379"/>
      <c r="EF67" s="379"/>
      <c r="EG67" s="379"/>
      <c r="EH67" s="379"/>
      <c r="EI67" s="379"/>
      <c r="EJ67" s="379"/>
      <c r="EK67" s="379"/>
      <c r="EL67" s="379"/>
      <c r="EM67" s="379"/>
      <c r="EN67" s="379"/>
      <c r="EO67" s="379"/>
      <c r="EP67" s="379"/>
      <c r="EQ67" s="379"/>
      <c r="ER67" s="379"/>
      <c r="ES67" s="379"/>
      <c r="ET67" s="379"/>
      <c r="EU67" s="379"/>
      <c r="EV67" s="379"/>
      <c r="EW67" s="379"/>
      <c r="EX67" s="379"/>
      <c r="EY67" s="379"/>
      <c r="EZ67" s="379"/>
      <c r="FA67" s="379"/>
      <c r="FB67" s="379"/>
      <c r="FC67" s="379"/>
      <c r="FD67" s="379"/>
      <c r="FE67" s="379"/>
      <c r="FF67" s="379"/>
      <c r="FG67" s="379"/>
      <c r="FH67" s="380"/>
    </row>
    <row r="68" spans="1:164" ht="8.65" customHeight="1">
      <c r="A68" s="107"/>
      <c r="B68" s="363"/>
      <c r="C68" s="364"/>
      <c r="D68" s="364"/>
      <c r="E68" s="364"/>
      <c r="F68" s="364"/>
      <c r="G68" s="364"/>
      <c r="H68" s="364"/>
      <c r="I68" s="364"/>
      <c r="J68" s="364"/>
      <c r="K68" s="364"/>
      <c r="L68" s="364"/>
      <c r="M68" s="364"/>
      <c r="N68" s="364"/>
      <c r="O68" s="364"/>
      <c r="P68" s="364"/>
      <c r="Q68" s="364"/>
      <c r="R68" s="364"/>
      <c r="S68" s="364"/>
      <c r="T68" s="364"/>
      <c r="U68" s="364"/>
      <c r="V68" s="364"/>
      <c r="W68" s="364"/>
      <c r="X68" s="364"/>
      <c r="Y68" s="364"/>
      <c r="Z68" s="364"/>
      <c r="AA68" s="364"/>
      <c r="AB68" s="364"/>
      <c r="AC68" s="364"/>
      <c r="AD68" s="364"/>
      <c r="AE68" s="364"/>
      <c r="AF68" s="364"/>
      <c r="AG68" s="364"/>
      <c r="AH68" s="365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5"/>
      <c r="AT68" s="366"/>
      <c r="AU68" s="330" t="s">
        <v>1328</v>
      </c>
      <c r="AV68" s="320"/>
      <c r="AW68" s="320"/>
      <c r="AX68" s="320"/>
      <c r="AY68" s="320"/>
      <c r="AZ68" s="319" t="s">
        <v>1329</v>
      </c>
      <c r="BA68" s="320"/>
      <c r="BB68" s="320"/>
      <c r="BC68" s="320"/>
      <c r="BD68" s="320"/>
      <c r="BE68" s="320"/>
      <c r="BF68" s="320"/>
      <c r="BG68" s="320"/>
      <c r="BH68" s="320"/>
      <c r="BI68" s="320"/>
      <c r="BJ68" s="320"/>
      <c r="BK68" s="320"/>
      <c r="BL68" s="320"/>
      <c r="BM68" s="320"/>
      <c r="BN68" s="320"/>
      <c r="BO68" s="320"/>
      <c r="BP68" s="320"/>
      <c r="BQ68" s="320"/>
      <c r="BR68" s="320"/>
      <c r="BS68" s="320"/>
      <c r="BT68" s="321"/>
      <c r="BU68" s="279">
        <v>0.9</v>
      </c>
      <c r="BV68" s="279"/>
      <c r="BW68" s="279"/>
      <c r="BX68" s="279"/>
      <c r="BY68" s="280"/>
      <c r="BZ68" s="343" t="s">
        <v>1330</v>
      </c>
      <c r="CA68" s="344"/>
      <c r="CB68" s="344"/>
      <c r="CC68" s="344"/>
      <c r="CD68" s="344"/>
      <c r="CE68" s="344"/>
      <c r="CF68" s="344"/>
      <c r="CG68" s="344"/>
      <c r="CH68" s="344"/>
      <c r="CI68" s="344"/>
      <c r="CJ68" s="344"/>
      <c r="CK68" s="344"/>
      <c r="CL68" s="344"/>
      <c r="CM68" s="344"/>
      <c r="CN68" s="344"/>
      <c r="CO68" s="344"/>
      <c r="CP68" s="344"/>
      <c r="CQ68" s="344"/>
      <c r="CR68" s="344"/>
      <c r="CS68" s="344"/>
      <c r="CT68" s="344"/>
      <c r="CU68" s="344"/>
      <c r="CV68" s="344"/>
      <c r="CW68" s="344"/>
      <c r="CX68" s="344"/>
      <c r="CY68" s="344"/>
      <c r="CZ68" s="344"/>
      <c r="DA68" s="344"/>
      <c r="DB68" s="345"/>
      <c r="DC68" s="352">
        <v>8.1000000000000003E-2</v>
      </c>
      <c r="DD68" s="353"/>
      <c r="DE68" s="353"/>
      <c r="DF68" s="353"/>
      <c r="DG68" s="353"/>
      <c r="DH68" s="353"/>
      <c r="DI68" s="353"/>
      <c r="DJ68" s="354"/>
      <c r="DK68" s="195" t="s">
        <v>1331</v>
      </c>
      <c r="DL68" s="196"/>
      <c r="DM68" s="196"/>
      <c r="DN68" s="196"/>
      <c r="DO68" s="196"/>
      <c r="DP68" s="196"/>
      <c r="DQ68" s="196"/>
      <c r="DR68" s="196"/>
      <c r="DS68" s="196"/>
      <c r="DT68" s="196"/>
      <c r="DU68" s="196"/>
      <c r="DV68" s="196"/>
      <c r="DW68" s="196"/>
      <c r="DX68" s="196"/>
      <c r="DY68" s="196"/>
      <c r="DZ68" s="196"/>
      <c r="EA68" s="196"/>
      <c r="EB68" s="196"/>
      <c r="EC68" s="196"/>
      <c r="ED68" s="196"/>
      <c r="EE68" s="196"/>
      <c r="EF68" s="196"/>
      <c r="EG68" s="196"/>
      <c r="EH68" s="196"/>
      <c r="EI68" s="196"/>
      <c r="EJ68" s="196"/>
      <c r="EK68" s="196"/>
      <c r="EL68" s="196"/>
      <c r="EM68" s="196"/>
      <c r="EN68" s="196"/>
      <c r="EO68" s="196"/>
      <c r="EP68" s="196"/>
      <c r="EQ68" s="196"/>
      <c r="ER68" s="196"/>
      <c r="ES68" s="196"/>
      <c r="ET68" s="196"/>
      <c r="EU68" s="196"/>
      <c r="EV68" s="196"/>
      <c r="EW68" s="196"/>
      <c r="EX68" s="196"/>
      <c r="EY68" s="196"/>
      <c r="EZ68" s="196"/>
      <c r="FA68" s="196"/>
      <c r="FB68" s="196"/>
      <c r="FC68" s="196"/>
      <c r="FD68" s="196"/>
      <c r="FE68" s="196"/>
      <c r="FF68" s="196"/>
      <c r="FG68" s="196"/>
      <c r="FH68" s="197"/>
    </row>
    <row r="69" spans="1:164" ht="8.65" customHeight="1">
      <c r="A69" s="107"/>
      <c r="B69" s="363" t="s">
        <v>1332</v>
      </c>
      <c r="C69" s="364"/>
      <c r="D69" s="364"/>
      <c r="E69" s="364"/>
      <c r="F69" s="364"/>
      <c r="G69" s="364"/>
      <c r="H69" s="364"/>
      <c r="I69" s="364"/>
      <c r="J69" s="364"/>
      <c r="K69" s="364"/>
      <c r="L69" s="364"/>
      <c r="M69" s="364"/>
      <c r="N69" s="364"/>
      <c r="O69" s="364"/>
      <c r="P69" s="364"/>
      <c r="Q69" s="364"/>
      <c r="R69" s="364"/>
      <c r="S69" s="364"/>
      <c r="T69" s="364"/>
      <c r="U69" s="364"/>
      <c r="V69" s="364"/>
      <c r="W69" s="364"/>
      <c r="X69" s="364"/>
      <c r="Y69" s="364"/>
      <c r="Z69" s="364"/>
      <c r="AA69" s="364"/>
      <c r="AB69" s="364"/>
      <c r="AC69" s="364"/>
      <c r="AD69" s="364"/>
      <c r="AE69" s="364"/>
      <c r="AF69" s="364"/>
      <c r="AG69" s="364"/>
      <c r="AH69" s="374" t="s">
        <v>1333</v>
      </c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5"/>
      <c r="AT69" s="366"/>
      <c r="AU69" s="336"/>
      <c r="AV69" s="337"/>
      <c r="AW69" s="337"/>
      <c r="AX69" s="337"/>
      <c r="AY69" s="337"/>
      <c r="AZ69" s="322"/>
      <c r="BA69" s="323"/>
      <c r="BB69" s="323"/>
      <c r="BC69" s="323"/>
      <c r="BD69" s="323"/>
      <c r="BE69" s="323"/>
      <c r="BF69" s="323"/>
      <c r="BG69" s="323"/>
      <c r="BH69" s="323"/>
      <c r="BI69" s="323"/>
      <c r="BJ69" s="323"/>
      <c r="BK69" s="323"/>
      <c r="BL69" s="323"/>
      <c r="BM69" s="323"/>
      <c r="BN69" s="323"/>
      <c r="BO69" s="323"/>
      <c r="BP69" s="323"/>
      <c r="BQ69" s="323"/>
      <c r="BR69" s="323"/>
      <c r="BS69" s="323"/>
      <c r="BT69" s="324"/>
      <c r="BU69" s="279"/>
      <c r="BV69" s="279"/>
      <c r="BW69" s="279"/>
      <c r="BX69" s="279"/>
      <c r="BY69" s="280"/>
      <c r="BZ69" s="346"/>
      <c r="CA69" s="347"/>
      <c r="CB69" s="347"/>
      <c r="CC69" s="347"/>
      <c r="CD69" s="347"/>
      <c r="CE69" s="347"/>
      <c r="CF69" s="347"/>
      <c r="CG69" s="347"/>
      <c r="CH69" s="347"/>
      <c r="CI69" s="347"/>
      <c r="CJ69" s="347"/>
      <c r="CK69" s="347"/>
      <c r="CL69" s="347"/>
      <c r="CM69" s="347"/>
      <c r="CN69" s="347"/>
      <c r="CO69" s="347"/>
      <c r="CP69" s="347"/>
      <c r="CQ69" s="347"/>
      <c r="CR69" s="347"/>
      <c r="CS69" s="347"/>
      <c r="CT69" s="347"/>
      <c r="CU69" s="347"/>
      <c r="CV69" s="347"/>
      <c r="CW69" s="347"/>
      <c r="CX69" s="347"/>
      <c r="CY69" s="347"/>
      <c r="CZ69" s="347"/>
      <c r="DA69" s="347"/>
      <c r="DB69" s="348"/>
      <c r="DC69" s="355"/>
      <c r="DD69" s="356"/>
      <c r="DE69" s="356"/>
      <c r="DF69" s="356"/>
      <c r="DG69" s="356"/>
      <c r="DH69" s="356"/>
      <c r="DI69" s="356"/>
      <c r="DJ69" s="357"/>
      <c r="DK69" s="195"/>
      <c r="DL69" s="196"/>
      <c r="DM69" s="196"/>
      <c r="DN69" s="196"/>
      <c r="DO69" s="196"/>
      <c r="DP69" s="196"/>
      <c r="DQ69" s="196"/>
      <c r="DR69" s="196"/>
      <c r="DS69" s="196"/>
      <c r="DT69" s="196"/>
      <c r="DU69" s="196"/>
      <c r="DV69" s="196"/>
      <c r="DW69" s="196"/>
      <c r="DX69" s="196"/>
      <c r="DY69" s="196"/>
      <c r="DZ69" s="196"/>
      <c r="EA69" s="196"/>
      <c r="EB69" s="196"/>
      <c r="EC69" s="196"/>
      <c r="ED69" s="196"/>
      <c r="EE69" s="196"/>
      <c r="EF69" s="196"/>
      <c r="EG69" s="196"/>
      <c r="EH69" s="196"/>
      <c r="EI69" s="196"/>
      <c r="EJ69" s="196"/>
      <c r="EK69" s="196"/>
      <c r="EL69" s="196"/>
      <c r="EM69" s="196"/>
      <c r="EN69" s="196"/>
      <c r="EO69" s="196"/>
      <c r="EP69" s="196"/>
      <c r="EQ69" s="196"/>
      <c r="ER69" s="196"/>
      <c r="ES69" s="196"/>
      <c r="ET69" s="196"/>
      <c r="EU69" s="196"/>
      <c r="EV69" s="196"/>
      <c r="EW69" s="196"/>
      <c r="EX69" s="196"/>
      <c r="EY69" s="196"/>
      <c r="EZ69" s="196"/>
      <c r="FA69" s="196"/>
      <c r="FB69" s="196"/>
      <c r="FC69" s="196"/>
      <c r="FD69" s="196"/>
      <c r="FE69" s="196"/>
      <c r="FF69" s="196"/>
      <c r="FG69" s="196"/>
      <c r="FH69" s="197"/>
    </row>
    <row r="70" spans="1:164" ht="8.65" customHeight="1">
      <c r="A70" s="107"/>
      <c r="B70" s="363"/>
      <c r="C70" s="364"/>
      <c r="D70" s="364"/>
      <c r="E70" s="364"/>
      <c r="F70" s="364"/>
      <c r="G70" s="364"/>
      <c r="H70" s="364"/>
      <c r="I70" s="364"/>
      <c r="J70" s="364"/>
      <c r="K70" s="364"/>
      <c r="L70" s="364"/>
      <c r="M70" s="364"/>
      <c r="N70" s="364"/>
      <c r="O70" s="364"/>
      <c r="P70" s="364"/>
      <c r="Q70" s="364"/>
      <c r="R70" s="364"/>
      <c r="S70" s="364"/>
      <c r="T70" s="364"/>
      <c r="U70" s="364"/>
      <c r="V70" s="364"/>
      <c r="W70" s="364"/>
      <c r="X70" s="364"/>
      <c r="Y70" s="364"/>
      <c r="Z70" s="364"/>
      <c r="AA70" s="364"/>
      <c r="AB70" s="364"/>
      <c r="AC70" s="364"/>
      <c r="AD70" s="364"/>
      <c r="AE70" s="364"/>
      <c r="AF70" s="364"/>
      <c r="AG70" s="364"/>
      <c r="AH70" s="365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5"/>
      <c r="AT70" s="366"/>
      <c r="AU70" s="336"/>
      <c r="AV70" s="337"/>
      <c r="AW70" s="337"/>
      <c r="AX70" s="337"/>
      <c r="AY70" s="337"/>
      <c r="AZ70" s="319" t="s">
        <v>1334</v>
      </c>
      <c r="BA70" s="320"/>
      <c r="BB70" s="320"/>
      <c r="BC70" s="320"/>
      <c r="BD70" s="320"/>
      <c r="BE70" s="320"/>
      <c r="BF70" s="320"/>
      <c r="BG70" s="320"/>
      <c r="BH70" s="320"/>
      <c r="BI70" s="320"/>
      <c r="BJ70" s="320"/>
      <c r="BK70" s="320"/>
      <c r="BL70" s="320"/>
      <c r="BM70" s="320"/>
      <c r="BN70" s="320"/>
      <c r="BO70" s="320"/>
      <c r="BP70" s="320"/>
      <c r="BQ70" s="320"/>
      <c r="BR70" s="320"/>
      <c r="BS70" s="320"/>
      <c r="BT70" s="321"/>
      <c r="BU70" s="279">
        <v>0.4</v>
      </c>
      <c r="BV70" s="279"/>
      <c r="BW70" s="279"/>
      <c r="BX70" s="279"/>
      <c r="BY70" s="280"/>
      <c r="BZ70" s="349"/>
      <c r="CA70" s="350"/>
      <c r="CB70" s="350"/>
      <c r="CC70" s="350"/>
      <c r="CD70" s="350"/>
      <c r="CE70" s="350"/>
      <c r="CF70" s="350"/>
      <c r="CG70" s="350"/>
      <c r="CH70" s="350"/>
      <c r="CI70" s="350"/>
      <c r="CJ70" s="350"/>
      <c r="CK70" s="350"/>
      <c r="CL70" s="350"/>
      <c r="CM70" s="350"/>
      <c r="CN70" s="350"/>
      <c r="CO70" s="350"/>
      <c r="CP70" s="350"/>
      <c r="CQ70" s="350"/>
      <c r="CR70" s="350"/>
      <c r="CS70" s="350"/>
      <c r="CT70" s="350"/>
      <c r="CU70" s="350"/>
      <c r="CV70" s="350"/>
      <c r="CW70" s="350"/>
      <c r="CX70" s="350"/>
      <c r="CY70" s="350"/>
      <c r="CZ70" s="350"/>
      <c r="DA70" s="350"/>
      <c r="DB70" s="351"/>
      <c r="DC70" s="358"/>
      <c r="DD70" s="359"/>
      <c r="DE70" s="359"/>
      <c r="DF70" s="359"/>
      <c r="DG70" s="359"/>
      <c r="DH70" s="359"/>
      <c r="DI70" s="359"/>
      <c r="DJ70" s="360"/>
      <c r="DK70" s="195"/>
      <c r="DL70" s="196"/>
      <c r="DM70" s="196"/>
      <c r="DN70" s="196"/>
      <c r="DO70" s="196"/>
      <c r="DP70" s="196"/>
      <c r="DQ70" s="196"/>
      <c r="DR70" s="196"/>
      <c r="DS70" s="196"/>
      <c r="DT70" s="196"/>
      <c r="DU70" s="196"/>
      <c r="DV70" s="196"/>
      <c r="DW70" s="196"/>
      <c r="DX70" s="196"/>
      <c r="DY70" s="196"/>
      <c r="DZ70" s="196"/>
      <c r="EA70" s="196"/>
      <c r="EB70" s="196"/>
      <c r="EC70" s="196"/>
      <c r="ED70" s="196"/>
      <c r="EE70" s="196"/>
      <c r="EF70" s="196"/>
      <c r="EG70" s="196"/>
      <c r="EH70" s="196"/>
      <c r="EI70" s="196"/>
      <c r="EJ70" s="196"/>
      <c r="EK70" s="196"/>
      <c r="EL70" s="196"/>
      <c r="EM70" s="196"/>
      <c r="EN70" s="196"/>
      <c r="EO70" s="196"/>
      <c r="EP70" s="196"/>
      <c r="EQ70" s="196"/>
      <c r="ER70" s="196"/>
      <c r="ES70" s="196"/>
      <c r="ET70" s="196"/>
      <c r="EU70" s="196"/>
      <c r="EV70" s="196"/>
      <c r="EW70" s="196"/>
      <c r="EX70" s="196"/>
      <c r="EY70" s="196"/>
      <c r="EZ70" s="196"/>
      <c r="FA70" s="196"/>
      <c r="FB70" s="196"/>
      <c r="FC70" s="196"/>
      <c r="FD70" s="196"/>
      <c r="FE70" s="196"/>
      <c r="FF70" s="196"/>
      <c r="FG70" s="196"/>
      <c r="FH70" s="197"/>
    </row>
    <row r="71" spans="1:164" ht="8.65" customHeight="1">
      <c r="A71" s="107"/>
      <c r="B71" s="363" t="s">
        <v>1335</v>
      </c>
      <c r="C71" s="364"/>
      <c r="D71" s="364"/>
      <c r="E71" s="364"/>
      <c r="F71" s="364"/>
      <c r="G71" s="364"/>
      <c r="H71" s="364"/>
      <c r="I71" s="364"/>
      <c r="J71" s="364"/>
      <c r="K71" s="364"/>
      <c r="L71" s="364"/>
      <c r="M71" s="364"/>
      <c r="N71" s="364"/>
      <c r="O71" s="364"/>
      <c r="P71" s="364"/>
      <c r="Q71" s="364"/>
      <c r="R71" s="364"/>
      <c r="S71" s="364"/>
      <c r="T71" s="364"/>
      <c r="U71" s="364"/>
      <c r="V71" s="364"/>
      <c r="W71" s="364"/>
      <c r="X71" s="364"/>
      <c r="Y71" s="364"/>
      <c r="Z71" s="364"/>
      <c r="AA71" s="364"/>
      <c r="AB71" s="364"/>
      <c r="AC71" s="364"/>
      <c r="AD71" s="364"/>
      <c r="AE71" s="364"/>
      <c r="AF71" s="364"/>
      <c r="AG71" s="364"/>
      <c r="AH71" s="365">
        <v>1.1299999999999999</v>
      </c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65"/>
      <c r="AT71" s="366"/>
      <c r="AU71" s="336"/>
      <c r="AV71" s="337"/>
      <c r="AW71" s="337"/>
      <c r="AX71" s="337"/>
      <c r="AY71" s="337"/>
      <c r="AZ71" s="322"/>
      <c r="BA71" s="323"/>
      <c r="BB71" s="323"/>
      <c r="BC71" s="323"/>
      <c r="BD71" s="323"/>
      <c r="BE71" s="323"/>
      <c r="BF71" s="323"/>
      <c r="BG71" s="323"/>
      <c r="BH71" s="323"/>
      <c r="BI71" s="323"/>
      <c r="BJ71" s="323"/>
      <c r="BK71" s="323"/>
      <c r="BL71" s="323"/>
      <c r="BM71" s="323"/>
      <c r="BN71" s="323"/>
      <c r="BO71" s="323"/>
      <c r="BP71" s="323"/>
      <c r="BQ71" s="323"/>
      <c r="BR71" s="323"/>
      <c r="BS71" s="323"/>
      <c r="BT71" s="324"/>
      <c r="BU71" s="279"/>
      <c r="BV71" s="279"/>
      <c r="BW71" s="279"/>
      <c r="BX71" s="279"/>
      <c r="BY71" s="280"/>
      <c r="BZ71" s="343" t="s">
        <v>1336</v>
      </c>
      <c r="CA71" s="344"/>
      <c r="CB71" s="344"/>
      <c r="CC71" s="344"/>
      <c r="CD71" s="344"/>
      <c r="CE71" s="344"/>
      <c r="CF71" s="344"/>
      <c r="CG71" s="344"/>
      <c r="CH71" s="344"/>
      <c r="CI71" s="344"/>
      <c r="CJ71" s="344"/>
      <c r="CK71" s="344"/>
      <c r="CL71" s="344"/>
      <c r="CM71" s="344"/>
      <c r="CN71" s="344"/>
      <c r="CO71" s="344"/>
      <c r="CP71" s="344"/>
      <c r="CQ71" s="344"/>
      <c r="CR71" s="344"/>
      <c r="CS71" s="344"/>
      <c r="CT71" s="344"/>
      <c r="CU71" s="344"/>
      <c r="CV71" s="344"/>
      <c r="CW71" s="344"/>
      <c r="CX71" s="344"/>
      <c r="CY71" s="344"/>
      <c r="CZ71" s="344"/>
      <c r="DA71" s="344"/>
      <c r="DB71" s="345"/>
      <c r="DC71" s="352">
        <v>0.08</v>
      </c>
      <c r="DD71" s="353"/>
      <c r="DE71" s="353"/>
      <c r="DF71" s="353"/>
      <c r="DG71" s="353"/>
      <c r="DH71" s="353"/>
      <c r="DI71" s="353"/>
      <c r="DJ71" s="354"/>
      <c r="DK71" s="242" t="s">
        <v>1337</v>
      </c>
      <c r="DL71" s="237"/>
      <c r="DM71" s="237"/>
      <c r="DN71" s="237"/>
      <c r="DO71" s="237"/>
      <c r="DP71" s="237"/>
      <c r="DQ71" s="237"/>
      <c r="DR71" s="237"/>
      <c r="DS71" s="237"/>
      <c r="DT71" s="237"/>
      <c r="DU71" s="237"/>
      <c r="DV71" s="237"/>
      <c r="DW71" s="237"/>
      <c r="DX71" s="237"/>
      <c r="DY71" s="237"/>
      <c r="DZ71" s="237"/>
      <c r="EA71" s="237"/>
      <c r="EB71" s="237"/>
      <c r="EC71" s="237"/>
      <c r="ED71" s="237"/>
      <c r="EE71" s="237"/>
      <c r="EF71" s="237"/>
      <c r="EG71" s="237"/>
      <c r="EH71" s="237"/>
      <c r="EI71" s="237"/>
      <c r="EJ71" s="237"/>
      <c r="EK71" s="237"/>
      <c r="EL71" s="237"/>
      <c r="EM71" s="237"/>
      <c r="EN71" s="237"/>
      <c r="EO71" s="237"/>
      <c r="EP71" s="237"/>
      <c r="EQ71" s="237"/>
      <c r="ER71" s="237"/>
      <c r="ES71" s="237"/>
      <c r="ET71" s="237"/>
      <c r="EU71" s="237"/>
      <c r="EV71" s="237"/>
      <c r="EW71" s="237"/>
      <c r="EX71" s="237"/>
      <c r="EY71" s="237"/>
      <c r="EZ71" s="237"/>
      <c r="FA71" s="237"/>
      <c r="FB71" s="237"/>
      <c r="FC71" s="237"/>
      <c r="FD71" s="237"/>
      <c r="FE71" s="237"/>
      <c r="FF71" s="237"/>
      <c r="FG71" s="237"/>
      <c r="FH71" s="238"/>
    </row>
    <row r="72" spans="1:164" ht="8.65" customHeight="1">
      <c r="A72" s="107"/>
      <c r="B72" s="363"/>
      <c r="C72" s="364"/>
      <c r="D72" s="364"/>
      <c r="E72" s="364"/>
      <c r="F72" s="364"/>
      <c r="G72" s="364"/>
      <c r="H72" s="364"/>
      <c r="I72" s="364"/>
      <c r="J72" s="364"/>
      <c r="K72" s="364"/>
      <c r="L72" s="364"/>
      <c r="M72" s="364"/>
      <c r="N72" s="364"/>
      <c r="O72" s="364"/>
      <c r="P72" s="364"/>
      <c r="Q72" s="364"/>
      <c r="R72" s="364"/>
      <c r="S72" s="364"/>
      <c r="T72" s="364"/>
      <c r="U72" s="364"/>
      <c r="V72" s="364"/>
      <c r="W72" s="364"/>
      <c r="X72" s="364"/>
      <c r="Y72" s="364"/>
      <c r="Z72" s="364"/>
      <c r="AA72" s="364"/>
      <c r="AB72" s="364"/>
      <c r="AC72" s="364"/>
      <c r="AD72" s="364"/>
      <c r="AE72" s="364"/>
      <c r="AF72" s="364"/>
      <c r="AG72" s="364"/>
      <c r="AH72" s="365"/>
      <c r="AI72" s="365"/>
      <c r="AJ72" s="365"/>
      <c r="AK72" s="365"/>
      <c r="AL72" s="365"/>
      <c r="AM72" s="365"/>
      <c r="AN72" s="365"/>
      <c r="AO72" s="365"/>
      <c r="AP72" s="365"/>
      <c r="AQ72" s="365"/>
      <c r="AR72" s="365"/>
      <c r="AS72" s="365"/>
      <c r="AT72" s="366"/>
      <c r="AU72" s="336"/>
      <c r="AV72" s="337"/>
      <c r="AW72" s="337"/>
      <c r="AX72" s="337"/>
      <c r="AY72" s="337"/>
      <c r="AZ72" s="319" t="s">
        <v>1338</v>
      </c>
      <c r="BA72" s="320"/>
      <c r="BB72" s="320"/>
      <c r="BC72" s="320"/>
      <c r="BD72" s="320"/>
      <c r="BE72" s="320"/>
      <c r="BF72" s="320"/>
      <c r="BG72" s="320"/>
      <c r="BH72" s="320"/>
      <c r="BI72" s="320"/>
      <c r="BJ72" s="320"/>
      <c r="BK72" s="320"/>
      <c r="BL72" s="320"/>
      <c r="BM72" s="320"/>
      <c r="BN72" s="320"/>
      <c r="BO72" s="320"/>
      <c r="BP72" s="320"/>
      <c r="BQ72" s="320"/>
      <c r="BR72" s="320"/>
      <c r="BS72" s="320"/>
      <c r="BT72" s="321"/>
      <c r="BU72" s="279">
        <v>0.5</v>
      </c>
      <c r="BV72" s="279"/>
      <c r="BW72" s="279"/>
      <c r="BX72" s="279"/>
      <c r="BY72" s="280"/>
      <c r="BZ72" s="346"/>
      <c r="CA72" s="347"/>
      <c r="CB72" s="347"/>
      <c r="CC72" s="347"/>
      <c r="CD72" s="347"/>
      <c r="CE72" s="347"/>
      <c r="CF72" s="347"/>
      <c r="CG72" s="347"/>
      <c r="CH72" s="347"/>
      <c r="CI72" s="347"/>
      <c r="CJ72" s="347"/>
      <c r="CK72" s="347"/>
      <c r="CL72" s="347"/>
      <c r="CM72" s="347"/>
      <c r="CN72" s="347"/>
      <c r="CO72" s="347"/>
      <c r="CP72" s="347"/>
      <c r="CQ72" s="347"/>
      <c r="CR72" s="347"/>
      <c r="CS72" s="347"/>
      <c r="CT72" s="347"/>
      <c r="CU72" s="347"/>
      <c r="CV72" s="347"/>
      <c r="CW72" s="347"/>
      <c r="CX72" s="347"/>
      <c r="CY72" s="347"/>
      <c r="CZ72" s="347"/>
      <c r="DA72" s="347"/>
      <c r="DB72" s="348"/>
      <c r="DC72" s="355"/>
      <c r="DD72" s="356"/>
      <c r="DE72" s="356"/>
      <c r="DF72" s="356"/>
      <c r="DG72" s="356"/>
      <c r="DH72" s="356"/>
      <c r="DI72" s="356"/>
      <c r="DJ72" s="357"/>
      <c r="DK72" s="236"/>
      <c r="DL72" s="237"/>
      <c r="DM72" s="237"/>
      <c r="DN72" s="237"/>
      <c r="DO72" s="237"/>
      <c r="DP72" s="237"/>
      <c r="DQ72" s="237"/>
      <c r="DR72" s="237"/>
      <c r="DS72" s="237"/>
      <c r="DT72" s="237"/>
      <c r="DU72" s="237"/>
      <c r="DV72" s="237"/>
      <c r="DW72" s="237"/>
      <c r="DX72" s="237"/>
      <c r="DY72" s="237"/>
      <c r="DZ72" s="237"/>
      <c r="EA72" s="237"/>
      <c r="EB72" s="237"/>
      <c r="EC72" s="237"/>
      <c r="ED72" s="237"/>
      <c r="EE72" s="237"/>
      <c r="EF72" s="237"/>
      <c r="EG72" s="237"/>
      <c r="EH72" s="237"/>
      <c r="EI72" s="237"/>
      <c r="EJ72" s="237"/>
      <c r="EK72" s="237"/>
      <c r="EL72" s="237"/>
      <c r="EM72" s="237"/>
      <c r="EN72" s="237"/>
      <c r="EO72" s="237"/>
      <c r="EP72" s="237"/>
      <c r="EQ72" s="237"/>
      <c r="ER72" s="237"/>
      <c r="ES72" s="237"/>
      <c r="ET72" s="237"/>
      <c r="EU72" s="237"/>
      <c r="EV72" s="237"/>
      <c r="EW72" s="237"/>
      <c r="EX72" s="237"/>
      <c r="EY72" s="237"/>
      <c r="EZ72" s="237"/>
      <c r="FA72" s="237"/>
      <c r="FB72" s="237"/>
      <c r="FC72" s="237"/>
      <c r="FD72" s="237"/>
      <c r="FE72" s="237"/>
      <c r="FF72" s="237"/>
      <c r="FG72" s="237"/>
      <c r="FH72" s="238"/>
    </row>
    <row r="73" spans="1:164" ht="8.65" customHeight="1">
      <c r="A73" s="107"/>
      <c r="B73" s="363" t="s">
        <v>1339</v>
      </c>
      <c r="C73" s="364"/>
      <c r="D73" s="364"/>
      <c r="E73" s="364"/>
      <c r="F73" s="364"/>
      <c r="G73" s="364"/>
      <c r="H73" s="364"/>
      <c r="I73" s="364"/>
      <c r="J73" s="364"/>
      <c r="K73" s="364"/>
      <c r="L73" s="364"/>
      <c r="M73" s="364"/>
      <c r="N73" s="364"/>
      <c r="O73" s="364"/>
      <c r="P73" s="364"/>
      <c r="Q73" s="364"/>
      <c r="R73" s="364"/>
      <c r="S73" s="364"/>
      <c r="T73" s="364"/>
      <c r="U73" s="364"/>
      <c r="V73" s="364"/>
      <c r="W73" s="364"/>
      <c r="X73" s="364"/>
      <c r="Y73" s="364"/>
      <c r="Z73" s="364"/>
      <c r="AA73" s="364"/>
      <c r="AB73" s="364"/>
      <c r="AC73" s="364"/>
      <c r="AD73" s="364"/>
      <c r="AE73" s="364"/>
      <c r="AF73" s="364"/>
      <c r="AG73" s="364"/>
      <c r="AH73" s="365">
        <v>1.06</v>
      </c>
      <c r="AI73" s="365"/>
      <c r="AJ73" s="365"/>
      <c r="AK73" s="365"/>
      <c r="AL73" s="365"/>
      <c r="AM73" s="365"/>
      <c r="AN73" s="365"/>
      <c r="AO73" s="365"/>
      <c r="AP73" s="365"/>
      <c r="AQ73" s="365"/>
      <c r="AR73" s="365"/>
      <c r="AS73" s="365"/>
      <c r="AT73" s="366"/>
      <c r="AU73" s="336"/>
      <c r="AV73" s="337"/>
      <c r="AW73" s="337"/>
      <c r="AX73" s="337"/>
      <c r="AY73" s="337"/>
      <c r="AZ73" s="322"/>
      <c r="BA73" s="323"/>
      <c r="BB73" s="323"/>
      <c r="BC73" s="323"/>
      <c r="BD73" s="323"/>
      <c r="BE73" s="323"/>
      <c r="BF73" s="323"/>
      <c r="BG73" s="323"/>
      <c r="BH73" s="323"/>
      <c r="BI73" s="323"/>
      <c r="BJ73" s="323"/>
      <c r="BK73" s="323"/>
      <c r="BL73" s="323"/>
      <c r="BM73" s="323"/>
      <c r="BN73" s="323"/>
      <c r="BO73" s="323"/>
      <c r="BP73" s="323"/>
      <c r="BQ73" s="323"/>
      <c r="BR73" s="323"/>
      <c r="BS73" s="323"/>
      <c r="BT73" s="324"/>
      <c r="BU73" s="279"/>
      <c r="BV73" s="279"/>
      <c r="BW73" s="279"/>
      <c r="BX73" s="279"/>
      <c r="BY73" s="280"/>
      <c r="BZ73" s="349"/>
      <c r="CA73" s="350"/>
      <c r="CB73" s="350"/>
      <c r="CC73" s="350"/>
      <c r="CD73" s="350"/>
      <c r="CE73" s="350"/>
      <c r="CF73" s="350"/>
      <c r="CG73" s="350"/>
      <c r="CH73" s="350"/>
      <c r="CI73" s="350"/>
      <c r="CJ73" s="350"/>
      <c r="CK73" s="350"/>
      <c r="CL73" s="350"/>
      <c r="CM73" s="350"/>
      <c r="CN73" s="350"/>
      <c r="CO73" s="350"/>
      <c r="CP73" s="350"/>
      <c r="CQ73" s="350"/>
      <c r="CR73" s="350"/>
      <c r="CS73" s="350"/>
      <c r="CT73" s="350"/>
      <c r="CU73" s="350"/>
      <c r="CV73" s="350"/>
      <c r="CW73" s="350"/>
      <c r="CX73" s="350"/>
      <c r="CY73" s="350"/>
      <c r="CZ73" s="350"/>
      <c r="DA73" s="350"/>
      <c r="DB73" s="351"/>
      <c r="DC73" s="358"/>
      <c r="DD73" s="359"/>
      <c r="DE73" s="359"/>
      <c r="DF73" s="359"/>
      <c r="DG73" s="359"/>
      <c r="DH73" s="359"/>
      <c r="DI73" s="359"/>
      <c r="DJ73" s="360"/>
      <c r="DK73" s="236"/>
      <c r="DL73" s="237"/>
      <c r="DM73" s="237"/>
      <c r="DN73" s="237"/>
      <c r="DO73" s="237"/>
      <c r="DP73" s="237"/>
      <c r="DQ73" s="237"/>
      <c r="DR73" s="237"/>
      <c r="DS73" s="237"/>
      <c r="DT73" s="237"/>
      <c r="DU73" s="237"/>
      <c r="DV73" s="237"/>
      <c r="DW73" s="237"/>
      <c r="DX73" s="237"/>
      <c r="DY73" s="237"/>
      <c r="DZ73" s="237"/>
      <c r="EA73" s="237"/>
      <c r="EB73" s="237"/>
      <c r="EC73" s="237"/>
      <c r="ED73" s="237"/>
      <c r="EE73" s="237"/>
      <c r="EF73" s="237"/>
      <c r="EG73" s="237"/>
      <c r="EH73" s="237"/>
      <c r="EI73" s="237"/>
      <c r="EJ73" s="237"/>
      <c r="EK73" s="237"/>
      <c r="EL73" s="237"/>
      <c r="EM73" s="237"/>
      <c r="EN73" s="237"/>
      <c r="EO73" s="237"/>
      <c r="EP73" s="237"/>
      <c r="EQ73" s="237"/>
      <c r="ER73" s="237"/>
      <c r="ES73" s="237"/>
      <c r="ET73" s="237"/>
      <c r="EU73" s="237"/>
      <c r="EV73" s="237"/>
      <c r="EW73" s="237"/>
      <c r="EX73" s="237"/>
      <c r="EY73" s="237"/>
      <c r="EZ73" s="237"/>
      <c r="FA73" s="237"/>
      <c r="FB73" s="237"/>
      <c r="FC73" s="237"/>
      <c r="FD73" s="237"/>
      <c r="FE73" s="237"/>
      <c r="FF73" s="237"/>
      <c r="FG73" s="237"/>
      <c r="FH73" s="238"/>
    </row>
    <row r="74" spans="1:164" ht="8.65" customHeight="1">
      <c r="A74" s="107"/>
      <c r="B74" s="363"/>
      <c r="C74" s="364"/>
      <c r="D74" s="364"/>
      <c r="E74" s="364"/>
      <c r="F74" s="364"/>
      <c r="G74" s="364"/>
      <c r="H74" s="364"/>
      <c r="I74" s="364"/>
      <c r="J74" s="364"/>
      <c r="K74" s="364"/>
      <c r="L74" s="364"/>
      <c r="M74" s="364"/>
      <c r="N74" s="364"/>
      <c r="O74" s="364"/>
      <c r="P74" s="364"/>
      <c r="Q74" s="364"/>
      <c r="R74" s="364"/>
      <c r="S74" s="364"/>
      <c r="T74" s="364"/>
      <c r="U74" s="364"/>
      <c r="V74" s="364"/>
      <c r="W74" s="364"/>
      <c r="X74" s="364"/>
      <c r="Y74" s="364"/>
      <c r="Z74" s="364"/>
      <c r="AA74" s="364"/>
      <c r="AB74" s="364"/>
      <c r="AC74" s="364"/>
      <c r="AD74" s="364"/>
      <c r="AE74" s="364"/>
      <c r="AF74" s="364"/>
      <c r="AG74" s="364"/>
      <c r="AH74" s="365"/>
      <c r="AI74" s="365"/>
      <c r="AJ74" s="365"/>
      <c r="AK74" s="365"/>
      <c r="AL74" s="365"/>
      <c r="AM74" s="365"/>
      <c r="AN74" s="365"/>
      <c r="AO74" s="365"/>
      <c r="AP74" s="365"/>
      <c r="AQ74" s="365"/>
      <c r="AR74" s="365"/>
      <c r="AS74" s="365"/>
      <c r="AT74" s="366"/>
      <c r="AU74" s="336"/>
      <c r="AV74" s="337"/>
      <c r="AW74" s="337"/>
      <c r="AX74" s="337"/>
      <c r="AY74" s="337"/>
      <c r="AZ74" s="319" t="s">
        <v>1340</v>
      </c>
      <c r="BA74" s="320"/>
      <c r="BB74" s="320"/>
      <c r="BC74" s="320"/>
      <c r="BD74" s="320"/>
      <c r="BE74" s="320"/>
      <c r="BF74" s="320"/>
      <c r="BG74" s="320"/>
      <c r="BH74" s="320"/>
      <c r="BI74" s="320"/>
      <c r="BJ74" s="320"/>
      <c r="BK74" s="320"/>
      <c r="BL74" s="320"/>
      <c r="BM74" s="320"/>
      <c r="BN74" s="320"/>
      <c r="BO74" s="320"/>
      <c r="BP74" s="320"/>
      <c r="BQ74" s="320"/>
      <c r="BR74" s="320"/>
      <c r="BS74" s="320"/>
      <c r="BT74" s="321"/>
      <c r="BU74" s="279">
        <v>1.5</v>
      </c>
      <c r="BV74" s="279"/>
      <c r="BW74" s="279"/>
      <c r="BX74" s="279"/>
      <c r="BY74" s="280"/>
      <c r="BZ74" s="343" t="s">
        <v>1341</v>
      </c>
      <c r="CA74" s="344"/>
      <c r="CB74" s="344"/>
      <c r="CC74" s="344"/>
      <c r="CD74" s="344"/>
      <c r="CE74" s="344"/>
      <c r="CF74" s="344"/>
      <c r="CG74" s="344"/>
      <c r="CH74" s="344"/>
      <c r="CI74" s="344"/>
      <c r="CJ74" s="344"/>
      <c r="CK74" s="344"/>
      <c r="CL74" s="344"/>
      <c r="CM74" s="344"/>
      <c r="CN74" s="344"/>
      <c r="CO74" s="344"/>
      <c r="CP74" s="344"/>
      <c r="CQ74" s="344"/>
      <c r="CR74" s="344"/>
      <c r="CS74" s="344"/>
      <c r="CT74" s="344"/>
      <c r="CU74" s="344"/>
      <c r="CV74" s="344"/>
      <c r="CW74" s="344"/>
      <c r="CX74" s="344"/>
      <c r="CY74" s="344"/>
      <c r="CZ74" s="344"/>
      <c r="DA74" s="344"/>
      <c r="DB74" s="345"/>
      <c r="DC74" s="352">
        <v>7.4999999999999997E-2</v>
      </c>
      <c r="DD74" s="353"/>
      <c r="DE74" s="353"/>
      <c r="DF74" s="353"/>
      <c r="DG74" s="353"/>
      <c r="DH74" s="353"/>
      <c r="DI74" s="353"/>
      <c r="DJ74" s="354"/>
      <c r="DK74" s="195" t="s">
        <v>1342</v>
      </c>
      <c r="DL74" s="196"/>
      <c r="DM74" s="196"/>
      <c r="DN74" s="196"/>
      <c r="DO74" s="196"/>
      <c r="DP74" s="196"/>
      <c r="DQ74" s="196"/>
      <c r="DR74" s="196"/>
      <c r="DS74" s="196"/>
      <c r="DT74" s="196"/>
      <c r="DU74" s="196"/>
      <c r="DV74" s="196"/>
      <c r="DW74" s="196"/>
      <c r="DX74" s="196"/>
      <c r="DY74" s="196"/>
      <c r="DZ74" s="196"/>
      <c r="EA74" s="196"/>
      <c r="EB74" s="196"/>
      <c r="EC74" s="196"/>
      <c r="ED74" s="196"/>
      <c r="EE74" s="196"/>
      <c r="EF74" s="196"/>
      <c r="EG74" s="196"/>
      <c r="EH74" s="196"/>
      <c r="EI74" s="196"/>
      <c r="EJ74" s="196"/>
      <c r="EK74" s="196"/>
      <c r="EL74" s="196"/>
      <c r="EM74" s="196"/>
      <c r="EN74" s="196"/>
      <c r="EO74" s="196"/>
      <c r="EP74" s="196"/>
      <c r="EQ74" s="196"/>
      <c r="ER74" s="196"/>
      <c r="ES74" s="196"/>
      <c r="ET74" s="196"/>
      <c r="EU74" s="196"/>
      <c r="EV74" s="196"/>
      <c r="EW74" s="196"/>
      <c r="EX74" s="196"/>
      <c r="EY74" s="196"/>
      <c r="EZ74" s="196"/>
      <c r="FA74" s="196"/>
      <c r="FB74" s="196"/>
      <c r="FC74" s="196"/>
      <c r="FD74" s="196"/>
      <c r="FE74" s="196"/>
      <c r="FF74" s="196"/>
      <c r="FG74" s="196"/>
      <c r="FH74" s="197"/>
    </row>
    <row r="75" spans="1:164" ht="8.65" customHeight="1">
      <c r="A75" s="130"/>
      <c r="B75" s="363" t="s">
        <v>1343</v>
      </c>
      <c r="C75" s="364"/>
      <c r="D75" s="364"/>
      <c r="E75" s="364"/>
      <c r="F75" s="364"/>
      <c r="G75" s="364"/>
      <c r="H75" s="364"/>
      <c r="I75" s="364"/>
      <c r="J75" s="364"/>
      <c r="K75" s="364"/>
      <c r="L75" s="364"/>
      <c r="M75" s="364"/>
      <c r="N75" s="364"/>
      <c r="O75" s="364"/>
      <c r="P75" s="364"/>
      <c r="Q75" s="364"/>
      <c r="R75" s="364"/>
      <c r="S75" s="364"/>
      <c r="T75" s="364"/>
      <c r="U75" s="364"/>
      <c r="V75" s="364"/>
      <c r="W75" s="364"/>
      <c r="X75" s="364"/>
      <c r="Y75" s="364"/>
      <c r="Z75" s="364"/>
      <c r="AA75" s="364"/>
      <c r="AB75" s="364"/>
      <c r="AC75" s="364"/>
      <c r="AD75" s="364"/>
      <c r="AE75" s="364"/>
      <c r="AF75" s="364"/>
      <c r="AG75" s="364"/>
      <c r="AH75" s="365">
        <v>1.03</v>
      </c>
      <c r="AI75" s="365"/>
      <c r="AJ75" s="365"/>
      <c r="AK75" s="365"/>
      <c r="AL75" s="365"/>
      <c r="AM75" s="365"/>
      <c r="AN75" s="365"/>
      <c r="AO75" s="365"/>
      <c r="AP75" s="365"/>
      <c r="AQ75" s="365"/>
      <c r="AR75" s="365"/>
      <c r="AS75" s="365"/>
      <c r="AT75" s="366"/>
      <c r="AU75" s="336"/>
      <c r="AV75" s="337"/>
      <c r="AW75" s="337"/>
      <c r="AX75" s="337"/>
      <c r="AY75" s="337"/>
      <c r="AZ75" s="322"/>
      <c r="BA75" s="323"/>
      <c r="BB75" s="323"/>
      <c r="BC75" s="323"/>
      <c r="BD75" s="323"/>
      <c r="BE75" s="323"/>
      <c r="BF75" s="323"/>
      <c r="BG75" s="323"/>
      <c r="BH75" s="323"/>
      <c r="BI75" s="323"/>
      <c r="BJ75" s="323"/>
      <c r="BK75" s="323"/>
      <c r="BL75" s="323"/>
      <c r="BM75" s="323"/>
      <c r="BN75" s="323"/>
      <c r="BO75" s="323"/>
      <c r="BP75" s="323"/>
      <c r="BQ75" s="323"/>
      <c r="BR75" s="323"/>
      <c r="BS75" s="323"/>
      <c r="BT75" s="324"/>
      <c r="BU75" s="279"/>
      <c r="BV75" s="279"/>
      <c r="BW75" s="279"/>
      <c r="BX75" s="279"/>
      <c r="BY75" s="280"/>
      <c r="BZ75" s="346"/>
      <c r="CA75" s="347"/>
      <c r="CB75" s="347"/>
      <c r="CC75" s="347"/>
      <c r="CD75" s="347"/>
      <c r="CE75" s="347"/>
      <c r="CF75" s="347"/>
      <c r="CG75" s="347"/>
      <c r="CH75" s="347"/>
      <c r="CI75" s="347"/>
      <c r="CJ75" s="347"/>
      <c r="CK75" s="347"/>
      <c r="CL75" s="347"/>
      <c r="CM75" s="347"/>
      <c r="CN75" s="347"/>
      <c r="CO75" s="347"/>
      <c r="CP75" s="347"/>
      <c r="CQ75" s="347"/>
      <c r="CR75" s="347"/>
      <c r="CS75" s="347"/>
      <c r="CT75" s="347"/>
      <c r="CU75" s="347"/>
      <c r="CV75" s="347"/>
      <c r="CW75" s="347"/>
      <c r="CX75" s="347"/>
      <c r="CY75" s="347"/>
      <c r="CZ75" s="347"/>
      <c r="DA75" s="347"/>
      <c r="DB75" s="348"/>
      <c r="DC75" s="355"/>
      <c r="DD75" s="356"/>
      <c r="DE75" s="356"/>
      <c r="DF75" s="356"/>
      <c r="DG75" s="356"/>
      <c r="DH75" s="356"/>
      <c r="DI75" s="356"/>
      <c r="DJ75" s="357"/>
      <c r="DK75" s="195"/>
      <c r="DL75" s="196"/>
      <c r="DM75" s="196"/>
      <c r="DN75" s="196"/>
      <c r="DO75" s="196"/>
      <c r="DP75" s="196"/>
      <c r="DQ75" s="196"/>
      <c r="DR75" s="196"/>
      <c r="DS75" s="196"/>
      <c r="DT75" s="196"/>
      <c r="DU75" s="196"/>
      <c r="DV75" s="196"/>
      <c r="DW75" s="196"/>
      <c r="DX75" s="196"/>
      <c r="DY75" s="196"/>
      <c r="DZ75" s="196"/>
      <c r="EA75" s="196"/>
      <c r="EB75" s="196"/>
      <c r="EC75" s="196"/>
      <c r="ED75" s="196"/>
      <c r="EE75" s="196"/>
      <c r="EF75" s="196"/>
      <c r="EG75" s="196"/>
      <c r="EH75" s="196"/>
      <c r="EI75" s="196"/>
      <c r="EJ75" s="196"/>
      <c r="EK75" s="196"/>
      <c r="EL75" s="196"/>
      <c r="EM75" s="196"/>
      <c r="EN75" s="196"/>
      <c r="EO75" s="196"/>
      <c r="EP75" s="196"/>
      <c r="EQ75" s="196"/>
      <c r="ER75" s="196"/>
      <c r="ES75" s="196"/>
      <c r="ET75" s="196"/>
      <c r="EU75" s="196"/>
      <c r="EV75" s="196"/>
      <c r="EW75" s="196"/>
      <c r="EX75" s="196"/>
      <c r="EY75" s="196"/>
      <c r="EZ75" s="196"/>
      <c r="FA75" s="196"/>
      <c r="FB75" s="196"/>
      <c r="FC75" s="196"/>
      <c r="FD75" s="196"/>
      <c r="FE75" s="196"/>
      <c r="FF75" s="196"/>
      <c r="FG75" s="196"/>
      <c r="FH75" s="197"/>
    </row>
    <row r="76" spans="1:164" ht="8.65" customHeight="1">
      <c r="A76" s="130"/>
      <c r="B76" s="363"/>
      <c r="C76" s="364"/>
      <c r="D76" s="364"/>
      <c r="E76" s="364"/>
      <c r="F76" s="364"/>
      <c r="G76" s="364"/>
      <c r="H76" s="364"/>
      <c r="I76" s="364"/>
      <c r="J76" s="364"/>
      <c r="K76" s="364"/>
      <c r="L76" s="364"/>
      <c r="M76" s="364"/>
      <c r="N76" s="364"/>
      <c r="O76" s="364"/>
      <c r="P76" s="364"/>
      <c r="Q76" s="364"/>
      <c r="R76" s="364"/>
      <c r="S76" s="364"/>
      <c r="T76" s="364"/>
      <c r="U76" s="364"/>
      <c r="V76" s="364"/>
      <c r="W76" s="364"/>
      <c r="X76" s="364"/>
      <c r="Y76" s="364"/>
      <c r="Z76" s="364"/>
      <c r="AA76" s="364"/>
      <c r="AB76" s="364"/>
      <c r="AC76" s="364"/>
      <c r="AD76" s="364"/>
      <c r="AE76" s="364"/>
      <c r="AF76" s="364"/>
      <c r="AG76" s="364"/>
      <c r="AH76" s="365"/>
      <c r="AI76" s="365"/>
      <c r="AJ76" s="365"/>
      <c r="AK76" s="365"/>
      <c r="AL76" s="365"/>
      <c r="AM76" s="365"/>
      <c r="AN76" s="365"/>
      <c r="AO76" s="365"/>
      <c r="AP76" s="365"/>
      <c r="AQ76" s="365"/>
      <c r="AR76" s="365"/>
      <c r="AS76" s="365"/>
      <c r="AT76" s="366"/>
      <c r="AU76" s="336"/>
      <c r="AV76" s="337"/>
      <c r="AW76" s="337"/>
      <c r="AX76" s="337"/>
      <c r="AY76" s="337"/>
      <c r="AZ76" s="319" t="s">
        <v>1344</v>
      </c>
      <c r="BA76" s="320"/>
      <c r="BB76" s="320"/>
      <c r="BC76" s="320"/>
      <c r="BD76" s="320"/>
      <c r="BE76" s="320"/>
      <c r="BF76" s="320"/>
      <c r="BG76" s="320"/>
      <c r="BH76" s="320"/>
      <c r="BI76" s="320"/>
      <c r="BJ76" s="320"/>
      <c r="BK76" s="320"/>
      <c r="BL76" s="320"/>
      <c r="BM76" s="320"/>
      <c r="BN76" s="320"/>
      <c r="BO76" s="320"/>
      <c r="BP76" s="320"/>
      <c r="BQ76" s="320"/>
      <c r="BR76" s="320"/>
      <c r="BS76" s="320"/>
      <c r="BT76" s="321"/>
      <c r="BU76" s="279">
        <v>0.5</v>
      </c>
      <c r="BV76" s="279"/>
      <c r="BW76" s="279"/>
      <c r="BX76" s="279"/>
      <c r="BY76" s="280"/>
      <c r="BZ76" s="349"/>
      <c r="CA76" s="350"/>
      <c r="CB76" s="350"/>
      <c r="CC76" s="350"/>
      <c r="CD76" s="350"/>
      <c r="CE76" s="350"/>
      <c r="CF76" s="350"/>
      <c r="CG76" s="350"/>
      <c r="CH76" s="350"/>
      <c r="CI76" s="350"/>
      <c r="CJ76" s="350"/>
      <c r="CK76" s="350"/>
      <c r="CL76" s="350"/>
      <c r="CM76" s="350"/>
      <c r="CN76" s="350"/>
      <c r="CO76" s="350"/>
      <c r="CP76" s="350"/>
      <c r="CQ76" s="350"/>
      <c r="CR76" s="350"/>
      <c r="CS76" s="350"/>
      <c r="CT76" s="350"/>
      <c r="CU76" s="350"/>
      <c r="CV76" s="350"/>
      <c r="CW76" s="350"/>
      <c r="CX76" s="350"/>
      <c r="CY76" s="350"/>
      <c r="CZ76" s="350"/>
      <c r="DA76" s="350"/>
      <c r="DB76" s="351"/>
      <c r="DC76" s="358"/>
      <c r="DD76" s="359"/>
      <c r="DE76" s="359"/>
      <c r="DF76" s="359"/>
      <c r="DG76" s="359"/>
      <c r="DH76" s="359"/>
      <c r="DI76" s="359"/>
      <c r="DJ76" s="360"/>
      <c r="DK76" s="195"/>
      <c r="DL76" s="196"/>
      <c r="DM76" s="196"/>
      <c r="DN76" s="196"/>
      <c r="DO76" s="196"/>
      <c r="DP76" s="196"/>
      <c r="DQ76" s="196"/>
      <c r="DR76" s="196"/>
      <c r="DS76" s="196"/>
      <c r="DT76" s="196"/>
      <c r="DU76" s="196"/>
      <c r="DV76" s="196"/>
      <c r="DW76" s="196"/>
      <c r="DX76" s="196"/>
      <c r="DY76" s="196"/>
      <c r="DZ76" s="196"/>
      <c r="EA76" s="196"/>
      <c r="EB76" s="196"/>
      <c r="EC76" s="196"/>
      <c r="ED76" s="196"/>
      <c r="EE76" s="196"/>
      <c r="EF76" s="196"/>
      <c r="EG76" s="196"/>
      <c r="EH76" s="196"/>
      <c r="EI76" s="196"/>
      <c r="EJ76" s="196"/>
      <c r="EK76" s="196"/>
      <c r="EL76" s="196"/>
      <c r="EM76" s="196"/>
      <c r="EN76" s="196"/>
      <c r="EO76" s="196"/>
      <c r="EP76" s="196"/>
      <c r="EQ76" s="196"/>
      <c r="ER76" s="196"/>
      <c r="ES76" s="196"/>
      <c r="ET76" s="196"/>
      <c r="EU76" s="196"/>
      <c r="EV76" s="196"/>
      <c r="EW76" s="196"/>
      <c r="EX76" s="196"/>
      <c r="EY76" s="196"/>
      <c r="EZ76" s="196"/>
      <c r="FA76" s="196"/>
      <c r="FB76" s="196"/>
      <c r="FC76" s="196"/>
      <c r="FD76" s="196"/>
      <c r="FE76" s="196"/>
      <c r="FF76" s="196"/>
      <c r="FG76" s="196"/>
      <c r="FH76" s="197"/>
    </row>
    <row r="77" spans="1:164" ht="8.65" customHeight="1">
      <c r="A77" s="107"/>
      <c r="B77" s="361" t="s">
        <v>1345</v>
      </c>
      <c r="C77" s="362"/>
      <c r="D77" s="362"/>
      <c r="E77" s="362"/>
      <c r="F77" s="362"/>
      <c r="G77" s="362"/>
      <c r="H77" s="362"/>
      <c r="I77" s="362"/>
      <c r="J77" s="362"/>
      <c r="K77" s="362"/>
      <c r="L77" s="362"/>
      <c r="M77" s="362"/>
      <c r="N77" s="362"/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  <c r="AG77" s="362"/>
      <c r="AH77" s="365">
        <v>1.02</v>
      </c>
      <c r="AI77" s="365"/>
      <c r="AJ77" s="365"/>
      <c r="AK77" s="365"/>
      <c r="AL77" s="365"/>
      <c r="AM77" s="365"/>
      <c r="AN77" s="365"/>
      <c r="AO77" s="365"/>
      <c r="AP77" s="365"/>
      <c r="AQ77" s="365"/>
      <c r="AR77" s="365"/>
      <c r="AS77" s="365"/>
      <c r="AT77" s="366"/>
      <c r="AU77" s="336"/>
      <c r="AV77" s="337"/>
      <c r="AW77" s="337"/>
      <c r="AX77" s="337"/>
      <c r="AY77" s="337"/>
      <c r="AZ77" s="322"/>
      <c r="BA77" s="323"/>
      <c r="BB77" s="323"/>
      <c r="BC77" s="323"/>
      <c r="BD77" s="323"/>
      <c r="BE77" s="323"/>
      <c r="BF77" s="323"/>
      <c r="BG77" s="323"/>
      <c r="BH77" s="323"/>
      <c r="BI77" s="323"/>
      <c r="BJ77" s="323"/>
      <c r="BK77" s="323"/>
      <c r="BL77" s="323"/>
      <c r="BM77" s="323"/>
      <c r="BN77" s="323"/>
      <c r="BO77" s="323"/>
      <c r="BP77" s="323"/>
      <c r="BQ77" s="323"/>
      <c r="BR77" s="323"/>
      <c r="BS77" s="323"/>
      <c r="BT77" s="324"/>
      <c r="BU77" s="279"/>
      <c r="BV77" s="279"/>
      <c r="BW77" s="279"/>
      <c r="BX77" s="279"/>
      <c r="BY77" s="280"/>
      <c r="BZ77" s="343" t="s">
        <v>1346</v>
      </c>
      <c r="CA77" s="344"/>
      <c r="CB77" s="344"/>
      <c r="CC77" s="344"/>
      <c r="CD77" s="344"/>
      <c r="CE77" s="344"/>
      <c r="CF77" s="344"/>
      <c r="CG77" s="344"/>
      <c r="CH77" s="344"/>
      <c r="CI77" s="344"/>
      <c r="CJ77" s="344"/>
      <c r="CK77" s="344"/>
      <c r="CL77" s="344"/>
      <c r="CM77" s="344"/>
      <c r="CN77" s="344"/>
      <c r="CO77" s="344"/>
      <c r="CP77" s="344"/>
      <c r="CQ77" s="344"/>
      <c r="CR77" s="344"/>
      <c r="CS77" s="344"/>
      <c r="CT77" s="344"/>
      <c r="CU77" s="344"/>
      <c r="CV77" s="344"/>
      <c r="CW77" s="344"/>
      <c r="CX77" s="344"/>
      <c r="CY77" s="344"/>
      <c r="CZ77" s="344"/>
      <c r="DA77" s="344"/>
      <c r="DB77" s="345"/>
      <c r="DC77" s="352">
        <v>7.0999999999999994E-2</v>
      </c>
      <c r="DD77" s="353"/>
      <c r="DE77" s="353"/>
      <c r="DF77" s="353"/>
      <c r="DG77" s="353"/>
      <c r="DH77" s="353"/>
      <c r="DI77" s="353"/>
      <c r="DJ77" s="354"/>
      <c r="DK77" s="367" t="s">
        <v>1347</v>
      </c>
      <c r="DL77" s="368"/>
      <c r="DM77" s="368"/>
      <c r="DN77" s="368"/>
      <c r="DO77" s="368"/>
      <c r="DP77" s="368"/>
      <c r="DQ77" s="368"/>
      <c r="DR77" s="368"/>
      <c r="DS77" s="368"/>
      <c r="DT77" s="368"/>
      <c r="DU77" s="368"/>
      <c r="DV77" s="368"/>
      <c r="DW77" s="368"/>
      <c r="DX77" s="368"/>
      <c r="DY77" s="368"/>
      <c r="DZ77" s="368"/>
      <c r="EA77" s="368"/>
      <c r="EB77" s="368"/>
      <c r="EC77" s="368"/>
      <c r="ED77" s="368"/>
      <c r="EE77" s="368"/>
      <c r="EF77" s="368"/>
      <c r="EG77" s="368"/>
      <c r="EH77" s="368"/>
      <c r="EI77" s="368"/>
      <c r="EJ77" s="368"/>
      <c r="EK77" s="368"/>
      <c r="EL77" s="368"/>
      <c r="EM77" s="368"/>
      <c r="EN77" s="368"/>
      <c r="EO77" s="368"/>
      <c r="EP77" s="368"/>
      <c r="EQ77" s="368"/>
      <c r="ER77" s="368"/>
      <c r="ES77" s="368"/>
      <c r="ET77" s="368"/>
      <c r="EU77" s="368"/>
      <c r="EV77" s="368"/>
      <c r="EW77" s="368"/>
      <c r="EX77" s="368"/>
      <c r="EY77" s="368"/>
      <c r="EZ77" s="368"/>
      <c r="FA77" s="368"/>
      <c r="FB77" s="368"/>
      <c r="FC77" s="368"/>
      <c r="FD77" s="368"/>
      <c r="FE77" s="368"/>
      <c r="FF77" s="368"/>
      <c r="FG77" s="368"/>
      <c r="FH77" s="369"/>
    </row>
    <row r="78" spans="1:164" ht="8.65" customHeight="1">
      <c r="A78" s="107"/>
      <c r="B78" s="361"/>
      <c r="C78" s="362"/>
      <c r="D78" s="362"/>
      <c r="E78" s="362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362"/>
      <c r="U78" s="362"/>
      <c r="V78" s="362"/>
      <c r="W78" s="362"/>
      <c r="X78" s="362"/>
      <c r="Y78" s="362"/>
      <c r="Z78" s="362"/>
      <c r="AA78" s="362"/>
      <c r="AB78" s="362"/>
      <c r="AC78" s="362"/>
      <c r="AD78" s="362"/>
      <c r="AE78" s="362"/>
      <c r="AF78" s="362"/>
      <c r="AG78" s="362"/>
      <c r="AH78" s="365"/>
      <c r="AI78" s="365"/>
      <c r="AJ78" s="365"/>
      <c r="AK78" s="365"/>
      <c r="AL78" s="365"/>
      <c r="AM78" s="365"/>
      <c r="AN78" s="365"/>
      <c r="AO78" s="365"/>
      <c r="AP78" s="365"/>
      <c r="AQ78" s="365"/>
      <c r="AR78" s="365"/>
      <c r="AS78" s="365"/>
      <c r="AT78" s="366"/>
      <c r="AU78" s="336"/>
      <c r="AV78" s="337"/>
      <c r="AW78" s="337"/>
      <c r="AX78" s="337"/>
      <c r="AY78" s="337"/>
      <c r="AZ78" s="319" t="s">
        <v>1348</v>
      </c>
      <c r="BA78" s="320"/>
      <c r="BB78" s="320"/>
      <c r="BC78" s="320"/>
      <c r="BD78" s="320"/>
      <c r="BE78" s="320"/>
      <c r="BF78" s="320"/>
      <c r="BG78" s="320"/>
      <c r="BH78" s="320"/>
      <c r="BI78" s="320"/>
      <c r="BJ78" s="320"/>
      <c r="BK78" s="320"/>
      <c r="BL78" s="320"/>
      <c r="BM78" s="320"/>
      <c r="BN78" s="320"/>
      <c r="BO78" s="320"/>
      <c r="BP78" s="320"/>
      <c r="BQ78" s="320"/>
      <c r="BR78" s="320"/>
      <c r="BS78" s="320"/>
      <c r="BT78" s="321"/>
      <c r="BU78" s="279">
        <v>0.8</v>
      </c>
      <c r="BV78" s="279"/>
      <c r="BW78" s="279"/>
      <c r="BX78" s="279"/>
      <c r="BY78" s="280"/>
      <c r="BZ78" s="346"/>
      <c r="CA78" s="347"/>
      <c r="CB78" s="347"/>
      <c r="CC78" s="347"/>
      <c r="CD78" s="347"/>
      <c r="CE78" s="347"/>
      <c r="CF78" s="347"/>
      <c r="CG78" s="347"/>
      <c r="CH78" s="347"/>
      <c r="CI78" s="347"/>
      <c r="CJ78" s="347"/>
      <c r="CK78" s="347"/>
      <c r="CL78" s="347"/>
      <c r="CM78" s="347"/>
      <c r="CN78" s="347"/>
      <c r="CO78" s="347"/>
      <c r="CP78" s="347"/>
      <c r="CQ78" s="347"/>
      <c r="CR78" s="347"/>
      <c r="CS78" s="347"/>
      <c r="CT78" s="347"/>
      <c r="CU78" s="347"/>
      <c r="CV78" s="347"/>
      <c r="CW78" s="347"/>
      <c r="CX78" s="347"/>
      <c r="CY78" s="347"/>
      <c r="CZ78" s="347"/>
      <c r="DA78" s="347"/>
      <c r="DB78" s="348"/>
      <c r="DC78" s="355"/>
      <c r="DD78" s="356"/>
      <c r="DE78" s="356"/>
      <c r="DF78" s="356"/>
      <c r="DG78" s="356"/>
      <c r="DH78" s="356"/>
      <c r="DI78" s="356"/>
      <c r="DJ78" s="357"/>
      <c r="DK78" s="370"/>
      <c r="DL78" s="368"/>
      <c r="DM78" s="368"/>
      <c r="DN78" s="368"/>
      <c r="DO78" s="368"/>
      <c r="DP78" s="368"/>
      <c r="DQ78" s="368"/>
      <c r="DR78" s="368"/>
      <c r="DS78" s="368"/>
      <c r="DT78" s="368"/>
      <c r="DU78" s="368"/>
      <c r="DV78" s="368"/>
      <c r="DW78" s="368"/>
      <c r="DX78" s="368"/>
      <c r="DY78" s="368"/>
      <c r="DZ78" s="368"/>
      <c r="EA78" s="368"/>
      <c r="EB78" s="368"/>
      <c r="EC78" s="368"/>
      <c r="ED78" s="368"/>
      <c r="EE78" s="368"/>
      <c r="EF78" s="368"/>
      <c r="EG78" s="368"/>
      <c r="EH78" s="368"/>
      <c r="EI78" s="368"/>
      <c r="EJ78" s="368"/>
      <c r="EK78" s="368"/>
      <c r="EL78" s="368"/>
      <c r="EM78" s="368"/>
      <c r="EN78" s="368"/>
      <c r="EO78" s="368"/>
      <c r="EP78" s="368"/>
      <c r="EQ78" s="368"/>
      <c r="ER78" s="368"/>
      <c r="ES78" s="368"/>
      <c r="ET78" s="368"/>
      <c r="EU78" s="368"/>
      <c r="EV78" s="368"/>
      <c r="EW78" s="368"/>
      <c r="EX78" s="368"/>
      <c r="EY78" s="368"/>
      <c r="EZ78" s="368"/>
      <c r="FA78" s="368"/>
      <c r="FB78" s="368"/>
      <c r="FC78" s="368"/>
      <c r="FD78" s="368"/>
      <c r="FE78" s="368"/>
      <c r="FF78" s="368"/>
      <c r="FG78" s="368"/>
      <c r="FH78" s="369"/>
    </row>
    <row r="79" spans="1:164" ht="8.65" customHeight="1">
      <c r="A79" s="107"/>
      <c r="B79" s="361" t="s">
        <v>1349</v>
      </c>
      <c r="C79" s="362"/>
      <c r="D79" s="362"/>
      <c r="E79" s="362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362"/>
      <c r="U79" s="362"/>
      <c r="V79" s="362"/>
      <c r="W79" s="362"/>
      <c r="X79" s="362"/>
      <c r="Y79" s="362"/>
      <c r="Z79" s="362"/>
      <c r="AA79" s="362"/>
      <c r="AB79" s="362"/>
      <c r="AC79" s="362"/>
      <c r="AD79" s="362"/>
      <c r="AE79" s="362"/>
      <c r="AF79" s="362"/>
      <c r="AG79" s="362"/>
      <c r="AH79" s="371">
        <v>1.01</v>
      </c>
      <c r="AI79" s="371"/>
      <c r="AJ79" s="371"/>
      <c r="AK79" s="371"/>
      <c r="AL79" s="371"/>
      <c r="AM79" s="371"/>
      <c r="AN79" s="371"/>
      <c r="AO79" s="371"/>
      <c r="AP79" s="371"/>
      <c r="AQ79" s="371"/>
      <c r="AR79" s="371"/>
      <c r="AS79" s="371"/>
      <c r="AT79" s="372"/>
      <c r="AU79" s="336"/>
      <c r="AV79" s="337"/>
      <c r="AW79" s="337"/>
      <c r="AX79" s="337"/>
      <c r="AY79" s="337"/>
      <c r="AZ79" s="322"/>
      <c r="BA79" s="323"/>
      <c r="BB79" s="323"/>
      <c r="BC79" s="323"/>
      <c r="BD79" s="323"/>
      <c r="BE79" s="323"/>
      <c r="BF79" s="323"/>
      <c r="BG79" s="323"/>
      <c r="BH79" s="323"/>
      <c r="BI79" s="323"/>
      <c r="BJ79" s="323"/>
      <c r="BK79" s="323"/>
      <c r="BL79" s="323"/>
      <c r="BM79" s="323"/>
      <c r="BN79" s="323"/>
      <c r="BO79" s="323"/>
      <c r="BP79" s="323"/>
      <c r="BQ79" s="323"/>
      <c r="BR79" s="323"/>
      <c r="BS79" s="323"/>
      <c r="BT79" s="324"/>
      <c r="BU79" s="279"/>
      <c r="BV79" s="279"/>
      <c r="BW79" s="279"/>
      <c r="BX79" s="279"/>
      <c r="BY79" s="280"/>
      <c r="BZ79" s="349"/>
      <c r="CA79" s="350"/>
      <c r="CB79" s="350"/>
      <c r="CC79" s="350"/>
      <c r="CD79" s="350"/>
      <c r="CE79" s="350"/>
      <c r="CF79" s="350"/>
      <c r="CG79" s="350"/>
      <c r="CH79" s="350"/>
      <c r="CI79" s="350"/>
      <c r="CJ79" s="350"/>
      <c r="CK79" s="350"/>
      <c r="CL79" s="350"/>
      <c r="CM79" s="350"/>
      <c r="CN79" s="350"/>
      <c r="CO79" s="350"/>
      <c r="CP79" s="350"/>
      <c r="CQ79" s="350"/>
      <c r="CR79" s="350"/>
      <c r="CS79" s="350"/>
      <c r="CT79" s="350"/>
      <c r="CU79" s="350"/>
      <c r="CV79" s="350"/>
      <c r="CW79" s="350"/>
      <c r="CX79" s="350"/>
      <c r="CY79" s="350"/>
      <c r="CZ79" s="350"/>
      <c r="DA79" s="350"/>
      <c r="DB79" s="351"/>
      <c r="DC79" s="358"/>
      <c r="DD79" s="359"/>
      <c r="DE79" s="359"/>
      <c r="DF79" s="359"/>
      <c r="DG79" s="359"/>
      <c r="DH79" s="359"/>
      <c r="DI79" s="359"/>
      <c r="DJ79" s="360"/>
      <c r="DK79" s="370"/>
      <c r="DL79" s="368"/>
      <c r="DM79" s="368"/>
      <c r="DN79" s="368"/>
      <c r="DO79" s="368"/>
      <c r="DP79" s="368"/>
      <c r="DQ79" s="368"/>
      <c r="DR79" s="368"/>
      <c r="DS79" s="368"/>
      <c r="DT79" s="368"/>
      <c r="DU79" s="368"/>
      <c r="DV79" s="368"/>
      <c r="DW79" s="368"/>
      <c r="DX79" s="368"/>
      <c r="DY79" s="368"/>
      <c r="DZ79" s="368"/>
      <c r="EA79" s="368"/>
      <c r="EB79" s="368"/>
      <c r="EC79" s="368"/>
      <c r="ED79" s="368"/>
      <c r="EE79" s="368"/>
      <c r="EF79" s="368"/>
      <c r="EG79" s="368"/>
      <c r="EH79" s="368"/>
      <c r="EI79" s="368"/>
      <c r="EJ79" s="368"/>
      <c r="EK79" s="368"/>
      <c r="EL79" s="368"/>
      <c r="EM79" s="368"/>
      <c r="EN79" s="368"/>
      <c r="EO79" s="368"/>
      <c r="EP79" s="368"/>
      <c r="EQ79" s="368"/>
      <c r="ER79" s="368"/>
      <c r="ES79" s="368"/>
      <c r="ET79" s="368"/>
      <c r="EU79" s="368"/>
      <c r="EV79" s="368"/>
      <c r="EW79" s="368"/>
      <c r="EX79" s="368"/>
      <c r="EY79" s="368"/>
      <c r="EZ79" s="368"/>
      <c r="FA79" s="368"/>
      <c r="FB79" s="368"/>
      <c r="FC79" s="368"/>
      <c r="FD79" s="368"/>
      <c r="FE79" s="368"/>
      <c r="FF79" s="368"/>
      <c r="FG79" s="368"/>
      <c r="FH79" s="369"/>
    </row>
    <row r="80" spans="1:164" ht="8.65" customHeight="1">
      <c r="A80" s="107"/>
      <c r="B80" s="361"/>
      <c r="C80" s="362"/>
      <c r="D80" s="362"/>
      <c r="E80" s="362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362"/>
      <c r="U80" s="362"/>
      <c r="V80" s="362"/>
      <c r="W80" s="362"/>
      <c r="X80" s="362"/>
      <c r="Y80" s="362"/>
      <c r="Z80" s="362"/>
      <c r="AA80" s="362"/>
      <c r="AB80" s="362"/>
      <c r="AC80" s="362"/>
      <c r="AD80" s="362"/>
      <c r="AE80" s="362"/>
      <c r="AF80" s="362"/>
      <c r="AG80" s="362"/>
      <c r="AH80" s="371"/>
      <c r="AI80" s="371"/>
      <c r="AJ80" s="371"/>
      <c r="AK80" s="371"/>
      <c r="AL80" s="371"/>
      <c r="AM80" s="371"/>
      <c r="AN80" s="371"/>
      <c r="AO80" s="371"/>
      <c r="AP80" s="371"/>
      <c r="AQ80" s="371"/>
      <c r="AR80" s="371"/>
      <c r="AS80" s="371"/>
      <c r="AT80" s="372"/>
      <c r="AU80" s="336"/>
      <c r="AV80" s="337"/>
      <c r="AW80" s="337"/>
      <c r="AX80" s="337"/>
      <c r="AY80" s="337"/>
      <c r="AZ80" s="319" t="s">
        <v>1350</v>
      </c>
      <c r="BA80" s="320"/>
      <c r="BB80" s="320"/>
      <c r="BC80" s="320"/>
      <c r="BD80" s="320"/>
      <c r="BE80" s="320"/>
      <c r="BF80" s="320"/>
      <c r="BG80" s="320"/>
      <c r="BH80" s="320"/>
      <c r="BI80" s="320"/>
      <c r="BJ80" s="320"/>
      <c r="BK80" s="320"/>
      <c r="BL80" s="320"/>
      <c r="BM80" s="320"/>
      <c r="BN80" s="320"/>
      <c r="BO80" s="320"/>
      <c r="BP80" s="320"/>
      <c r="BQ80" s="320"/>
      <c r="BR80" s="320"/>
      <c r="BS80" s="320"/>
      <c r="BT80" s="321"/>
      <c r="BU80" s="373" t="s">
        <v>1351</v>
      </c>
      <c r="BV80" s="279"/>
      <c r="BW80" s="279"/>
      <c r="BX80" s="279"/>
      <c r="BY80" s="280"/>
      <c r="BZ80" s="343" t="s">
        <v>1352</v>
      </c>
      <c r="CA80" s="344"/>
      <c r="CB80" s="344"/>
      <c r="CC80" s="344"/>
      <c r="CD80" s="344"/>
      <c r="CE80" s="344"/>
      <c r="CF80" s="344"/>
      <c r="CG80" s="344"/>
      <c r="CH80" s="344"/>
      <c r="CI80" s="344"/>
      <c r="CJ80" s="344"/>
      <c r="CK80" s="344"/>
      <c r="CL80" s="344"/>
      <c r="CM80" s="344"/>
      <c r="CN80" s="344"/>
      <c r="CO80" s="344"/>
      <c r="CP80" s="344"/>
      <c r="CQ80" s="344"/>
      <c r="CR80" s="344"/>
      <c r="CS80" s="344"/>
      <c r="CT80" s="344"/>
      <c r="CU80" s="344"/>
      <c r="CV80" s="344"/>
      <c r="CW80" s="344"/>
      <c r="CX80" s="344"/>
      <c r="CY80" s="344"/>
      <c r="CZ80" s="344"/>
      <c r="DA80" s="344"/>
      <c r="DB80" s="345"/>
      <c r="DC80" s="352">
        <v>6.8000000000000005E-2</v>
      </c>
      <c r="DD80" s="353"/>
      <c r="DE80" s="353"/>
      <c r="DF80" s="353"/>
      <c r="DG80" s="353"/>
      <c r="DH80" s="353"/>
      <c r="DI80" s="353"/>
      <c r="DJ80" s="354"/>
      <c r="DK80" s="195" t="s">
        <v>1353</v>
      </c>
      <c r="DL80" s="196"/>
      <c r="DM80" s="196"/>
      <c r="DN80" s="196"/>
      <c r="DO80" s="196"/>
      <c r="DP80" s="196"/>
      <c r="DQ80" s="196"/>
      <c r="DR80" s="196"/>
      <c r="DS80" s="196"/>
      <c r="DT80" s="196"/>
      <c r="DU80" s="196"/>
      <c r="DV80" s="196"/>
      <c r="DW80" s="196"/>
      <c r="DX80" s="196"/>
      <c r="DY80" s="196"/>
      <c r="DZ80" s="196"/>
      <c r="EA80" s="196"/>
      <c r="EB80" s="196"/>
      <c r="EC80" s="196"/>
      <c r="ED80" s="196"/>
      <c r="EE80" s="196"/>
      <c r="EF80" s="196"/>
      <c r="EG80" s="196"/>
      <c r="EH80" s="196"/>
      <c r="EI80" s="196"/>
      <c r="EJ80" s="196"/>
      <c r="EK80" s="196"/>
      <c r="EL80" s="196"/>
      <c r="EM80" s="196"/>
      <c r="EN80" s="196"/>
      <c r="EO80" s="196"/>
      <c r="EP80" s="196"/>
      <c r="EQ80" s="196"/>
      <c r="ER80" s="196"/>
      <c r="ES80" s="196"/>
      <c r="ET80" s="196"/>
      <c r="EU80" s="196"/>
      <c r="EV80" s="196"/>
      <c r="EW80" s="196"/>
      <c r="EX80" s="196"/>
      <c r="EY80" s="196"/>
      <c r="EZ80" s="196"/>
      <c r="FA80" s="196"/>
      <c r="FB80" s="196"/>
      <c r="FC80" s="196"/>
      <c r="FD80" s="196"/>
      <c r="FE80" s="196"/>
      <c r="FF80" s="196"/>
      <c r="FG80" s="196"/>
      <c r="FH80" s="197"/>
    </row>
    <row r="81" spans="1:164" ht="8.65" customHeight="1">
      <c r="A81" s="107"/>
      <c r="B81" s="361" t="s">
        <v>1354</v>
      </c>
      <c r="C81" s="362"/>
      <c r="D81" s="362"/>
      <c r="E81" s="362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362"/>
      <c r="U81" s="362"/>
      <c r="V81" s="362"/>
      <c r="W81" s="362"/>
      <c r="X81" s="362"/>
      <c r="Y81" s="362"/>
      <c r="Z81" s="362"/>
      <c r="AA81" s="362"/>
      <c r="AB81" s="362"/>
      <c r="AC81" s="362"/>
      <c r="AD81" s="362"/>
      <c r="AE81" s="362"/>
      <c r="AF81" s="362"/>
      <c r="AG81" s="362"/>
      <c r="AH81" s="371"/>
      <c r="AI81" s="371"/>
      <c r="AJ81" s="371"/>
      <c r="AK81" s="371"/>
      <c r="AL81" s="371"/>
      <c r="AM81" s="371"/>
      <c r="AN81" s="371"/>
      <c r="AO81" s="371"/>
      <c r="AP81" s="371"/>
      <c r="AQ81" s="371"/>
      <c r="AR81" s="371"/>
      <c r="AS81" s="371"/>
      <c r="AT81" s="372"/>
      <c r="AU81" s="336"/>
      <c r="AV81" s="337"/>
      <c r="AW81" s="337"/>
      <c r="AX81" s="337"/>
      <c r="AY81" s="337"/>
      <c r="AZ81" s="322"/>
      <c r="BA81" s="323"/>
      <c r="BB81" s="323"/>
      <c r="BC81" s="323"/>
      <c r="BD81" s="323"/>
      <c r="BE81" s="323"/>
      <c r="BF81" s="323"/>
      <c r="BG81" s="323"/>
      <c r="BH81" s="323"/>
      <c r="BI81" s="323"/>
      <c r="BJ81" s="323"/>
      <c r="BK81" s="323"/>
      <c r="BL81" s="323"/>
      <c r="BM81" s="323"/>
      <c r="BN81" s="323"/>
      <c r="BO81" s="323"/>
      <c r="BP81" s="323"/>
      <c r="BQ81" s="323"/>
      <c r="BR81" s="323"/>
      <c r="BS81" s="323"/>
      <c r="BT81" s="324"/>
      <c r="BU81" s="279"/>
      <c r="BV81" s="279"/>
      <c r="BW81" s="279"/>
      <c r="BX81" s="279"/>
      <c r="BY81" s="280"/>
      <c r="BZ81" s="346"/>
      <c r="CA81" s="347"/>
      <c r="CB81" s="347"/>
      <c r="CC81" s="347"/>
      <c r="CD81" s="347"/>
      <c r="CE81" s="347"/>
      <c r="CF81" s="347"/>
      <c r="CG81" s="347"/>
      <c r="CH81" s="347"/>
      <c r="CI81" s="347"/>
      <c r="CJ81" s="347"/>
      <c r="CK81" s="347"/>
      <c r="CL81" s="347"/>
      <c r="CM81" s="347"/>
      <c r="CN81" s="347"/>
      <c r="CO81" s="347"/>
      <c r="CP81" s="347"/>
      <c r="CQ81" s="347"/>
      <c r="CR81" s="347"/>
      <c r="CS81" s="347"/>
      <c r="CT81" s="347"/>
      <c r="CU81" s="347"/>
      <c r="CV81" s="347"/>
      <c r="CW81" s="347"/>
      <c r="CX81" s="347"/>
      <c r="CY81" s="347"/>
      <c r="CZ81" s="347"/>
      <c r="DA81" s="347"/>
      <c r="DB81" s="348"/>
      <c r="DC81" s="355"/>
      <c r="DD81" s="356"/>
      <c r="DE81" s="356"/>
      <c r="DF81" s="356"/>
      <c r="DG81" s="356"/>
      <c r="DH81" s="356"/>
      <c r="DI81" s="356"/>
      <c r="DJ81" s="357"/>
      <c r="DK81" s="195"/>
      <c r="DL81" s="196"/>
      <c r="DM81" s="196"/>
      <c r="DN81" s="196"/>
      <c r="DO81" s="196"/>
      <c r="DP81" s="196"/>
      <c r="DQ81" s="196"/>
      <c r="DR81" s="196"/>
      <c r="DS81" s="196"/>
      <c r="DT81" s="196"/>
      <c r="DU81" s="196"/>
      <c r="DV81" s="196"/>
      <c r="DW81" s="196"/>
      <c r="DX81" s="196"/>
      <c r="DY81" s="196"/>
      <c r="DZ81" s="196"/>
      <c r="EA81" s="196"/>
      <c r="EB81" s="196"/>
      <c r="EC81" s="196"/>
      <c r="ED81" s="196"/>
      <c r="EE81" s="196"/>
      <c r="EF81" s="196"/>
      <c r="EG81" s="196"/>
      <c r="EH81" s="196"/>
      <c r="EI81" s="196"/>
      <c r="EJ81" s="196"/>
      <c r="EK81" s="196"/>
      <c r="EL81" s="196"/>
      <c r="EM81" s="196"/>
      <c r="EN81" s="196"/>
      <c r="EO81" s="196"/>
      <c r="EP81" s="196"/>
      <c r="EQ81" s="196"/>
      <c r="ER81" s="196"/>
      <c r="ES81" s="196"/>
      <c r="ET81" s="196"/>
      <c r="EU81" s="196"/>
      <c r="EV81" s="196"/>
      <c r="EW81" s="196"/>
      <c r="EX81" s="196"/>
      <c r="EY81" s="196"/>
      <c r="EZ81" s="196"/>
      <c r="FA81" s="196"/>
      <c r="FB81" s="196"/>
      <c r="FC81" s="196"/>
      <c r="FD81" s="196"/>
      <c r="FE81" s="196"/>
      <c r="FF81" s="196"/>
      <c r="FG81" s="196"/>
      <c r="FH81" s="197"/>
    </row>
    <row r="82" spans="1:164" ht="8.65" customHeight="1">
      <c r="A82" s="107"/>
      <c r="B82" s="361"/>
      <c r="C82" s="362"/>
      <c r="D82" s="362"/>
      <c r="E82" s="362"/>
      <c r="F82" s="362"/>
      <c r="G82" s="362"/>
      <c r="H82" s="362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362"/>
      <c r="U82" s="362"/>
      <c r="V82" s="362"/>
      <c r="W82" s="362"/>
      <c r="X82" s="362"/>
      <c r="Y82" s="362"/>
      <c r="Z82" s="362"/>
      <c r="AA82" s="362"/>
      <c r="AB82" s="362"/>
      <c r="AC82" s="362"/>
      <c r="AD82" s="362"/>
      <c r="AE82" s="362"/>
      <c r="AF82" s="362"/>
      <c r="AG82" s="362"/>
      <c r="AH82" s="371"/>
      <c r="AI82" s="371"/>
      <c r="AJ82" s="371"/>
      <c r="AK82" s="371"/>
      <c r="AL82" s="371"/>
      <c r="AM82" s="371"/>
      <c r="AN82" s="371"/>
      <c r="AO82" s="371"/>
      <c r="AP82" s="371"/>
      <c r="AQ82" s="371"/>
      <c r="AR82" s="371"/>
      <c r="AS82" s="371"/>
      <c r="AT82" s="372"/>
      <c r="AU82" s="336"/>
      <c r="AV82" s="337"/>
      <c r="AW82" s="337"/>
      <c r="AX82" s="337"/>
      <c r="AY82" s="337"/>
      <c r="AZ82" s="319" t="s">
        <v>1355</v>
      </c>
      <c r="BA82" s="320"/>
      <c r="BB82" s="320"/>
      <c r="BC82" s="320"/>
      <c r="BD82" s="320"/>
      <c r="BE82" s="320"/>
      <c r="BF82" s="320"/>
      <c r="BG82" s="320"/>
      <c r="BH82" s="320"/>
      <c r="BI82" s="320"/>
      <c r="BJ82" s="320"/>
      <c r="BK82" s="320"/>
      <c r="BL82" s="320"/>
      <c r="BM82" s="320"/>
      <c r="BN82" s="320"/>
      <c r="BO82" s="320"/>
      <c r="BP82" s="320"/>
      <c r="BQ82" s="320"/>
      <c r="BR82" s="320"/>
      <c r="BS82" s="320"/>
      <c r="BT82" s="321"/>
      <c r="BU82" s="279">
        <v>1.1000000000000001</v>
      </c>
      <c r="BV82" s="279"/>
      <c r="BW82" s="279"/>
      <c r="BX82" s="279"/>
      <c r="BY82" s="280"/>
      <c r="BZ82" s="349"/>
      <c r="CA82" s="350"/>
      <c r="CB82" s="350"/>
      <c r="CC82" s="350"/>
      <c r="CD82" s="350"/>
      <c r="CE82" s="350"/>
      <c r="CF82" s="350"/>
      <c r="CG82" s="350"/>
      <c r="CH82" s="350"/>
      <c r="CI82" s="350"/>
      <c r="CJ82" s="350"/>
      <c r="CK82" s="350"/>
      <c r="CL82" s="350"/>
      <c r="CM82" s="350"/>
      <c r="CN82" s="350"/>
      <c r="CO82" s="350"/>
      <c r="CP82" s="350"/>
      <c r="CQ82" s="350"/>
      <c r="CR82" s="350"/>
      <c r="CS82" s="350"/>
      <c r="CT82" s="350"/>
      <c r="CU82" s="350"/>
      <c r="CV82" s="350"/>
      <c r="CW82" s="350"/>
      <c r="CX82" s="350"/>
      <c r="CY82" s="350"/>
      <c r="CZ82" s="350"/>
      <c r="DA82" s="350"/>
      <c r="DB82" s="351"/>
      <c r="DC82" s="358"/>
      <c r="DD82" s="359"/>
      <c r="DE82" s="359"/>
      <c r="DF82" s="359"/>
      <c r="DG82" s="359"/>
      <c r="DH82" s="359"/>
      <c r="DI82" s="359"/>
      <c r="DJ82" s="360"/>
      <c r="DK82" s="195"/>
      <c r="DL82" s="196"/>
      <c r="DM82" s="196"/>
      <c r="DN82" s="196"/>
      <c r="DO82" s="196"/>
      <c r="DP82" s="196"/>
      <c r="DQ82" s="196"/>
      <c r="DR82" s="196"/>
      <c r="DS82" s="196"/>
      <c r="DT82" s="196"/>
      <c r="DU82" s="196"/>
      <c r="DV82" s="196"/>
      <c r="DW82" s="196"/>
      <c r="DX82" s="196"/>
      <c r="DY82" s="196"/>
      <c r="DZ82" s="196"/>
      <c r="EA82" s="196"/>
      <c r="EB82" s="196"/>
      <c r="EC82" s="196"/>
      <c r="ED82" s="196"/>
      <c r="EE82" s="196"/>
      <c r="EF82" s="196"/>
      <c r="EG82" s="196"/>
      <c r="EH82" s="196"/>
      <c r="EI82" s="196"/>
      <c r="EJ82" s="196"/>
      <c r="EK82" s="196"/>
      <c r="EL82" s="196"/>
      <c r="EM82" s="196"/>
      <c r="EN82" s="196"/>
      <c r="EO82" s="196"/>
      <c r="EP82" s="196"/>
      <c r="EQ82" s="196"/>
      <c r="ER82" s="196"/>
      <c r="ES82" s="196"/>
      <c r="ET82" s="196"/>
      <c r="EU82" s="196"/>
      <c r="EV82" s="196"/>
      <c r="EW82" s="196"/>
      <c r="EX82" s="196"/>
      <c r="EY82" s="196"/>
      <c r="EZ82" s="196"/>
      <c r="FA82" s="196"/>
      <c r="FB82" s="196"/>
      <c r="FC82" s="196"/>
      <c r="FD82" s="196"/>
      <c r="FE82" s="196"/>
      <c r="FF82" s="196"/>
      <c r="FG82" s="196"/>
      <c r="FH82" s="197"/>
    </row>
    <row r="83" spans="1:164" ht="8.65" customHeight="1">
      <c r="A83" s="107"/>
      <c r="B83" s="328" t="s">
        <v>1356</v>
      </c>
      <c r="C83" s="329"/>
      <c r="D83" s="329"/>
      <c r="E83" s="329"/>
      <c r="F83" s="329"/>
      <c r="G83" s="329"/>
      <c r="H83" s="329"/>
      <c r="I83" s="329"/>
      <c r="J83" s="329"/>
      <c r="K83" s="329"/>
      <c r="L83" s="329"/>
      <c r="M83" s="329"/>
      <c r="N83" s="329"/>
      <c r="O83" s="329"/>
      <c r="P83" s="329"/>
      <c r="Q83" s="329"/>
      <c r="R83" s="329"/>
      <c r="S83" s="329"/>
      <c r="T83" s="329"/>
      <c r="U83" s="329"/>
      <c r="V83" s="329"/>
      <c r="W83" s="329"/>
      <c r="X83" s="329"/>
      <c r="Y83" s="329"/>
      <c r="Z83" s="329"/>
      <c r="AA83" s="329"/>
      <c r="AB83" s="329"/>
      <c r="AC83" s="329"/>
      <c r="AD83" s="329"/>
      <c r="AE83" s="329"/>
      <c r="AF83" s="329"/>
      <c r="AG83" s="329"/>
      <c r="AH83" s="329"/>
      <c r="AI83" s="329"/>
      <c r="AJ83" s="329"/>
      <c r="AK83" s="329"/>
      <c r="AL83" s="329"/>
      <c r="AM83" s="329"/>
      <c r="AN83" s="329"/>
      <c r="AO83" s="329"/>
      <c r="AP83" s="329"/>
      <c r="AQ83" s="329"/>
      <c r="AR83" s="329"/>
      <c r="AS83" s="329"/>
      <c r="AT83" s="329"/>
      <c r="AU83" s="336"/>
      <c r="AV83" s="337"/>
      <c r="AW83" s="337"/>
      <c r="AX83" s="337"/>
      <c r="AY83" s="337"/>
      <c r="AZ83" s="322"/>
      <c r="BA83" s="323"/>
      <c r="BB83" s="323"/>
      <c r="BC83" s="323"/>
      <c r="BD83" s="323"/>
      <c r="BE83" s="323"/>
      <c r="BF83" s="323"/>
      <c r="BG83" s="323"/>
      <c r="BH83" s="323"/>
      <c r="BI83" s="323"/>
      <c r="BJ83" s="323"/>
      <c r="BK83" s="323"/>
      <c r="BL83" s="323"/>
      <c r="BM83" s="323"/>
      <c r="BN83" s="323"/>
      <c r="BO83" s="323"/>
      <c r="BP83" s="323"/>
      <c r="BQ83" s="323"/>
      <c r="BR83" s="323"/>
      <c r="BS83" s="323"/>
      <c r="BT83" s="324"/>
      <c r="BU83" s="279"/>
      <c r="BV83" s="279"/>
      <c r="BW83" s="279"/>
      <c r="BX83" s="279"/>
      <c r="BY83" s="280"/>
      <c r="BZ83" s="343" t="s">
        <v>1357</v>
      </c>
      <c r="CA83" s="344"/>
      <c r="CB83" s="344"/>
      <c r="CC83" s="344"/>
      <c r="CD83" s="344"/>
      <c r="CE83" s="344"/>
      <c r="CF83" s="344"/>
      <c r="CG83" s="344"/>
      <c r="CH83" s="344"/>
      <c r="CI83" s="344"/>
      <c r="CJ83" s="344"/>
      <c r="CK83" s="344"/>
      <c r="CL83" s="344"/>
      <c r="CM83" s="344"/>
      <c r="CN83" s="344"/>
      <c r="CO83" s="344"/>
      <c r="CP83" s="344"/>
      <c r="CQ83" s="344"/>
      <c r="CR83" s="344"/>
      <c r="CS83" s="344"/>
      <c r="CT83" s="344"/>
      <c r="CU83" s="344"/>
      <c r="CV83" s="344"/>
      <c r="CW83" s="344"/>
      <c r="CX83" s="344"/>
      <c r="CY83" s="344"/>
      <c r="CZ83" s="344"/>
      <c r="DA83" s="344"/>
      <c r="DB83" s="345"/>
      <c r="DC83" s="352">
        <v>8.4000000000000005E-2</v>
      </c>
      <c r="DD83" s="353"/>
      <c r="DE83" s="353"/>
      <c r="DF83" s="353"/>
      <c r="DG83" s="353"/>
      <c r="DH83" s="353"/>
      <c r="DI83" s="353"/>
      <c r="DJ83" s="354"/>
      <c r="DK83" s="242" t="s">
        <v>1358</v>
      </c>
      <c r="DL83" s="237"/>
      <c r="DM83" s="237"/>
      <c r="DN83" s="237"/>
      <c r="DO83" s="237"/>
      <c r="DP83" s="237"/>
      <c r="DQ83" s="237"/>
      <c r="DR83" s="237"/>
      <c r="DS83" s="237"/>
      <c r="DT83" s="237"/>
      <c r="DU83" s="237"/>
      <c r="DV83" s="237"/>
      <c r="DW83" s="237"/>
      <c r="DX83" s="237"/>
      <c r="DY83" s="237"/>
      <c r="DZ83" s="237"/>
      <c r="EA83" s="237"/>
      <c r="EB83" s="237"/>
      <c r="EC83" s="237"/>
      <c r="ED83" s="237"/>
      <c r="EE83" s="237"/>
      <c r="EF83" s="237"/>
      <c r="EG83" s="237"/>
      <c r="EH83" s="237"/>
      <c r="EI83" s="237"/>
      <c r="EJ83" s="237"/>
      <c r="EK83" s="237"/>
      <c r="EL83" s="237"/>
      <c r="EM83" s="237"/>
      <c r="EN83" s="237"/>
      <c r="EO83" s="237"/>
      <c r="EP83" s="237"/>
      <c r="EQ83" s="237"/>
      <c r="ER83" s="237"/>
      <c r="ES83" s="237"/>
      <c r="ET83" s="237"/>
      <c r="EU83" s="237"/>
      <c r="EV83" s="237"/>
      <c r="EW83" s="237"/>
      <c r="EX83" s="237"/>
      <c r="EY83" s="237"/>
      <c r="EZ83" s="237"/>
      <c r="FA83" s="237"/>
      <c r="FB83" s="237"/>
      <c r="FC83" s="237"/>
      <c r="FD83" s="237"/>
      <c r="FE83" s="237"/>
      <c r="FF83" s="237"/>
      <c r="FG83" s="237"/>
      <c r="FH83" s="238"/>
    </row>
    <row r="84" spans="1:164" ht="8.65" customHeight="1">
      <c r="A84" s="107"/>
      <c r="B84" s="328"/>
      <c r="C84" s="329"/>
      <c r="D84" s="329"/>
      <c r="E84" s="329"/>
      <c r="F84" s="329"/>
      <c r="G84" s="329"/>
      <c r="H84" s="329"/>
      <c r="I84" s="329"/>
      <c r="J84" s="329"/>
      <c r="K84" s="329"/>
      <c r="L84" s="329"/>
      <c r="M84" s="329"/>
      <c r="N84" s="329"/>
      <c r="O84" s="329"/>
      <c r="P84" s="329"/>
      <c r="Q84" s="329"/>
      <c r="R84" s="329"/>
      <c r="S84" s="329"/>
      <c r="T84" s="329"/>
      <c r="U84" s="329"/>
      <c r="V84" s="329"/>
      <c r="W84" s="329"/>
      <c r="X84" s="329"/>
      <c r="Y84" s="329"/>
      <c r="Z84" s="329"/>
      <c r="AA84" s="329"/>
      <c r="AB84" s="329"/>
      <c r="AC84" s="329"/>
      <c r="AD84" s="329"/>
      <c r="AE84" s="329"/>
      <c r="AF84" s="329"/>
      <c r="AG84" s="329"/>
      <c r="AH84" s="329"/>
      <c r="AI84" s="329"/>
      <c r="AJ84" s="329"/>
      <c r="AK84" s="329"/>
      <c r="AL84" s="329"/>
      <c r="AM84" s="329"/>
      <c r="AN84" s="329"/>
      <c r="AO84" s="329"/>
      <c r="AP84" s="329"/>
      <c r="AQ84" s="329"/>
      <c r="AR84" s="329"/>
      <c r="AS84" s="329"/>
      <c r="AT84" s="329"/>
      <c r="AU84" s="336"/>
      <c r="AV84" s="337"/>
      <c r="AW84" s="337"/>
      <c r="AX84" s="337"/>
      <c r="AY84" s="337"/>
      <c r="AZ84" s="319" t="s">
        <v>1359</v>
      </c>
      <c r="BA84" s="320"/>
      <c r="BB84" s="320"/>
      <c r="BC84" s="320"/>
      <c r="BD84" s="320"/>
      <c r="BE84" s="320"/>
      <c r="BF84" s="320"/>
      <c r="BG84" s="320"/>
      <c r="BH84" s="320"/>
      <c r="BI84" s="320"/>
      <c r="BJ84" s="320"/>
      <c r="BK84" s="320"/>
      <c r="BL84" s="320"/>
      <c r="BM84" s="320"/>
      <c r="BN84" s="320"/>
      <c r="BO84" s="320"/>
      <c r="BP84" s="320"/>
      <c r="BQ84" s="320"/>
      <c r="BR84" s="320"/>
      <c r="BS84" s="320"/>
      <c r="BT84" s="321"/>
      <c r="BU84" s="279">
        <v>0.6</v>
      </c>
      <c r="BV84" s="279"/>
      <c r="BW84" s="279"/>
      <c r="BX84" s="279"/>
      <c r="BY84" s="280"/>
      <c r="BZ84" s="346"/>
      <c r="CA84" s="347"/>
      <c r="CB84" s="347"/>
      <c r="CC84" s="347"/>
      <c r="CD84" s="347"/>
      <c r="CE84" s="347"/>
      <c r="CF84" s="347"/>
      <c r="CG84" s="347"/>
      <c r="CH84" s="347"/>
      <c r="CI84" s="347"/>
      <c r="CJ84" s="347"/>
      <c r="CK84" s="347"/>
      <c r="CL84" s="347"/>
      <c r="CM84" s="347"/>
      <c r="CN84" s="347"/>
      <c r="CO84" s="347"/>
      <c r="CP84" s="347"/>
      <c r="CQ84" s="347"/>
      <c r="CR84" s="347"/>
      <c r="CS84" s="347"/>
      <c r="CT84" s="347"/>
      <c r="CU84" s="347"/>
      <c r="CV84" s="347"/>
      <c r="CW84" s="347"/>
      <c r="CX84" s="347"/>
      <c r="CY84" s="347"/>
      <c r="CZ84" s="347"/>
      <c r="DA84" s="347"/>
      <c r="DB84" s="348"/>
      <c r="DC84" s="355"/>
      <c r="DD84" s="356"/>
      <c r="DE84" s="356"/>
      <c r="DF84" s="356"/>
      <c r="DG84" s="356"/>
      <c r="DH84" s="356"/>
      <c r="DI84" s="356"/>
      <c r="DJ84" s="357"/>
      <c r="DK84" s="236"/>
      <c r="DL84" s="237"/>
      <c r="DM84" s="237"/>
      <c r="DN84" s="237"/>
      <c r="DO84" s="237"/>
      <c r="DP84" s="237"/>
      <c r="DQ84" s="237"/>
      <c r="DR84" s="237"/>
      <c r="DS84" s="237"/>
      <c r="DT84" s="237"/>
      <c r="DU84" s="237"/>
      <c r="DV84" s="237"/>
      <c r="DW84" s="237"/>
      <c r="DX84" s="237"/>
      <c r="DY84" s="237"/>
      <c r="DZ84" s="237"/>
      <c r="EA84" s="237"/>
      <c r="EB84" s="237"/>
      <c r="EC84" s="237"/>
      <c r="ED84" s="237"/>
      <c r="EE84" s="237"/>
      <c r="EF84" s="237"/>
      <c r="EG84" s="237"/>
      <c r="EH84" s="237"/>
      <c r="EI84" s="237"/>
      <c r="EJ84" s="237"/>
      <c r="EK84" s="237"/>
      <c r="EL84" s="237"/>
      <c r="EM84" s="237"/>
      <c r="EN84" s="237"/>
      <c r="EO84" s="237"/>
      <c r="EP84" s="237"/>
      <c r="EQ84" s="237"/>
      <c r="ER84" s="237"/>
      <c r="ES84" s="237"/>
      <c r="ET84" s="237"/>
      <c r="EU84" s="237"/>
      <c r="EV84" s="237"/>
      <c r="EW84" s="237"/>
      <c r="EX84" s="237"/>
      <c r="EY84" s="237"/>
      <c r="EZ84" s="237"/>
      <c r="FA84" s="237"/>
      <c r="FB84" s="237"/>
      <c r="FC84" s="237"/>
      <c r="FD84" s="237"/>
      <c r="FE84" s="237"/>
      <c r="FF84" s="237"/>
      <c r="FG84" s="237"/>
      <c r="FH84" s="238"/>
    </row>
    <row r="85" spans="1:164" ht="8.65" customHeight="1">
      <c r="A85" s="107"/>
      <c r="B85" s="328" t="s">
        <v>1360</v>
      </c>
      <c r="C85" s="329"/>
      <c r="D85" s="329"/>
      <c r="E85" s="329"/>
      <c r="F85" s="329"/>
      <c r="G85" s="329"/>
      <c r="H85" s="329"/>
      <c r="I85" s="329"/>
      <c r="J85" s="329"/>
      <c r="K85" s="329"/>
      <c r="L85" s="329"/>
      <c r="M85" s="329"/>
      <c r="N85" s="329"/>
      <c r="O85" s="329"/>
      <c r="P85" s="329"/>
      <c r="Q85" s="329"/>
      <c r="R85" s="329"/>
      <c r="S85" s="329"/>
      <c r="T85" s="329"/>
      <c r="U85" s="329"/>
      <c r="V85" s="329"/>
      <c r="W85" s="329"/>
      <c r="X85" s="329"/>
      <c r="Y85" s="329"/>
      <c r="Z85" s="329"/>
      <c r="AA85" s="329"/>
      <c r="AB85" s="329"/>
      <c r="AC85" s="329"/>
      <c r="AD85" s="329"/>
      <c r="AE85" s="329"/>
      <c r="AF85" s="329"/>
      <c r="AG85" s="329"/>
      <c r="AH85" s="329"/>
      <c r="AI85" s="329"/>
      <c r="AJ85" s="329"/>
      <c r="AK85" s="329"/>
      <c r="AL85" s="329"/>
      <c r="AM85" s="329"/>
      <c r="AN85" s="329"/>
      <c r="AO85" s="329"/>
      <c r="AP85" s="329"/>
      <c r="AQ85" s="329"/>
      <c r="AR85" s="329"/>
      <c r="AS85" s="329"/>
      <c r="AT85" s="329"/>
      <c r="AU85" s="336"/>
      <c r="AV85" s="337"/>
      <c r="AW85" s="337"/>
      <c r="AX85" s="337"/>
      <c r="AY85" s="337"/>
      <c r="AZ85" s="322"/>
      <c r="BA85" s="323"/>
      <c r="BB85" s="323"/>
      <c r="BC85" s="323"/>
      <c r="BD85" s="323"/>
      <c r="BE85" s="323"/>
      <c r="BF85" s="323"/>
      <c r="BG85" s="323"/>
      <c r="BH85" s="323"/>
      <c r="BI85" s="323"/>
      <c r="BJ85" s="323"/>
      <c r="BK85" s="323"/>
      <c r="BL85" s="323"/>
      <c r="BM85" s="323"/>
      <c r="BN85" s="323"/>
      <c r="BO85" s="323"/>
      <c r="BP85" s="323"/>
      <c r="BQ85" s="323"/>
      <c r="BR85" s="323"/>
      <c r="BS85" s="323"/>
      <c r="BT85" s="324"/>
      <c r="BU85" s="279"/>
      <c r="BV85" s="279"/>
      <c r="BW85" s="279"/>
      <c r="BX85" s="279"/>
      <c r="BY85" s="280"/>
      <c r="BZ85" s="349"/>
      <c r="CA85" s="350"/>
      <c r="CB85" s="350"/>
      <c r="CC85" s="350"/>
      <c r="CD85" s="350"/>
      <c r="CE85" s="350"/>
      <c r="CF85" s="350"/>
      <c r="CG85" s="350"/>
      <c r="CH85" s="350"/>
      <c r="CI85" s="350"/>
      <c r="CJ85" s="350"/>
      <c r="CK85" s="350"/>
      <c r="CL85" s="350"/>
      <c r="CM85" s="350"/>
      <c r="CN85" s="350"/>
      <c r="CO85" s="350"/>
      <c r="CP85" s="350"/>
      <c r="CQ85" s="350"/>
      <c r="CR85" s="350"/>
      <c r="CS85" s="350"/>
      <c r="CT85" s="350"/>
      <c r="CU85" s="350"/>
      <c r="CV85" s="350"/>
      <c r="CW85" s="350"/>
      <c r="CX85" s="350"/>
      <c r="CY85" s="350"/>
      <c r="CZ85" s="350"/>
      <c r="DA85" s="350"/>
      <c r="DB85" s="351"/>
      <c r="DC85" s="358"/>
      <c r="DD85" s="359"/>
      <c r="DE85" s="359"/>
      <c r="DF85" s="359"/>
      <c r="DG85" s="359"/>
      <c r="DH85" s="359"/>
      <c r="DI85" s="359"/>
      <c r="DJ85" s="360"/>
      <c r="DK85" s="236"/>
      <c r="DL85" s="237"/>
      <c r="DM85" s="237"/>
      <c r="DN85" s="237"/>
      <c r="DO85" s="237"/>
      <c r="DP85" s="237"/>
      <c r="DQ85" s="237"/>
      <c r="DR85" s="237"/>
      <c r="DS85" s="237"/>
      <c r="DT85" s="237"/>
      <c r="DU85" s="237"/>
      <c r="DV85" s="237"/>
      <c r="DW85" s="237"/>
      <c r="DX85" s="237"/>
      <c r="DY85" s="237"/>
      <c r="DZ85" s="237"/>
      <c r="EA85" s="237"/>
      <c r="EB85" s="237"/>
      <c r="EC85" s="237"/>
      <c r="ED85" s="237"/>
      <c r="EE85" s="237"/>
      <c r="EF85" s="237"/>
      <c r="EG85" s="237"/>
      <c r="EH85" s="237"/>
      <c r="EI85" s="237"/>
      <c r="EJ85" s="237"/>
      <c r="EK85" s="237"/>
      <c r="EL85" s="237"/>
      <c r="EM85" s="237"/>
      <c r="EN85" s="237"/>
      <c r="EO85" s="237"/>
      <c r="EP85" s="237"/>
      <c r="EQ85" s="237"/>
      <c r="ER85" s="237"/>
      <c r="ES85" s="237"/>
      <c r="ET85" s="237"/>
      <c r="EU85" s="237"/>
      <c r="EV85" s="237"/>
      <c r="EW85" s="237"/>
      <c r="EX85" s="237"/>
      <c r="EY85" s="237"/>
      <c r="EZ85" s="237"/>
      <c r="FA85" s="237"/>
      <c r="FB85" s="237"/>
      <c r="FC85" s="237"/>
      <c r="FD85" s="237"/>
      <c r="FE85" s="237"/>
      <c r="FF85" s="237"/>
      <c r="FG85" s="237"/>
      <c r="FH85" s="238"/>
    </row>
    <row r="86" spans="1:164" ht="8.65" customHeight="1">
      <c r="A86" s="107"/>
      <c r="B86" s="328"/>
      <c r="C86" s="329"/>
      <c r="D86" s="329"/>
      <c r="E86" s="329"/>
      <c r="F86" s="329"/>
      <c r="G86" s="329"/>
      <c r="H86" s="329"/>
      <c r="I86" s="329"/>
      <c r="J86" s="329"/>
      <c r="K86" s="329"/>
      <c r="L86" s="329"/>
      <c r="M86" s="329"/>
      <c r="N86" s="329"/>
      <c r="O86" s="329"/>
      <c r="P86" s="329"/>
      <c r="Q86" s="329"/>
      <c r="R86" s="329"/>
      <c r="S86" s="329"/>
      <c r="T86" s="329"/>
      <c r="U86" s="329"/>
      <c r="V86" s="329"/>
      <c r="W86" s="329"/>
      <c r="X86" s="329"/>
      <c r="Y86" s="329"/>
      <c r="Z86" s="329"/>
      <c r="AA86" s="329"/>
      <c r="AB86" s="329"/>
      <c r="AC86" s="329"/>
      <c r="AD86" s="329"/>
      <c r="AE86" s="329"/>
      <c r="AF86" s="329"/>
      <c r="AG86" s="329"/>
      <c r="AH86" s="329"/>
      <c r="AI86" s="329"/>
      <c r="AJ86" s="329"/>
      <c r="AK86" s="329"/>
      <c r="AL86" s="329"/>
      <c r="AM86" s="329"/>
      <c r="AN86" s="329"/>
      <c r="AO86" s="329"/>
      <c r="AP86" s="329"/>
      <c r="AQ86" s="329"/>
      <c r="AR86" s="329"/>
      <c r="AS86" s="329"/>
      <c r="AT86" s="329"/>
      <c r="AU86" s="336"/>
      <c r="AV86" s="337"/>
      <c r="AW86" s="337"/>
      <c r="AX86" s="337"/>
      <c r="AY86" s="337"/>
      <c r="AZ86" s="319" t="s">
        <v>1361</v>
      </c>
      <c r="BA86" s="320"/>
      <c r="BB86" s="320"/>
      <c r="BC86" s="320"/>
      <c r="BD86" s="320"/>
      <c r="BE86" s="320"/>
      <c r="BF86" s="320"/>
      <c r="BG86" s="320"/>
      <c r="BH86" s="320"/>
      <c r="BI86" s="320"/>
      <c r="BJ86" s="320"/>
      <c r="BK86" s="320"/>
      <c r="BL86" s="320"/>
      <c r="BM86" s="320"/>
      <c r="BN86" s="320"/>
      <c r="BO86" s="320"/>
      <c r="BP86" s="320"/>
      <c r="BQ86" s="320"/>
      <c r="BR86" s="320"/>
      <c r="BS86" s="320"/>
      <c r="BT86" s="321"/>
      <c r="BU86" s="279">
        <v>0.8</v>
      </c>
      <c r="BV86" s="279"/>
      <c r="BW86" s="279"/>
      <c r="BX86" s="279"/>
      <c r="BY86" s="280"/>
      <c r="BZ86" s="342" t="s">
        <v>1362</v>
      </c>
      <c r="CA86" s="212"/>
      <c r="CB86" s="212"/>
      <c r="CC86" s="212"/>
      <c r="CD86" s="212"/>
      <c r="CE86" s="212"/>
      <c r="CF86" s="212"/>
      <c r="CG86" s="212"/>
      <c r="CH86" s="212"/>
      <c r="CI86" s="212"/>
      <c r="CJ86" s="212"/>
      <c r="CK86" s="212"/>
      <c r="CL86" s="212"/>
      <c r="CM86" s="212"/>
      <c r="CN86" s="212"/>
      <c r="CO86" s="212"/>
      <c r="CP86" s="212"/>
      <c r="CQ86" s="212"/>
      <c r="CR86" s="212"/>
      <c r="CS86" s="212"/>
      <c r="CT86" s="212"/>
      <c r="CU86" s="212"/>
      <c r="CV86" s="212"/>
      <c r="CW86" s="212"/>
      <c r="CX86" s="212"/>
      <c r="CY86" s="212"/>
      <c r="CZ86" s="212"/>
      <c r="DA86" s="212"/>
      <c r="DB86" s="212"/>
      <c r="DC86" s="212"/>
      <c r="DD86" s="212"/>
      <c r="DE86" s="212"/>
      <c r="DF86" s="212"/>
      <c r="DG86" s="212"/>
      <c r="DH86" s="212"/>
      <c r="DI86" s="212"/>
      <c r="DJ86" s="247"/>
      <c r="DK86" s="267" t="s">
        <v>1363</v>
      </c>
      <c r="DL86" s="268"/>
      <c r="DM86" s="268"/>
      <c r="DN86" s="268"/>
      <c r="DO86" s="268"/>
      <c r="DP86" s="268"/>
      <c r="DQ86" s="268"/>
      <c r="DR86" s="268"/>
      <c r="DS86" s="268"/>
      <c r="DT86" s="268"/>
      <c r="DU86" s="268"/>
      <c r="DV86" s="268"/>
      <c r="DW86" s="268"/>
      <c r="DX86" s="268"/>
      <c r="DY86" s="268"/>
      <c r="DZ86" s="268"/>
      <c r="EA86" s="268"/>
      <c r="EB86" s="268"/>
      <c r="EC86" s="268"/>
      <c r="ED86" s="268"/>
      <c r="EE86" s="268"/>
      <c r="EF86" s="268"/>
      <c r="EG86" s="268"/>
      <c r="EH86" s="268"/>
      <c r="EI86" s="268"/>
      <c r="EJ86" s="268"/>
      <c r="EK86" s="268"/>
      <c r="EL86" s="268"/>
      <c r="EM86" s="268"/>
      <c r="EN86" s="268"/>
      <c r="EO86" s="268"/>
      <c r="EP86" s="268"/>
      <c r="EQ86" s="268"/>
      <c r="ER86" s="268"/>
      <c r="ES86" s="268"/>
      <c r="ET86" s="268"/>
      <c r="EU86" s="268"/>
      <c r="EV86" s="268"/>
      <c r="EW86" s="268"/>
      <c r="EX86" s="268"/>
      <c r="EY86" s="268"/>
      <c r="EZ86" s="268"/>
      <c r="FA86" s="268"/>
      <c r="FB86" s="268"/>
      <c r="FC86" s="268"/>
      <c r="FD86" s="268"/>
      <c r="FE86" s="268"/>
      <c r="FF86" s="268"/>
      <c r="FG86" s="268"/>
      <c r="FH86" s="269"/>
    </row>
    <row r="87" spans="1:164" ht="8.65" customHeight="1">
      <c r="A87" s="107"/>
      <c r="B87" s="328" t="s">
        <v>1364</v>
      </c>
      <c r="C87" s="329"/>
      <c r="D87" s="329"/>
      <c r="E87" s="329"/>
      <c r="F87" s="329"/>
      <c r="G87" s="329"/>
      <c r="H87" s="329"/>
      <c r="I87" s="329"/>
      <c r="J87" s="329"/>
      <c r="K87" s="329"/>
      <c r="L87" s="329"/>
      <c r="M87" s="329"/>
      <c r="N87" s="329"/>
      <c r="O87" s="329"/>
      <c r="P87" s="329"/>
      <c r="Q87" s="329"/>
      <c r="R87" s="329"/>
      <c r="S87" s="329"/>
      <c r="T87" s="329"/>
      <c r="U87" s="329"/>
      <c r="V87" s="329"/>
      <c r="W87" s="329"/>
      <c r="X87" s="329"/>
      <c r="Y87" s="329"/>
      <c r="Z87" s="329"/>
      <c r="AA87" s="329"/>
      <c r="AB87" s="329"/>
      <c r="AC87" s="329"/>
      <c r="AD87" s="329"/>
      <c r="AE87" s="329"/>
      <c r="AF87" s="329"/>
      <c r="AG87" s="329"/>
      <c r="AH87" s="329"/>
      <c r="AI87" s="329"/>
      <c r="AJ87" s="329"/>
      <c r="AK87" s="329"/>
      <c r="AL87" s="329"/>
      <c r="AM87" s="329"/>
      <c r="AN87" s="329"/>
      <c r="AO87" s="329"/>
      <c r="AP87" s="329"/>
      <c r="AQ87" s="329"/>
      <c r="AR87" s="329"/>
      <c r="AS87" s="329"/>
      <c r="AT87" s="329"/>
      <c r="AU87" s="331"/>
      <c r="AV87" s="323"/>
      <c r="AW87" s="323"/>
      <c r="AX87" s="323"/>
      <c r="AY87" s="323"/>
      <c r="AZ87" s="322"/>
      <c r="BA87" s="323"/>
      <c r="BB87" s="323"/>
      <c r="BC87" s="323"/>
      <c r="BD87" s="323"/>
      <c r="BE87" s="323"/>
      <c r="BF87" s="323"/>
      <c r="BG87" s="323"/>
      <c r="BH87" s="323"/>
      <c r="BI87" s="323"/>
      <c r="BJ87" s="323"/>
      <c r="BK87" s="323"/>
      <c r="BL87" s="323"/>
      <c r="BM87" s="323"/>
      <c r="BN87" s="323"/>
      <c r="BO87" s="323"/>
      <c r="BP87" s="323"/>
      <c r="BQ87" s="323"/>
      <c r="BR87" s="323"/>
      <c r="BS87" s="323"/>
      <c r="BT87" s="324"/>
      <c r="BU87" s="279"/>
      <c r="BV87" s="279"/>
      <c r="BW87" s="279"/>
      <c r="BX87" s="279"/>
      <c r="BY87" s="280"/>
      <c r="BZ87" s="342"/>
      <c r="CA87" s="212"/>
      <c r="CB87" s="212"/>
      <c r="CC87" s="212"/>
      <c r="CD87" s="212"/>
      <c r="CE87" s="212"/>
      <c r="CF87" s="212"/>
      <c r="CG87" s="212"/>
      <c r="CH87" s="212"/>
      <c r="CI87" s="212"/>
      <c r="CJ87" s="212"/>
      <c r="CK87" s="212"/>
      <c r="CL87" s="212"/>
      <c r="CM87" s="212"/>
      <c r="CN87" s="212"/>
      <c r="CO87" s="212"/>
      <c r="CP87" s="212"/>
      <c r="CQ87" s="212"/>
      <c r="CR87" s="212"/>
      <c r="CS87" s="212"/>
      <c r="CT87" s="212"/>
      <c r="CU87" s="212"/>
      <c r="CV87" s="212"/>
      <c r="CW87" s="212"/>
      <c r="CX87" s="212"/>
      <c r="CY87" s="212"/>
      <c r="CZ87" s="212"/>
      <c r="DA87" s="212"/>
      <c r="DB87" s="212"/>
      <c r="DC87" s="212"/>
      <c r="DD87" s="212"/>
      <c r="DE87" s="212"/>
      <c r="DF87" s="212"/>
      <c r="DG87" s="212"/>
      <c r="DH87" s="212"/>
      <c r="DI87" s="212"/>
      <c r="DJ87" s="247"/>
      <c r="DK87" s="270"/>
      <c r="DL87" s="268"/>
      <c r="DM87" s="268"/>
      <c r="DN87" s="268"/>
      <c r="DO87" s="268"/>
      <c r="DP87" s="268"/>
      <c r="DQ87" s="268"/>
      <c r="DR87" s="268"/>
      <c r="DS87" s="268"/>
      <c r="DT87" s="268"/>
      <c r="DU87" s="268"/>
      <c r="DV87" s="268"/>
      <c r="DW87" s="268"/>
      <c r="DX87" s="268"/>
      <c r="DY87" s="268"/>
      <c r="DZ87" s="268"/>
      <c r="EA87" s="268"/>
      <c r="EB87" s="268"/>
      <c r="EC87" s="268"/>
      <c r="ED87" s="268"/>
      <c r="EE87" s="268"/>
      <c r="EF87" s="268"/>
      <c r="EG87" s="268"/>
      <c r="EH87" s="268"/>
      <c r="EI87" s="268"/>
      <c r="EJ87" s="268"/>
      <c r="EK87" s="268"/>
      <c r="EL87" s="268"/>
      <c r="EM87" s="268"/>
      <c r="EN87" s="268"/>
      <c r="EO87" s="268"/>
      <c r="EP87" s="268"/>
      <c r="EQ87" s="268"/>
      <c r="ER87" s="268"/>
      <c r="ES87" s="268"/>
      <c r="ET87" s="268"/>
      <c r="EU87" s="268"/>
      <c r="EV87" s="268"/>
      <c r="EW87" s="268"/>
      <c r="EX87" s="268"/>
      <c r="EY87" s="268"/>
      <c r="EZ87" s="268"/>
      <c r="FA87" s="268"/>
      <c r="FB87" s="268"/>
      <c r="FC87" s="268"/>
      <c r="FD87" s="268"/>
      <c r="FE87" s="268"/>
      <c r="FF87" s="268"/>
      <c r="FG87" s="268"/>
      <c r="FH87" s="269"/>
    </row>
    <row r="88" spans="1:164" ht="8.65" customHeight="1">
      <c r="A88" s="107"/>
      <c r="B88" s="328"/>
      <c r="C88" s="329"/>
      <c r="D88" s="329"/>
      <c r="E88" s="329"/>
      <c r="F88" s="329"/>
      <c r="G88" s="329"/>
      <c r="H88" s="329"/>
      <c r="I88" s="329"/>
      <c r="J88" s="329"/>
      <c r="K88" s="329"/>
      <c r="L88" s="329"/>
      <c r="M88" s="329"/>
      <c r="N88" s="329"/>
      <c r="O88" s="329"/>
      <c r="P88" s="329"/>
      <c r="Q88" s="329"/>
      <c r="R88" s="329"/>
      <c r="S88" s="329"/>
      <c r="T88" s="329"/>
      <c r="U88" s="329"/>
      <c r="V88" s="329"/>
      <c r="W88" s="329"/>
      <c r="X88" s="329"/>
      <c r="Y88" s="329"/>
      <c r="Z88" s="329"/>
      <c r="AA88" s="329"/>
      <c r="AB88" s="329"/>
      <c r="AC88" s="329"/>
      <c r="AD88" s="329"/>
      <c r="AE88" s="329"/>
      <c r="AF88" s="329"/>
      <c r="AG88" s="329"/>
      <c r="AH88" s="329"/>
      <c r="AI88" s="329"/>
      <c r="AJ88" s="329"/>
      <c r="AK88" s="329"/>
      <c r="AL88" s="329"/>
      <c r="AM88" s="329"/>
      <c r="AN88" s="329"/>
      <c r="AO88" s="329"/>
      <c r="AP88" s="329"/>
      <c r="AQ88" s="329"/>
      <c r="AR88" s="329"/>
      <c r="AS88" s="329"/>
      <c r="AT88" s="329"/>
      <c r="AU88" s="330" t="s">
        <v>1365</v>
      </c>
      <c r="AV88" s="320"/>
      <c r="AW88" s="320"/>
      <c r="AX88" s="320"/>
      <c r="AY88" s="321"/>
      <c r="AZ88" s="319" t="s">
        <v>1365</v>
      </c>
      <c r="BA88" s="320"/>
      <c r="BB88" s="320"/>
      <c r="BC88" s="320"/>
      <c r="BD88" s="320"/>
      <c r="BE88" s="320"/>
      <c r="BF88" s="320"/>
      <c r="BG88" s="320"/>
      <c r="BH88" s="320"/>
      <c r="BI88" s="320"/>
      <c r="BJ88" s="320"/>
      <c r="BK88" s="320"/>
      <c r="BL88" s="320"/>
      <c r="BM88" s="320"/>
      <c r="BN88" s="320"/>
      <c r="BO88" s="320"/>
      <c r="BP88" s="320"/>
      <c r="BQ88" s="320"/>
      <c r="BR88" s="320"/>
      <c r="BS88" s="320"/>
      <c r="BT88" s="321"/>
      <c r="BU88" s="279">
        <v>0.3</v>
      </c>
      <c r="BV88" s="279"/>
      <c r="BW88" s="279"/>
      <c r="BX88" s="279"/>
      <c r="BY88" s="280"/>
      <c r="BZ88" s="307" t="s">
        <v>1366</v>
      </c>
      <c r="CA88" s="308"/>
      <c r="CB88" s="308"/>
      <c r="CC88" s="308"/>
      <c r="CD88" s="308"/>
      <c r="CE88" s="308"/>
      <c r="CF88" s="308"/>
      <c r="CG88" s="308"/>
      <c r="CH88" s="308"/>
      <c r="CI88" s="308"/>
      <c r="CJ88" s="308"/>
      <c r="CK88" s="308"/>
      <c r="CL88" s="308"/>
      <c r="CM88" s="308"/>
      <c r="CN88" s="308"/>
      <c r="CO88" s="308"/>
      <c r="CP88" s="308"/>
      <c r="CQ88" s="308"/>
      <c r="CR88" s="308"/>
      <c r="CS88" s="308"/>
      <c r="CT88" s="308"/>
      <c r="CU88" s="308"/>
      <c r="CV88" s="308"/>
      <c r="CW88" s="308"/>
      <c r="CX88" s="308"/>
      <c r="CY88" s="308"/>
      <c r="CZ88" s="308"/>
      <c r="DA88" s="308"/>
      <c r="DB88" s="308"/>
      <c r="DC88" s="308"/>
      <c r="DD88" s="308"/>
      <c r="DE88" s="308"/>
      <c r="DF88" s="308"/>
      <c r="DG88" s="308"/>
      <c r="DH88" s="308"/>
      <c r="DI88" s="308"/>
      <c r="DJ88" s="309"/>
      <c r="DK88" s="270"/>
      <c r="DL88" s="268"/>
      <c r="DM88" s="268"/>
      <c r="DN88" s="268"/>
      <c r="DO88" s="268"/>
      <c r="DP88" s="268"/>
      <c r="DQ88" s="268"/>
      <c r="DR88" s="268"/>
      <c r="DS88" s="268"/>
      <c r="DT88" s="268"/>
      <c r="DU88" s="268"/>
      <c r="DV88" s="268"/>
      <c r="DW88" s="268"/>
      <c r="DX88" s="268"/>
      <c r="DY88" s="268"/>
      <c r="DZ88" s="268"/>
      <c r="EA88" s="268"/>
      <c r="EB88" s="268"/>
      <c r="EC88" s="268"/>
      <c r="ED88" s="268"/>
      <c r="EE88" s="268"/>
      <c r="EF88" s="268"/>
      <c r="EG88" s="268"/>
      <c r="EH88" s="268"/>
      <c r="EI88" s="268"/>
      <c r="EJ88" s="268"/>
      <c r="EK88" s="268"/>
      <c r="EL88" s="268"/>
      <c r="EM88" s="268"/>
      <c r="EN88" s="268"/>
      <c r="EO88" s="268"/>
      <c r="EP88" s="268"/>
      <c r="EQ88" s="268"/>
      <c r="ER88" s="268"/>
      <c r="ES88" s="268"/>
      <c r="ET88" s="268"/>
      <c r="EU88" s="268"/>
      <c r="EV88" s="268"/>
      <c r="EW88" s="268"/>
      <c r="EX88" s="268"/>
      <c r="EY88" s="268"/>
      <c r="EZ88" s="268"/>
      <c r="FA88" s="268"/>
      <c r="FB88" s="268"/>
      <c r="FC88" s="268"/>
      <c r="FD88" s="268"/>
      <c r="FE88" s="268"/>
      <c r="FF88" s="268"/>
      <c r="FG88" s="268"/>
      <c r="FH88" s="269"/>
    </row>
    <row r="89" spans="1:164" ht="8.65" customHeight="1">
      <c r="A89" s="107"/>
      <c r="B89" s="332" t="s">
        <v>1316</v>
      </c>
      <c r="C89" s="333"/>
      <c r="D89" s="333"/>
      <c r="E89" s="333"/>
      <c r="F89" s="333"/>
      <c r="G89" s="333"/>
      <c r="H89" s="333"/>
      <c r="I89" s="333"/>
      <c r="J89" s="333"/>
      <c r="K89" s="333"/>
      <c r="L89" s="333"/>
      <c r="M89" s="333"/>
      <c r="N89" s="333"/>
      <c r="O89" s="333"/>
      <c r="P89" s="333"/>
      <c r="Q89" s="333"/>
      <c r="R89" s="333"/>
      <c r="S89" s="333"/>
      <c r="T89" s="333"/>
      <c r="U89" s="333"/>
      <c r="V89" s="333"/>
      <c r="W89" s="333"/>
      <c r="X89" s="333"/>
      <c r="Y89" s="333"/>
      <c r="Z89" s="333"/>
      <c r="AA89" s="333"/>
      <c r="AB89" s="333"/>
      <c r="AC89" s="333"/>
      <c r="AD89" s="333"/>
      <c r="AE89" s="333"/>
      <c r="AF89" s="333"/>
      <c r="AG89" s="333"/>
      <c r="AH89" s="333"/>
      <c r="AI89" s="333"/>
      <c r="AJ89" s="333"/>
      <c r="AK89" s="333"/>
      <c r="AL89" s="333"/>
      <c r="AM89" s="333"/>
      <c r="AN89" s="333"/>
      <c r="AO89" s="333"/>
      <c r="AP89" s="333"/>
      <c r="AQ89" s="333"/>
      <c r="AR89" s="333"/>
      <c r="AS89" s="333"/>
      <c r="AT89" s="333"/>
      <c r="AU89" s="331"/>
      <c r="AV89" s="323"/>
      <c r="AW89" s="323"/>
      <c r="AX89" s="323"/>
      <c r="AY89" s="324"/>
      <c r="AZ89" s="322"/>
      <c r="BA89" s="323"/>
      <c r="BB89" s="323"/>
      <c r="BC89" s="323"/>
      <c r="BD89" s="323"/>
      <c r="BE89" s="323"/>
      <c r="BF89" s="323"/>
      <c r="BG89" s="323"/>
      <c r="BH89" s="323"/>
      <c r="BI89" s="323"/>
      <c r="BJ89" s="323"/>
      <c r="BK89" s="323"/>
      <c r="BL89" s="323"/>
      <c r="BM89" s="323"/>
      <c r="BN89" s="323"/>
      <c r="BO89" s="323"/>
      <c r="BP89" s="323"/>
      <c r="BQ89" s="323"/>
      <c r="BR89" s="323"/>
      <c r="BS89" s="323"/>
      <c r="BT89" s="324"/>
      <c r="BU89" s="279"/>
      <c r="BV89" s="279"/>
      <c r="BW89" s="279"/>
      <c r="BX89" s="279"/>
      <c r="BY89" s="280"/>
      <c r="BZ89" s="307"/>
      <c r="CA89" s="308"/>
      <c r="CB89" s="308"/>
      <c r="CC89" s="308"/>
      <c r="CD89" s="308"/>
      <c r="CE89" s="308"/>
      <c r="CF89" s="308"/>
      <c r="CG89" s="308"/>
      <c r="CH89" s="308"/>
      <c r="CI89" s="308"/>
      <c r="CJ89" s="308"/>
      <c r="CK89" s="308"/>
      <c r="CL89" s="308"/>
      <c r="CM89" s="308"/>
      <c r="CN89" s="308"/>
      <c r="CO89" s="308"/>
      <c r="CP89" s="308"/>
      <c r="CQ89" s="308"/>
      <c r="CR89" s="308"/>
      <c r="CS89" s="308"/>
      <c r="CT89" s="308"/>
      <c r="CU89" s="308"/>
      <c r="CV89" s="308"/>
      <c r="CW89" s="308"/>
      <c r="CX89" s="308"/>
      <c r="CY89" s="308"/>
      <c r="CZ89" s="308"/>
      <c r="DA89" s="308"/>
      <c r="DB89" s="308"/>
      <c r="DC89" s="308"/>
      <c r="DD89" s="308"/>
      <c r="DE89" s="308"/>
      <c r="DF89" s="308"/>
      <c r="DG89" s="308"/>
      <c r="DH89" s="308"/>
      <c r="DI89" s="308"/>
      <c r="DJ89" s="309"/>
      <c r="DK89" s="267" t="s">
        <v>1367</v>
      </c>
      <c r="DL89" s="268"/>
      <c r="DM89" s="268"/>
      <c r="DN89" s="268"/>
      <c r="DO89" s="268"/>
      <c r="DP89" s="268"/>
      <c r="DQ89" s="268"/>
      <c r="DR89" s="268"/>
      <c r="DS89" s="268"/>
      <c r="DT89" s="268"/>
      <c r="DU89" s="268"/>
      <c r="DV89" s="268"/>
      <c r="DW89" s="268"/>
      <c r="DX89" s="268"/>
      <c r="DY89" s="268"/>
      <c r="DZ89" s="268"/>
      <c r="EA89" s="268"/>
      <c r="EB89" s="268"/>
      <c r="EC89" s="268"/>
      <c r="ED89" s="268"/>
      <c r="EE89" s="268"/>
      <c r="EF89" s="268"/>
      <c r="EG89" s="268"/>
      <c r="EH89" s="268"/>
      <c r="EI89" s="268"/>
      <c r="EJ89" s="268"/>
      <c r="EK89" s="268"/>
      <c r="EL89" s="268"/>
      <c r="EM89" s="268"/>
      <c r="EN89" s="268"/>
      <c r="EO89" s="268"/>
      <c r="EP89" s="268"/>
      <c r="EQ89" s="268"/>
      <c r="ER89" s="268"/>
      <c r="ES89" s="268"/>
      <c r="ET89" s="268"/>
      <c r="EU89" s="268"/>
      <c r="EV89" s="268"/>
      <c r="EW89" s="268"/>
      <c r="EX89" s="268"/>
      <c r="EY89" s="268"/>
      <c r="EZ89" s="268"/>
      <c r="FA89" s="268"/>
      <c r="FB89" s="268"/>
      <c r="FC89" s="268"/>
      <c r="FD89" s="268"/>
      <c r="FE89" s="268"/>
      <c r="FF89" s="268"/>
      <c r="FG89" s="268"/>
      <c r="FH89" s="269"/>
    </row>
    <row r="90" spans="1:164" ht="8.65" customHeight="1" thickBot="1">
      <c r="A90" s="107"/>
      <c r="B90" s="334"/>
      <c r="C90" s="335"/>
      <c r="D90" s="335"/>
      <c r="E90" s="335"/>
      <c r="F90" s="335"/>
      <c r="G90" s="335"/>
      <c r="H90" s="335"/>
      <c r="I90" s="335"/>
      <c r="J90" s="335"/>
      <c r="K90" s="335"/>
      <c r="L90" s="335"/>
      <c r="M90" s="335"/>
      <c r="N90" s="335"/>
      <c r="O90" s="335"/>
      <c r="P90" s="335"/>
      <c r="Q90" s="335"/>
      <c r="R90" s="335"/>
      <c r="S90" s="335"/>
      <c r="T90" s="335"/>
      <c r="U90" s="335"/>
      <c r="V90" s="335"/>
      <c r="W90" s="335"/>
      <c r="X90" s="335"/>
      <c r="Y90" s="335"/>
      <c r="Z90" s="335"/>
      <c r="AA90" s="335"/>
      <c r="AB90" s="335"/>
      <c r="AC90" s="335"/>
      <c r="AD90" s="335"/>
      <c r="AE90" s="335"/>
      <c r="AF90" s="335"/>
      <c r="AG90" s="335"/>
      <c r="AH90" s="335"/>
      <c r="AI90" s="335"/>
      <c r="AJ90" s="335"/>
      <c r="AK90" s="335"/>
      <c r="AL90" s="335"/>
      <c r="AM90" s="335"/>
      <c r="AN90" s="335"/>
      <c r="AO90" s="335"/>
      <c r="AP90" s="335"/>
      <c r="AQ90" s="335"/>
      <c r="AR90" s="335"/>
      <c r="AS90" s="335"/>
      <c r="AT90" s="335"/>
      <c r="AU90" s="330" t="s">
        <v>1368</v>
      </c>
      <c r="AV90" s="320"/>
      <c r="AW90" s="320"/>
      <c r="AX90" s="320"/>
      <c r="AY90" s="320"/>
      <c r="AZ90" s="319" t="s">
        <v>1369</v>
      </c>
      <c r="BA90" s="320"/>
      <c r="BB90" s="320"/>
      <c r="BC90" s="320"/>
      <c r="BD90" s="320"/>
      <c r="BE90" s="320"/>
      <c r="BF90" s="320"/>
      <c r="BG90" s="320"/>
      <c r="BH90" s="320"/>
      <c r="BI90" s="320"/>
      <c r="BJ90" s="320"/>
      <c r="BK90" s="320"/>
      <c r="BL90" s="320"/>
      <c r="BM90" s="320"/>
      <c r="BN90" s="320"/>
      <c r="BO90" s="320"/>
      <c r="BP90" s="320"/>
      <c r="BQ90" s="320"/>
      <c r="BR90" s="320"/>
      <c r="BS90" s="320"/>
      <c r="BT90" s="321"/>
      <c r="BU90" s="279">
        <v>0.7</v>
      </c>
      <c r="BV90" s="279"/>
      <c r="BW90" s="279"/>
      <c r="BX90" s="279"/>
      <c r="BY90" s="280"/>
      <c r="BZ90" s="307" t="s">
        <v>1370</v>
      </c>
      <c r="CA90" s="308"/>
      <c r="CB90" s="308"/>
      <c r="CC90" s="308"/>
      <c r="CD90" s="308"/>
      <c r="CE90" s="308"/>
      <c r="CF90" s="308"/>
      <c r="CG90" s="308"/>
      <c r="CH90" s="308"/>
      <c r="CI90" s="308"/>
      <c r="CJ90" s="308"/>
      <c r="CK90" s="308"/>
      <c r="CL90" s="308"/>
      <c r="CM90" s="308"/>
      <c r="CN90" s="308"/>
      <c r="CO90" s="308"/>
      <c r="CP90" s="308"/>
      <c r="CQ90" s="308"/>
      <c r="CR90" s="308"/>
      <c r="CS90" s="308"/>
      <c r="CT90" s="308"/>
      <c r="CU90" s="308"/>
      <c r="CV90" s="308"/>
      <c r="CW90" s="308"/>
      <c r="CX90" s="308"/>
      <c r="CY90" s="308"/>
      <c r="CZ90" s="308"/>
      <c r="DA90" s="308"/>
      <c r="DB90" s="308"/>
      <c r="DC90" s="308"/>
      <c r="DD90" s="308"/>
      <c r="DE90" s="308"/>
      <c r="DF90" s="308"/>
      <c r="DG90" s="308"/>
      <c r="DH90" s="308"/>
      <c r="DI90" s="308"/>
      <c r="DJ90" s="309"/>
      <c r="DK90" s="270"/>
      <c r="DL90" s="268"/>
      <c r="DM90" s="268"/>
      <c r="DN90" s="268"/>
      <c r="DO90" s="268"/>
      <c r="DP90" s="268"/>
      <c r="DQ90" s="268"/>
      <c r="DR90" s="268"/>
      <c r="DS90" s="268"/>
      <c r="DT90" s="268"/>
      <c r="DU90" s="268"/>
      <c r="DV90" s="268"/>
      <c r="DW90" s="268"/>
      <c r="DX90" s="268"/>
      <c r="DY90" s="268"/>
      <c r="DZ90" s="268"/>
      <c r="EA90" s="268"/>
      <c r="EB90" s="268"/>
      <c r="EC90" s="268"/>
      <c r="ED90" s="268"/>
      <c r="EE90" s="268"/>
      <c r="EF90" s="268"/>
      <c r="EG90" s="268"/>
      <c r="EH90" s="268"/>
      <c r="EI90" s="268"/>
      <c r="EJ90" s="268"/>
      <c r="EK90" s="268"/>
      <c r="EL90" s="268"/>
      <c r="EM90" s="268"/>
      <c r="EN90" s="268"/>
      <c r="EO90" s="268"/>
      <c r="EP90" s="268"/>
      <c r="EQ90" s="268"/>
      <c r="ER90" s="268"/>
      <c r="ES90" s="268"/>
      <c r="ET90" s="268"/>
      <c r="EU90" s="268"/>
      <c r="EV90" s="268"/>
      <c r="EW90" s="268"/>
      <c r="EX90" s="268"/>
      <c r="EY90" s="268"/>
      <c r="EZ90" s="268"/>
      <c r="FA90" s="268"/>
      <c r="FB90" s="268"/>
      <c r="FC90" s="268"/>
      <c r="FD90" s="268"/>
      <c r="FE90" s="268"/>
      <c r="FF90" s="268"/>
      <c r="FG90" s="268"/>
      <c r="FH90" s="269"/>
    </row>
    <row r="91" spans="1:164" ht="8.65" customHeight="1" thickTop="1" thickBot="1">
      <c r="A91" s="107"/>
      <c r="B91" s="313" t="s">
        <v>1371</v>
      </c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  <c r="Z91" s="314"/>
      <c r="AA91" s="314"/>
      <c r="AB91" s="314"/>
      <c r="AC91" s="314"/>
      <c r="AD91" s="314"/>
      <c r="AE91" s="314"/>
      <c r="AF91" s="314"/>
      <c r="AG91" s="314"/>
      <c r="AH91" s="314"/>
      <c r="AI91" s="314"/>
      <c r="AJ91" s="314"/>
      <c r="AK91" s="314"/>
      <c r="AL91" s="314"/>
      <c r="AM91" s="314"/>
      <c r="AN91" s="314"/>
      <c r="AO91" s="314"/>
      <c r="AP91" s="314"/>
      <c r="AQ91" s="314"/>
      <c r="AR91" s="314"/>
      <c r="AS91" s="314"/>
      <c r="AT91" s="314"/>
      <c r="AU91" s="336"/>
      <c r="AV91" s="337"/>
      <c r="AW91" s="337"/>
      <c r="AX91" s="337"/>
      <c r="AY91" s="337"/>
      <c r="AZ91" s="322"/>
      <c r="BA91" s="323"/>
      <c r="BB91" s="323"/>
      <c r="BC91" s="323"/>
      <c r="BD91" s="323"/>
      <c r="BE91" s="323"/>
      <c r="BF91" s="323"/>
      <c r="BG91" s="323"/>
      <c r="BH91" s="323"/>
      <c r="BI91" s="323"/>
      <c r="BJ91" s="323"/>
      <c r="BK91" s="323"/>
      <c r="BL91" s="323"/>
      <c r="BM91" s="323"/>
      <c r="BN91" s="323"/>
      <c r="BO91" s="323"/>
      <c r="BP91" s="323"/>
      <c r="BQ91" s="323"/>
      <c r="BR91" s="323"/>
      <c r="BS91" s="323"/>
      <c r="BT91" s="324"/>
      <c r="BU91" s="279"/>
      <c r="BV91" s="279"/>
      <c r="BW91" s="279"/>
      <c r="BX91" s="279"/>
      <c r="BY91" s="280"/>
      <c r="BZ91" s="310"/>
      <c r="CA91" s="311"/>
      <c r="CB91" s="311"/>
      <c r="CC91" s="311"/>
      <c r="CD91" s="311"/>
      <c r="CE91" s="311"/>
      <c r="CF91" s="311"/>
      <c r="CG91" s="311"/>
      <c r="CH91" s="311"/>
      <c r="CI91" s="311"/>
      <c r="CJ91" s="311"/>
      <c r="CK91" s="311"/>
      <c r="CL91" s="311"/>
      <c r="CM91" s="311"/>
      <c r="CN91" s="311"/>
      <c r="CO91" s="311"/>
      <c r="CP91" s="311"/>
      <c r="CQ91" s="311"/>
      <c r="CR91" s="311"/>
      <c r="CS91" s="311"/>
      <c r="CT91" s="311"/>
      <c r="CU91" s="311"/>
      <c r="CV91" s="311"/>
      <c r="CW91" s="311"/>
      <c r="CX91" s="311"/>
      <c r="CY91" s="311"/>
      <c r="CZ91" s="311"/>
      <c r="DA91" s="311"/>
      <c r="DB91" s="311"/>
      <c r="DC91" s="311"/>
      <c r="DD91" s="311"/>
      <c r="DE91" s="311"/>
      <c r="DF91" s="311"/>
      <c r="DG91" s="311"/>
      <c r="DH91" s="311"/>
      <c r="DI91" s="311"/>
      <c r="DJ91" s="312"/>
      <c r="DK91" s="270"/>
      <c r="DL91" s="268"/>
      <c r="DM91" s="268"/>
      <c r="DN91" s="268"/>
      <c r="DO91" s="268"/>
      <c r="DP91" s="268"/>
      <c r="DQ91" s="268"/>
      <c r="DR91" s="268"/>
      <c r="DS91" s="268"/>
      <c r="DT91" s="268"/>
      <c r="DU91" s="268"/>
      <c r="DV91" s="268"/>
      <c r="DW91" s="268"/>
      <c r="DX91" s="268"/>
      <c r="DY91" s="268"/>
      <c r="DZ91" s="268"/>
      <c r="EA91" s="268"/>
      <c r="EB91" s="268"/>
      <c r="EC91" s="268"/>
      <c r="ED91" s="268"/>
      <c r="EE91" s="268"/>
      <c r="EF91" s="268"/>
      <c r="EG91" s="268"/>
      <c r="EH91" s="268"/>
      <c r="EI91" s="268"/>
      <c r="EJ91" s="268"/>
      <c r="EK91" s="268"/>
      <c r="EL91" s="268"/>
      <c r="EM91" s="268"/>
      <c r="EN91" s="268"/>
      <c r="EO91" s="268"/>
      <c r="EP91" s="268"/>
      <c r="EQ91" s="268"/>
      <c r="ER91" s="268"/>
      <c r="ES91" s="268"/>
      <c r="ET91" s="268"/>
      <c r="EU91" s="268"/>
      <c r="EV91" s="268"/>
      <c r="EW91" s="268"/>
      <c r="EX91" s="268"/>
      <c r="EY91" s="268"/>
      <c r="EZ91" s="268"/>
      <c r="FA91" s="268"/>
      <c r="FB91" s="268"/>
      <c r="FC91" s="268"/>
      <c r="FD91" s="268"/>
      <c r="FE91" s="268"/>
      <c r="FF91" s="268"/>
      <c r="FG91" s="268"/>
      <c r="FH91" s="269"/>
    </row>
    <row r="92" spans="1:164" ht="8.65" customHeight="1" thickTop="1">
      <c r="A92" s="107"/>
      <c r="B92" s="315"/>
      <c r="C92" s="316"/>
      <c r="D92" s="316"/>
      <c r="E92" s="316"/>
      <c r="F92" s="316"/>
      <c r="G92" s="316"/>
      <c r="H92" s="316"/>
      <c r="I92" s="316"/>
      <c r="J92" s="316"/>
      <c r="K92" s="316"/>
      <c r="L92" s="316"/>
      <c r="M92" s="316"/>
      <c r="N92" s="316"/>
      <c r="O92" s="316"/>
      <c r="P92" s="316"/>
      <c r="Q92" s="316"/>
      <c r="R92" s="316"/>
      <c r="S92" s="316"/>
      <c r="T92" s="316"/>
      <c r="U92" s="316"/>
      <c r="V92" s="316"/>
      <c r="W92" s="316"/>
      <c r="X92" s="316"/>
      <c r="Y92" s="316"/>
      <c r="Z92" s="316"/>
      <c r="AA92" s="316"/>
      <c r="AB92" s="316"/>
      <c r="AC92" s="316"/>
      <c r="AD92" s="316"/>
      <c r="AE92" s="316"/>
      <c r="AF92" s="316"/>
      <c r="AG92" s="316"/>
      <c r="AH92" s="316"/>
      <c r="AI92" s="316"/>
      <c r="AJ92" s="316"/>
      <c r="AK92" s="316"/>
      <c r="AL92" s="316"/>
      <c r="AM92" s="316"/>
      <c r="AN92" s="316"/>
      <c r="AO92" s="316"/>
      <c r="AP92" s="316"/>
      <c r="AQ92" s="316"/>
      <c r="AR92" s="316"/>
      <c r="AS92" s="316"/>
      <c r="AT92" s="316"/>
      <c r="AU92" s="336"/>
      <c r="AV92" s="337"/>
      <c r="AW92" s="337"/>
      <c r="AX92" s="337"/>
      <c r="AY92" s="337"/>
      <c r="AZ92" s="319" t="s">
        <v>1372</v>
      </c>
      <c r="BA92" s="320"/>
      <c r="BB92" s="320"/>
      <c r="BC92" s="320"/>
      <c r="BD92" s="320"/>
      <c r="BE92" s="320"/>
      <c r="BF92" s="320"/>
      <c r="BG92" s="320"/>
      <c r="BH92" s="320"/>
      <c r="BI92" s="320"/>
      <c r="BJ92" s="320"/>
      <c r="BK92" s="320"/>
      <c r="BL92" s="320"/>
      <c r="BM92" s="320"/>
      <c r="BN92" s="320"/>
      <c r="BO92" s="320"/>
      <c r="BP92" s="320"/>
      <c r="BQ92" s="320"/>
      <c r="BR92" s="320"/>
      <c r="BS92" s="320"/>
      <c r="BT92" s="321"/>
      <c r="BU92" s="279">
        <v>0.3</v>
      </c>
      <c r="BV92" s="279"/>
      <c r="BW92" s="279"/>
      <c r="BX92" s="279"/>
      <c r="BY92" s="280"/>
      <c r="BZ92" s="313" t="s">
        <v>1373</v>
      </c>
      <c r="CA92" s="314"/>
      <c r="CB92" s="314"/>
      <c r="CC92" s="314"/>
      <c r="CD92" s="314"/>
      <c r="CE92" s="314"/>
      <c r="CF92" s="314"/>
      <c r="CG92" s="314"/>
      <c r="CH92" s="314"/>
      <c r="CI92" s="314"/>
      <c r="CJ92" s="314"/>
      <c r="CK92" s="314"/>
      <c r="CL92" s="314"/>
      <c r="CM92" s="314"/>
      <c r="CN92" s="314"/>
      <c r="CO92" s="314"/>
      <c r="CP92" s="314"/>
      <c r="CQ92" s="314"/>
      <c r="CR92" s="314"/>
      <c r="CS92" s="314"/>
      <c r="CT92" s="314"/>
      <c r="CU92" s="314"/>
      <c r="CV92" s="314"/>
      <c r="CW92" s="314"/>
      <c r="CX92" s="314"/>
      <c r="CY92" s="314"/>
      <c r="CZ92" s="314"/>
      <c r="DA92" s="314"/>
      <c r="DB92" s="314"/>
      <c r="DC92" s="314"/>
      <c r="DD92" s="314"/>
      <c r="DE92" s="314"/>
      <c r="DF92" s="314"/>
      <c r="DG92" s="314"/>
      <c r="DH92" s="314"/>
      <c r="DI92" s="314"/>
      <c r="DJ92" s="325"/>
      <c r="DK92" s="267" t="s">
        <v>1374</v>
      </c>
      <c r="DL92" s="268"/>
      <c r="DM92" s="268"/>
      <c r="DN92" s="268"/>
      <c r="DO92" s="268"/>
      <c r="DP92" s="268"/>
      <c r="DQ92" s="268"/>
      <c r="DR92" s="268"/>
      <c r="DS92" s="268"/>
      <c r="DT92" s="268"/>
      <c r="DU92" s="268"/>
      <c r="DV92" s="268"/>
      <c r="DW92" s="268"/>
      <c r="DX92" s="268"/>
      <c r="DY92" s="268"/>
      <c r="DZ92" s="268"/>
      <c r="EA92" s="268"/>
      <c r="EB92" s="268"/>
      <c r="EC92" s="268"/>
      <c r="ED92" s="268"/>
      <c r="EE92" s="268"/>
      <c r="EF92" s="268"/>
      <c r="EG92" s="268"/>
      <c r="EH92" s="268"/>
      <c r="EI92" s="268"/>
      <c r="EJ92" s="268"/>
      <c r="EK92" s="268"/>
      <c r="EL92" s="268"/>
      <c r="EM92" s="268"/>
      <c r="EN92" s="268"/>
      <c r="EO92" s="268"/>
      <c r="EP92" s="268"/>
      <c r="EQ92" s="268"/>
      <c r="ER92" s="268"/>
      <c r="ES92" s="268"/>
      <c r="ET92" s="268"/>
      <c r="EU92" s="268"/>
      <c r="EV92" s="268"/>
      <c r="EW92" s="268"/>
      <c r="EX92" s="268"/>
      <c r="EY92" s="268"/>
      <c r="EZ92" s="268"/>
      <c r="FA92" s="268"/>
      <c r="FB92" s="268"/>
      <c r="FC92" s="268"/>
      <c r="FD92" s="268"/>
      <c r="FE92" s="268"/>
      <c r="FF92" s="268"/>
      <c r="FG92" s="268"/>
      <c r="FH92" s="269"/>
    </row>
    <row r="93" spans="1:164" ht="8.65" customHeight="1">
      <c r="A93" s="107"/>
      <c r="B93" s="315"/>
      <c r="C93" s="316"/>
      <c r="D93" s="316"/>
      <c r="E93" s="316"/>
      <c r="F93" s="316"/>
      <c r="G93" s="316"/>
      <c r="H93" s="316"/>
      <c r="I93" s="316"/>
      <c r="J93" s="316"/>
      <c r="K93" s="316"/>
      <c r="L93" s="316"/>
      <c r="M93" s="316"/>
      <c r="N93" s="316"/>
      <c r="O93" s="316"/>
      <c r="P93" s="316"/>
      <c r="Q93" s="316"/>
      <c r="R93" s="316"/>
      <c r="S93" s="316"/>
      <c r="T93" s="316"/>
      <c r="U93" s="316"/>
      <c r="V93" s="316"/>
      <c r="W93" s="316"/>
      <c r="X93" s="316"/>
      <c r="Y93" s="316"/>
      <c r="Z93" s="316"/>
      <c r="AA93" s="316"/>
      <c r="AB93" s="316"/>
      <c r="AC93" s="316"/>
      <c r="AD93" s="316"/>
      <c r="AE93" s="316"/>
      <c r="AF93" s="316"/>
      <c r="AG93" s="316"/>
      <c r="AH93" s="316"/>
      <c r="AI93" s="316"/>
      <c r="AJ93" s="316"/>
      <c r="AK93" s="316"/>
      <c r="AL93" s="316"/>
      <c r="AM93" s="316"/>
      <c r="AN93" s="316"/>
      <c r="AO93" s="316"/>
      <c r="AP93" s="316"/>
      <c r="AQ93" s="316"/>
      <c r="AR93" s="316"/>
      <c r="AS93" s="316"/>
      <c r="AT93" s="316"/>
      <c r="AU93" s="336"/>
      <c r="AV93" s="337"/>
      <c r="AW93" s="337"/>
      <c r="AX93" s="337"/>
      <c r="AY93" s="337"/>
      <c r="AZ93" s="322"/>
      <c r="BA93" s="323"/>
      <c r="BB93" s="323"/>
      <c r="BC93" s="323"/>
      <c r="BD93" s="323"/>
      <c r="BE93" s="323"/>
      <c r="BF93" s="323"/>
      <c r="BG93" s="323"/>
      <c r="BH93" s="323"/>
      <c r="BI93" s="323"/>
      <c r="BJ93" s="323"/>
      <c r="BK93" s="323"/>
      <c r="BL93" s="323"/>
      <c r="BM93" s="323"/>
      <c r="BN93" s="323"/>
      <c r="BO93" s="323"/>
      <c r="BP93" s="323"/>
      <c r="BQ93" s="323"/>
      <c r="BR93" s="323"/>
      <c r="BS93" s="323"/>
      <c r="BT93" s="324"/>
      <c r="BU93" s="279"/>
      <c r="BV93" s="279"/>
      <c r="BW93" s="279"/>
      <c r="BX93" s="279"/>
      <c r="BY93" s="280"/>
      <c r="BZ93" s="315"/>
      <c r="CA93" s="316"/>
      <c r="CB93" s="316"/>
      <c r="CC93" s="316"/>
      <c r="CD93" s="316"/>
      <c r="CE93" s="316"/>
      <c r="CF93" s="316"/>
      <c r="CG93" s="316"/>
      <c r="CH93" s="316"/>
      <c r="CI93" s="316"/>
      <c r="CJ93" s="316"/>
      <c r="CK93" s="316"/>
      <c r="CL93" s="316"/>
      <c r="CM93" s="316"/>
      <c r="CN93" s="316"/>
      <c r="CO93" s="316"/>
      <c r="CP93" s="316"/>
      <c r="CQ93" s="316"/>
      <c r="CR93" s="316"/>
      <c r="CS93" s="316"/>
      <c r="CT93" s="316"/>
      <c r="CU93" s="316"/>
      <c r="CV93" s="316"/>
      <c r="CW93" s="316"/>
      <c r="CX93" s="316"/>
      <c r="CY93" s="316"/>
      <c r="CZ93" s="316"/>
      <c r="DA93" s="316"/>
      <c r="DB93" s="316"/>
      <c r="DC93" s="316"/>
      <c r="DD93" s="316"/>
      <c r="DE93" s="316"/>
      <c r="DF93" s="316"/>
      <c r="DG93" s="316"/>
      <c r="DH93" s="316"/>
      <c r="DI93" s="316"/>
      <c r="DJ93" s="326"/>
      <c r="DK93" s="270"/>
      <c r="DL93" s="268"/>
      <c r="DM93" s="268"/>
      <c r="DN93" s="268"/>
      <c r="DO93" s="268"/>
      <c r="DP93" s="268"/>
      <c r="DQ93" s="268"/>
      <c r="DR93" s="268"/>
      <c r="DS93" s="268"/>
      <c r="DT93" s="268"/>
      <c r="DU93" s="268"/>
      <c r="DV93" s="268"/>
      <c r="DW93" s="268"/>
      <c r="DX93" s="268"/>
      <c r="DY93" s="268"/>
      <c r="DZ93" s="268"/>
      <c r="EA93" s="268"/>
      <c r="EB93" s="268"/>
      <c r="EC93" s="268"/>
      <c r="ED93" s="268"/>
      <c r="EE93" s="268"/>
      <c r="EF93" s="268"/>
      <c r="EG93" s="268"/>
      <c r="EH93" s="268"/>
      <c r="EI93" s="268"/>
      <c r="EJ93" s="268"/>
      <c r="EK93" s="268"/>
      <c r="EL93" s="268"/>
      <c r="EM93" s="268"/>
      <c r="EN93" s="268"/>
      <c r="EO93" s="268"/>
      <c r="EP93" s="268"/>
      <c r="EQ93" s="268"/>
      <c r="ER93" s="268"/>
      <c r="ES93" s="268"/>
      <c r="ET93" s="268"/>
      <c r="EU93" s="268"/>
      <c r="EV93" s="268"/>
      <c r="EW93" s="268"/>
      <c r="EX93" s="268"/>
      <c r="EY93" s="268"/>
      <c r="EZ93" s="268"/>
      <c r="FA93" s="268"/>
      <c r="FB93" s="268"/>
      <c r="FC93" s="268"/>
      <c r="FD93" s="268"/>
      <c r="FE93" s="268"/>
      <c r="FF93" s="268"/>
      <c r="FG93" s="268"/>
      <c r="FH93" s="269"/>
    </row>
    <row r="94" spans="1:164" ht="8.65" customHeight="1">
      <c r="A94" s="107"/>
      <c r="B94" s="317"/>
      <c r="C94" s="318"/>
      <c r="D94" s="318"/>
      <c r="E94" s="318"/>
      <c r="F94" s="318"/>
      <c r="G94" s="318"/>
      <c r="H94" s="318"/>
      <c r="I94" s="318"/>
      <c r="J94" s="318"/>
      <c r="K94" s="318"/>
      <c r="L94" s="318"/>
      <c r="M94" s="318"/>
      <c r="N94" s="318"/>
      <c r="O94" s="318"/>
      <c r="P94" s="318"/>
      <c r="Q94" s="318"/>
      <c r="R94" s="318"/>
      <c r="S94" s="318"/>
      <c r="T94" s="318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318"/>
      <c r="AG94" s="318"/>
      <c r="AH94" s="318"/>
      <c r="AI94" s="318"/>
      <c r="AJ94" s="318"/>
      <c r="AK94" s="318"/>
      <c r="AL94" s="318"/>
      <c r="AM94" s="318"/>
      <c r="AN94" s="318"/>
      <c r="AO94" s="318"/>
      <c r="AP94" s="318"/>
      <c r="AQ94" s="318"/>
      <c r="AR94" s="318"/>
      <c r="AS94" s="318"/>
      <c r="AT94" s="318"/>
      <c r="AU94" s="336"/>
      <c r="AV94" s="337"/>
      <c r="AW94" s="337"/>
      <c r="AX94" s="337"/>
      <c r="AY94" s="337"/>
      <c r="AZ94" s="319" t="s">
        <v>1375</v>
      </c>
      <c r="BA94" s="320"/>
      <c r="BB94" s="320"/>
      <c r="BC94" s="320"/>
      <c r="BD94" s="320"/>
      <c r="BE94" s="320"/>
      <c r="BF94" s="320"/>
      <c r="BG94" s="320"/>
      <c r="BH94" s="320"/>
      <c r="BI94" s="320"/>
      <c r="BJ94" s="320"/>
      <c r="BK94" s="320"/>
      <c r="BL94" s="320"/>
      <c r="BM94" s="320"/>
      <c r="BN94" s="320"/>
      <c r="BO94" s="320"/>
      <c r="BP94" s="320"/>
      <c r="BQ94" s="320"/>
      <c r="BR94" s="320"/>
      <c r="BS94" s="320"/>
      <c r="BT94" s="321"/>
      <c r="BU94" s="279">
        <v>0.5</v>
      </c>
      <c r="BV94" s="279"/>
      <c r="BW94" s="279"/>
      <c r="BX94" s="279"/>
      <c r="BY94" s="280"/>
      <c r="BZ94" s="315"/>
      <c r="CA94" s="316"/>
      <c r="CB94" s="316"/>
      <c r="CC94" s="316"/>
      <c r="CD94" s="316"/>
      <c r="CE94" s="316"/>
      <c r="CF94" s="316"/>
      <c r="CG94" s="316"/>
      <c r="CH94" s="316"/>
      <c r="CI94" s="316"/>
      <c r="CJ94" s="316"/>
      <c r="CK94" s="316"/>
      <c r="CL94" s="316"/>
      <c r="CM94" s="316"/>
      <c r="CN94" s="316"/>
      <c r="CO94" s="316"/>
      <c r="CP94" s="316"/>
      <c r="CQ94" s="316"/>
      <c r="CR94" s="316"/>
      <c r="CS94" s="316"/>
      <c r="CT94" s="316"/>
      <c r="CU94" s="316"/>
      <c r="CV94" s="316"/>
      <c r="CW94" s="316"/>
      <c r="CX94" s="316"/>
      <c r="CY94" s="316"/>
      <c r="CZ94" s="316"/>
      <c r="DA94" s="316"/>
      <c r="DB94" s="316"/>
      <c r="DC94" s="316"/>
      <c r="DD94" s="316"/>
      <c r="DE94" s="316"/>
      <c r="DF94" s="316"/>
      <c r="DG94" s="316"/>
      <c r="DH94" s="316"/>
      <c r="DI94" s="316"/>
      <c r="DJ94" s="326"/>
      <c r="DK94" s="270"/>
      <c r="DL94" s="268"/>
      <c r="DM94" s="268"/>
      <c r="DN94" s="268"/>
      <c r="DO94" s="268"/>
      <c r="DP94" s="268"/>
      <c r="DQ94" s="268"/>
      <c r="DR94" s="268"/>
      <c r="DS94" s="268"/>
      <c r="DT94" s="268"/>
      <c r="DU94" s="268"/>
      <c r="DV94" s="268"/>
      <c r="DW94" s="268"/>
      <c r="DX94" s="268"/>
      <c r="DY94" s="268"/>
      <c r="DZ94" s="268"/>
      <c r="EA94" s="268"/>
      <c r="EB94" s="268"/>
      <c r="EC94" s="268"/>
      <c r="ED94" s="268"/>
      <c r="EE94" s="268"/>
      <c r="EF94" s="268"/>
      <c r="EG94" s="268"/>
      <c r="EH94" s="268"/>
      <c r="EI94" s="268"/>
      <c r="EJ94" s="268"/>
      <c r="EK94" s="268"/>
      <c r="EL94" s="268"/>
      <c r="EM94" s="268"/>
      <c r="EN94" s="268"/>
      <c r="EO94" s="268"/>
      <c r="EP94" s="268"/>
      <c r="EQ94" s="268"/>
      <c r="ER94" s="268"/>
      <c r="ES94" s="268"/>
      <c r="ET94" s="268"/>
      <c r="EU94" s="268"/>
      <c r="EV94" s="268"/>
      <c r="EW94" s="268"/>
      <c r="EX94" s="268"/>
      <c r="EY94" s="268"/>
      <c r="EZ94" s="268"/>
      <c r="FA94" s="268"/>
      <c r="FB94" s="268"/>
      <c r="FC94" s="268"/>
      <c r="FD94" s="268"/>
      <c r="FE94" s="268"/>
      <c r="FF94" s="268"/>
      <c r="FG94" s="268"/>
      <c r="FH94" s="269"/>
    </row>
    <row r="95" spans="1:164" ht="8.65" customHeight="1">
      <c r="A95" s="107"/>
      <c r="B95" s="338" t="s">
        <v>1376</v>
      </c>
      <c r="C95" s="339"/>
      <c r="D95" s="339"/>
      <c r="E95" s="339"/>
      <c r="F95" s="339"/>
      <c r="G95" s="339"/>
      <c r="H95" s="339"/>
      <c r="I95" s="339"/>
      <c r="J95" s="339"/>
      <c r="K95" s="339"/>
      <c r="L95" s="339"/>
      <c r="M95" s="339"/>
      <c r="N95" s="339"/>
      <c r="O95" s="339"/>
      <c r="P95" s="339" t="s">
        <v>1377</v>
      </c>
      <c r="Q95" s="339"/>
      <c r="R95" s="339"/>
      <c r="S95" s="339"/>
      <c r="T95" s="339"/>
      <c r="U95" s="339"/>
      <c r="V95" s="339"/>
      <c r="W95" s="339"/>
      <c r="X95" s="339"/>
      <c r="Y95" s="339"/>
      <c r="Z95" s="339"/>
      <c r="AA95" s="339"/>
      <c r="AB95" s="339"/>
      <c r="AC95" s="339"/>
      <c r="AD95" s="339"/>
      <c r="AE95" s="339"/>
      <c r="AF95" s="339"/>
      <c r="AG95" s="339"/>
      <c r="AH95" s="339"/>
      <c r="AI95" s="339"/>
      <c r="AJ95" s="339"/>
      <c r="AK95" s="339"/>
      <c r="AL95" s="339"/>
      <c r="AM95" s="339"/>
      <c r="AN95" s="339"/>
      <c r="AO95" s="339"/>
      <c r="AP95" s="339"/>
      <c r="AQ95" s="339"/>
      <c r="AR95" s="339"/>
      <c r="AS95" s="339"/>
      <c r="AT95" s="340"/>
      <c r="AU95" s="331"/>
      <c r="AV95" s="323"/>
      <c r="AW95" s="323"/>
      <c r="AX95" s="323"/>
      <c r="AY95" s="323"/>
      <c r="AZ95" s="322"/>
      <c r="BA95" s="323"/>
      <c r="BB95" s="323"/>
      <c r="BC95" s="323"/>
      <c r="BD95" s="323"/>
      <c r="BE95" s="323"/>
      <c r="BF95" s="323"/>
      <c r="BG95" s="323"/>
      <c r="BH95" s="323"/>
      <c r="BI95" s="323"/>
      <c r="BJ95" s="323"/>
      <c r="BK95" s="323"/>
      <c r="BL95" s="323"/>
      <c r="BM95" s="323"/>
      <c r="BN95" s="323"/>
      <c r="BO95" s="323"/>
      <c r="BP95" s="323"/>
      <c r="BQ95" s="323"/>
      <c r="BR95" s="323"/>
      <c r="BS95" s="323"/>
      <c r="BT95" s="324"/>
      <c r="BU95" s="279"/>
      <c r="BV95" s="279"/>
      <c r="BW95" s="279"/>
      <c r="BX95" s="279"/>
      <c r="BY95" s="280"/>
      <c r="BZ95" s="317"/>
      <c r="CA95" s="318"/>
      <c r="CB95" s="318"/>
      <c r="CC95" s="318"/>
      <c r="CD95" s="318"/>
      <c r="CE95" s="318"/>
      <c r="CF95" s="318"/>
      <c r="CG95" s="318"/>
      <c r="CH95" s="318"/>
      <c r="CI95" s="318"/>
      <c r="CJ95" s="318"/>
      <c r="CK95" s="318"/>
      <c r="CL95" s="318"/>
      <c r="CM95" s="318"/>
      <c r="CN95" s="318"/>
      <c r="CO95" s="318"/>
      <c r="CP95" s="318"/>
      <c r="CQ95" s="318"/>
      <c r="CR95" s="318"/>
      <c r="CS95" s="318"/>
      <c r="CT95" s="318"/>
      <c r="CU95" s="318"/>
      <c r="CV95" s="318"/>
      <c r="CW95" s="318"/>
      <c r="CX95" s="318"/>
      <c r="CY95" s="318"/>
      <c r="CZ95" s="318"/>
      <c r="DA95" s="318"/>
      <c r="DB95" s="318"/>
      <c r="DC95" s="318"/>
      <c r="DD95" s="318"/>
      <c r="DE95" s="318"/>
      <c r="DF95" s="318"/>
      <c r="DG95" s="318"/>
      <c r="DH95" s="318"/>
      <c r="DI95" s="318"/>
      <c r="DJ95" s="327"/>
      <c r="DK95" s="267" t="s">
        <v>1378</v>
      </c>
      <c r="DL95" s="268"/>
      <c r="DM95" s="268"/>
      <c r="DN95" s="268"/>
      <c r="DO95" s="268"/>
      <c r="DP95" s="268"/>
      <c r="DQ95" s="268"/>
      <c r="DR95" s="268"/>
      <c r="DS95" s="268"/>
      <c r="DT95" s="268"/>
      <c r="DU95" s="268"/>
      <c r="DV95" s="268"/>
      <c r="DW95" s="268"/>
      <c r="DX95" s="268"/>
      <c r="DY95" s="268"/>
      <c r="DZ95" s="268"/>
      <c r="EA95" s="268"/>
      <c r="EB95" s="268"/>
      <c r="EC95" s="268"/>
      <c r="ED95" s="268"/>
      <c r="EE95" s="268"/>
      <c r="EF95" s="268"/>
      <c r="EG95" s="268"/>
      <c r="EH95" s="268"/>
      <c r="EI95" s="268"/>
      <c r="EJ95" s="268"/>
      <c r="EK95" s="268"/>
      <c r="EL95" s="268"/>
      <c r="EM95" s="268"/>
      <c r="EN95" s="268"/>
      <c r="EO95" s="268"/>
      <c r="EP95" s="268"/>
      <c r="EQ95" s="268"/>
      <c r="ER95" s="268"/>
      <c r="ES95" s="268"/>
      <c r="ET95" s="268"/>
      <c r="EU95" s="268"/>
      <c r="EV95" s="268"/>
      <c r="EW95" s="268"/>
      <c r="EX95" s="268"/>
      <c r="EY95" s="268"/>
      <c r="EZ95" s="268"/>
      <c r="FA95" s="268"/>
      <c r="FB95" s="268"/>
      <c r="FC95" s="268"/>
      <c r="FD95" s="268"/>
      <c r="FE95" s="268"/>
      <c r="FF95" s="268"/>
      <c r="FG95" s="268"/>
      <c r="FH95" s="269"/>
    </row>
    <row r="96" spans="1:164" ht="8.65" customHeight="1">
      <c r="A96" s="130"/>
      <c r="B96" s="338"/>
      <c r="C96" s="339"/>
      <c r="D96" s="339"/>
      <c r="E96" s="339"/>
      <c r="F96" s="339"/>
      <c r="G96" s="339"/>
      <c r="H96" s="339"/>
      <c r="I96" s="339"/>
      <c r="J96" s="339"/>
      <c r="K96" s="339"/>
      <c r="L96" s="339"/>
      <c r="M96" s="339"/>
      <c r="N96" s="339"/>
      <c r="O96" s="339"/>
      <c r="P96" s="339"/>
      <c r="Q96" s="339"/>
      <c r="R96" s="339"/>
      <c r="S96" s="339"/>
      <c r="T96" s="339"/>
      <c r="U96" s="339"/>
      <c r="V96" s="339"/>
      <c r="W96" s="339"/>
      <c r="X96" s="339"/>
      <c r="Y96" s="339"/>
      <c r="Z96" s="339"/>
      <c r="AA96" s="339"/>
      <c r="AB96" s="339"/>
      <c r="AC96" s="339"/>
      <c r="AD96" s="339"/>
      <c r="AE96" s="339"/>
      <c r="AF96" s="339"/>
      <c r="AG96" s="339"/>
      <c r="AH96" s="339"/>
      <c r="AI96" s="339"/>
      <c r="AJ96" s="339"/>
      <c r="AK96" s="339"/>
      <c r="AL96" s="339"/>
      <c r="AM96" s="339"/>
      <c r="AN96" s="339"/>
      <c r="AO96" s="339"/>
      <c r="AP96" s="339"/>
      <c r="AQ96" s="339"/>
      <c r="AR96" s="339"/>
      <c r="AS96" s="339"/>
      <c r="AT96" s="340"/>
      <c r="AU96" s="233" t="s">
        <v>1379</v>
      </c>
      <c r="AV96" s="234"/>
      <c r="AW96" s="234"/>
      <c r="AX96" s="234"/>
      <c r="AY96" s="234"/>
      <c r="AZ96" s="234"/>
      <c r="BA96" s="234"/>
      <c r="BB96" s="234"/>
      <c r="BC96" s="234"/>
      <c r="BD96" s="234"/>
      <c r="BE96" s="234"/>
      <c r="BF96" s="234"/>
      <c r="BG96" s="234"/>
      <c r="BH96" s="234"/>
      <c r="BI96" s="234"/>
      <c r="BJ96" s="234"/>
      <c r="BK96" s="234"/>
      <c r="BL96" s="234"/>
      <c r="BM96" s="234"/>
      <c r="BN96" s="234"/>
      <c r="BO96" s="234"/>
      <c r="BP96" s="234"/>
      <c r="BQ96" s="234"/>
      <c r="BR96" s="234"/>
      <c r="BS96" s="234"/>
      <c r="BT96" s="234"/>
      <c r="BU96" s="234"/>
      <c r="BV96" s="234"/>
      <c r="BW96" s="234"/>
      <c r="BX96" s="234"/>
      <c r="BY96" s="235"/>
      <c r="BZ96" s="277" t="s">
        <v>1380</v>
      </c>
      <c r="CA96" s="278"/>
      <c r="CB96" s="278"/>
      <c r="CC96" s="278"/>
      <c r="CD96" s="278"/>
      <c r="CE96" s="278"/>
      <c r="CF96" s="278"/>
      <c r="CG96" s="278"/>
      <c r="CH96" s="278"/>
      <c r="CI96" s="278"/>
      <c r="CJ96" s="278"/>
      <c r="CK96" s="278"/>
      <c r="CL96" s="278"/>
      <c r="CM96" s="278"/>
      <c r="CN96" s="278"/>
      <c r="CO96" s="278"/>
      <c r="CP96" s="278"/>
      <c r="CQ96" s="278"/>
      <c r="CR96" s="278"/>
      <c r="CS96" s="278" t="s">
        <v>1381</v>
      </c>
      <c r="CT96" s="278"/>
      <c r="CU96" s="278"/>
      <c r="CV96" s="278"/>
      <c r="CW96" s="278"/>
      <c r="CX96" s="278"/>
      <c r="CY96" s="278"/>
      <c r="CZ96" s="278"/>
      <c r="DA96" s="278"/>
      <c r="DB96" s="278"/>
      <c r="DC96" s="278"/>
      <c r="DD96" s="278"/>
      <c r="DE96" s="278"/>
      <c r="DF96" s="278"/>
      <c r="DG96" s="278"/>
      <c r="DH96" s="278"/>
      <c r="DI96" s="278"/>
      <c r="DJ96" s="284"/>
      <c r="DK96" s="270"/>
      <c r="DL96" s="268"/>
      <c r="DM96" s="268"/>
      <c r="DN96" s="268"/>
      <c r="DO96" s="268"/>
      <c r="DP96" s="268"/>
      <c r="DQ96" s="268"/>
      <c r="DR96" s="268"/>
      <c r="DS96" s="268"/>
      <c r="DT96" s="268"/>
      <c r="DU96" s="268"/>
      <c r="DV96" s="268"/>
      <c r="DW96" s="268"/>
      <c r="DX96" s="268"/>
      <c r="DY96" s="268"/>
      <c r="DZ96" s="268"/>
      <c r="EA96" s="268"/>
      <c r="EB96" s="268"/>
      <c r="EC96" s="268"/>
      <c r="ED96" s="268"/>
      <c r="EE96" s="268"/>
      <c r="EF96" s="268"/>
      <c r="EG96" s="268"/>
      <c r="EH96" s="268"/>
      <c r="EI96" s="268"/>
      <c r="EJ96" s="268"/>
      <c r="EK96" s="268"/>
      <c r="EL96" s="268"/>
      <c r="EM96" s="268"/>
      <c r="EN96" s="268"/>
      <c r="EO96" s="268"/>
      <c r="EP96" s="268"/>
      <c r="EQ96" s="268"/>
      <c r="ER96" s="268"/>
      <c r="ES96" s="268"/>
      <c r="ET96" s="268"/>
      <c r="EU96" s="268"/>
      <c r="EV96" s="268"/>
      <c r="EW96" s="268"/>
      <c r="EX96" s="268"/>
      <c r="EY96" s="268"/>
      <c r="EZ96" s="268"/>
      <c r="FA96" s="268"/>
      <c r="FB96" s="268"/>
      <c r="FC96" s="268"/>
      <c r="FD96" s="268"/>
      <c r="FE96" s="268"/>
      <c r="FF96" s="268"/>
      <c r="FG96" s="268"/>
      <c r="FH96" s="269"/>
    </row>
    <row r="97" spans="1:164" ht="8.65" customHeight="1">
      <c r="A97" s="130"/>
      <c r="B97" s="338"/>
      <c r="C97" s="339"/>
      <c r="D97" s="339"/>
      <c r="E97" s="339"/>
      <c r="F97" s="339"/>
      <c r="G97" s="339"/>
      <c r="H97" s="339"/>
      <c r="I97" s="339"/>
      <c r="J97" s="339"/>
      <c r="K97" s="339"/>
      <c r="L97" s="339"/>
      <c r="M97" s="339"/>
      <c r="N97" s="339"/>
      <c r="O97" s="339"/>
      <c r="P97" s="339"/>
      <c r="Q97" s="339"/>
      <c r="R97" s="339"/>
      <c r="S97" s="339"/>
      <c r="T97" s="339"/>
      <c r="U97" s="339"/>
      <c r="V97" s="339"/>
      <c r="W97" s="339"/>
      <c r="X97" s="339"/>
      <c r="Y97" s="339"/>
      <c r="Z97" s="339"/>
      <c r="AA97" s="339"/>
      <c r="AB97" s="339"/>
      <c r="AC97" s="339"/>
      <c r="AD97" s="339"/>
      <c r="AE97" s="339"/>
      <c r="AF97" s="339"/>
      <c r="AG97" s="339"/>
      <c r="AH97" s="339"/>
      <c r="AI97" s="339"/>
      <c r="AJ97" s="339"/>
      <c r="AK97" s="339"/>
      <c r="AL97" s="339"/>
      <c r="AM97" s="339"/>
      <c r="AN97" s="339"/>
      <c r="AO97" s="339"/>
      <c r="AP97" s="339"/>
      <c r="AQ97" s="339"/>
      <c r="AR97" s="339"/>
      <c r="AS97" s="339"/>
      <c r="AT97" s="340"/>
      <c r="AU97" s="236"/>
      <c r="AV97" s="237"/>
      <c r="AW97" s="237"/>
      <c r="AX97" s="237"/>
      <c r="AY97" s="237"/>
      <c r="AZ97" s="237"/>
      <c r="BA97" s="237"/>
      <c r="BB97" s="237"/>
      <c r="BC97" s="237"/>
      <c r="BD97" s="237"/>
      <c r="BE97" s="237"/>
      <c r="BF97" s="237"/>
      <c r="BG97" s="237"/>
      <c r="BH97" s="237"/>
      <c r="BI97" s="237"/>
      <c r="BJ97" s="237"/>
      <c r="BK97" s="237"/>
      <c r="BL97" s="237"/>
      <c r="BM97" s="237"/>
      <c r="BN97" s="237"/>
      <c r="BO97" s="237"/>
      <c r="BP97" s="237"/>
      <c r="BQ97" s="237"/>
      <c r="BR97" s="237"/>
      <c r="BS97" s="237"/>
      <c r="BT97" s="237"/>
      <c r="BU97" s="237"/>
      <c r="BV97" s="237"/>
      <c r="BW97" s="237"/>
      <c r="BX97" s="237"/>
      <c r="BY97" s="238"/>
      <c r="BZ97" s="341"/>
      <c r="CA97" s="285"/>
      <c r="CB97" s="285"/>
      <c r="CC97" s="285"/>
      <c r="CD97" s="285"/>
      <c r="CE97" s="285"/>
      <c r="CF97" s="285"/>
      <c r="CG97" s="285"/>
      <c r="CH97" s="285"/>
      <c r="CI97" s="285"/>
      <c r="CJ97" s="285"/>
      <c r="CK97" s="285"/>
      <c r="CL97" s="285"/>
      <c r="CM97" s="285"/>
      <c r="CN97" s="285"/>
      <c r="CO97" s="285"/>
      <c r="CP97" s="285"/>
      <c r="CQ97" s="285"/>
      <c r="CR97" s="285"/>
      <c r="CS97" s="285"/>
      <c r="CT97" s="285"/>
      <c r="CU97" s="285"/>
      <c r="CV97" s="285"/>
      <c r="CW97" s="285"/>
      <c r="CX97" s="285"/>
      <c r="CY97" s="285"/>
      <c r="CZ97" s="285"/>
      <c r="DA97" s="285"/>
      <c r="DB97" s="285"/>
      <c r="DC97" s="285"/>
      <c r="DD97" s="285"/>
      <c r="DE97" s="285"/>
      <c r="DF97" s="285"/>
      <c r="DG97" s="285"/>
      <c r="DH97" s="285"/>
      <c r="DI97" s="285"/>
      <c r="DJ97" s="286"/>
      <c r="DK97" s="270"/>
      <c r="DL97" s="268"/>
      <c r="DM97" s="268"/>
      <c r="DN97" s="268"/>
      <c r="DO97" s="268"/>
      <c r="DP97" s="268"/>
      <c r="DQ97" s="268"/>
      <c r="DR97" s="268"/>
      <c r="DS97" s="268"/>
      <c r="DT97" s="268"/>
      <c r="DU97" s="268"/>
      <c r="DV97" s="268"/>
      <c r="DW97" s="268"/>
      <c r="DX97" s="268"/>
      <c r="DY97" s="268"/>
      <c r="DZ97" s="268"/>
      <c r="EA97" s="268"/>
      <c r="EB97" s="268"/>
      <c r="EC97" s="268"/>
      <c r="ED97" s="268"/>
      <c r="EE97" s="268"/>
      <c r="EF97" s="268"/>
      <c r="EG97" s="268"/>
      <c r="EH97" s="268"/>
      <c r="EI97" s="268"/>
      <c r="EJ97" s="268"/>
      <c r="EK97" s="268"/>
      <c r="EL97" s="268"/>
      <c r="EM97" s="268"/>
      <c r="EN97" s="268"/>
      <c r="EO97" s="268"/>
      <c r="EP97" s="268"/>
      <c r="EQ97" s="268"/>
      <c r="ER97" s="268"/>
      <c r="ES97" s="268"/>
      <c r="ET97" s="268"/>
      <c r="EU97" s="268"/>
      <c r="EV97" s="268"/>
      <c r="EW97" s="268"/>
      <c r="EX97" s="268"/>
      <c r="EY97" s="268"/>
      <c r="EZ97" s="268"/>
      <c r="FA97" s="268"/>
      <c r="FB97" s="268"/>
      <c r="FC97" s="268"/>
      <c r="FD97" s="268"/>
      <c r="FE97" s="268"/>
      <c r="FF97" s="268"/>
      <c r="FG97" s="268"/>
      <c r="FH97" s="269"/>
    </row>
    <row r="98" spans="1:164" ht="8.65" customHeight="1">
      <c r="A98" s="107"/>
      <c r="B98" s="259" t="s">
        <v>1382</v>
      </c>
      <c r="C98" s="260"/>
      <c r="D98" s="260"/>
      <c r="E98" s="260"/>
      <c r="F98" s="260"/>
      <c r="G98" s="260"/>
      <c r="H98" s="260"/>
      <c r="I98" s="260"/>
      <c r="J98" s="260"/>
      <c r="K98" s="260"/>
      <c r="L98" s="260"/>
      <c r="M98" s="260"/>
      <c r="N98" s="260"/>
      <c r="O98" s="260"/>
      <c r="P98" s="215" t="s">
        <v>1383</v>
      </c>
      <c r="Q98" s="215"/>
      <c r="R98" s="215"/>
      <c r="S98" s="215"/>
      <c r="T98" s="215"/>
      <c r="U98" s="215"/>
      <c r="V98" s="215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  <c r="AT98" s="216"/>
      <c r="AU98" s="236"/>
      <c r="AV98" s="237"/>
      <c r="AW98" s="237"/>
      <c r="AX98" s="237"/>
      <c r="AY98" s="237"/>
      <c r="AZ98" s="237"/>
      <c r="BA98" s="237"/>
      <c r="BB98" s="237"/>
      <c r="BC98" s="237"/>
      <c r="BD98" s="237"/>
      <c r="BE98" s="237"/>
      <c r="BF98" s="237"/>
      <c r="BG98" s="237"/>
      <c r="BH98" s="237"/>
      <c r="BI98" s="237"/>
      <c r="BJ98" s="237"/>
      <c r="BK98" s="237"/>
      <c r="BL98" s="237"/>
      <c r="BM98" s="237"/>
      <c r="BN98" s="237"/>
      <c r="BO98" s="237"/>
      <c r="BP98" s="237"/>
      <c r="BQ98" s="237"/>
      <c r="BR98" s="237"/>
      <c r="BS98" s="237"/>
      <c r="BT98" s="237"/>
      <c r="BU98" s="237"/>
      <c r="BV98" s="237"/>
      <c r="BW98" s="237"/>
      <c r="BX98" s="237"/>
      <c r="BY98" s="238"/>
      <c r="BZ98" s="341"/>
      <c r="CA98" s="285"/>
      <c r="CB98" s="285"/>
      <c r="CC98" s="285"/>
      <c r="CD98" s="285"/>
      <c r="CE98" s="285"/>
      <c r="CF98" s="285"/>
      <c r="CG98" s="285"/>
      <c r="CH98" s="285"/>
      <c r="CI98" s="285"/>
      <c r="CJ98" s="285"/>
      <c r="CK98" s="285"/>
      <c r="CL98" s="285"/>
      <c r="CM98" s="285"/>
      <c r="CN98" s="285"/>
      <c r="CO98" s="285"/>
      <c r="CP98" s="285"/>
      <c r="CQ98" s="285"/>
      <c r="CR98" s="285"/>
      <c r="CS98" s="285"/>
      <c r="CT98" s="285"/>
      <c r="CU98" s="285"/>
      <c r="CV98" s="285"/>
      <c r="CW98" s="285"/>
      <c r="CX98" s="285"/>
      <c r="CY98" s="285"/>
      <c r="CZ98" s="285"/>
      <c r="DA98" s="285"/>
      <c r="DB98" s="285"/>
      <c r="DC98" s="285"/>
      <c r="DD98" s="285"/>
      <c r="DE98" s="285"/>
      <c r="DF98" s="285"/>
      <c r="DG98" s="285"/>
      <c r="DH98" s="285"/>
      <c r="DI98" s="285"/>
      <c r="DJ98" s="286"/>
      <c r="DK98" s="195" t="s">
        <v>1384</v>
      </c>
      <c r="DL98" s="196"/>
      <c r="DM98" s="196"/>
      <c r="DN98" s="196"/>
      <c r="DO98" s="196"/>
      <c r="DP98" s="196"/>
      <c r="DQ98" s="196"/>
      <c r="DR98" s="196"/>
      <c r="DS98" s="196"/>
      <c r="DT98" s="196"/>
      <c r="DU98" s="196"/>
      <c r="DV98" s="196"/>
      <c r="DW98" s="196"/>
      <c r="DX98" s="196"/>
      <c r="DY98" s="196"/>
      <c r="DZ98" s="196"/>
      <c r="EA98" s="196"/>
      <c r="EB98" s="196"/>
      <c r="EC98" s="196"/>
      <c r="ED98" s="196"/>
      <c r="EE98" s="196"/>
      <c r="EF98" s="196"/>
      <c r="EG98" s="196"/>
      <c r="EH98" s="196"/>
      <c r="EI98" s="196"/>
      <c r="EJ98" s="196"/>
      <c r="EK98" s="196"/>
      <c r="EL98" s="196"/>
      <c r="EM98" s="196"/>
      <c r="EN98" s="196"/>
      <c r="EO98" s="196"/>
      <c r="EP98" s="196"/>
      <c r="EQ98" s="196"/>
      <c r="ER98" s="196"/>
      <c r="ES98" s="196"/>
      <c r="ET98" s="196"/>
      <c r="EU98" s="196"/>
      <c r="EV98" s="196"/>
      <c r="EW98" s="196"/>
      <c r="EX98" s="196"/>
      <c r="EY98" s="196"/>
      <c r="EZ98" s="196"/>
      <c r="FA98" s="196"/>
      <c r="FB98" s="196"/>
      <c r="FC98" s="196"/>
      <c r="FD98" s="196"/>
      <c r="FE98" s="196"/>
      <c r="FF98" s="196"/>
      <c r="FG98" s="196"/>
      <c r="FH98" s="197"/>
    </row>
    <row r="99" spans="1:164" ht="8.65" customHeight="1">
      <c r="A99" s="107"/>
      <c r="B99" s="259"/>
      <c r="C99" s="260"/>
      <c r="D99" s="260"/>
      <c r="E99" s="260"/>
      <c r="F99" s="260"/>
      <c r="G99" s="260"/>
      <c r="H99" s="260"/>
      <c r="I99" s="260"/>
      <c r="J99" s="260"/>
      <c r="K99" s="260"/>
      <c r="L99" s="260"/>
      <c r="M99" s="260"/>
      <c r="N99" s="260"/>
      <c r="O99" s="260"/>
      <c r="P99" s="215"/>
      <c r="Q99" s="215"/>
      <c r="R99" s="215"/>
      <c r="S99" s="215"/>
      <c r="T99" s="215"/>
      <c r="U99" s="215"/>
      <c r="V99" s="215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  <c r="AT99" s="216"/>
      <c r="AU99" s="236" t="s">
        <v>1385</v>
      </c>
      <c r="AV99" s="237"/>
      <c r="AW99" s="237"/>
      <c r="AX99" s="237"/>
      <c r="AY99" s="237"/>
      <c r="AZ99" s="237"/>
      <c r="BA99" s="237"/>
      <c r="BB99" s="237"/>
      <c r="BC99" s="237"/>
      <c r="BD99" s="237"/>
      <c r="BE99" s="237"/>
      <c r="BF99" s="237"/>
      <c r="BG99" s="237"/>
      <c r="BH99" s="237"/>
      <c r="BI99" s="237"/>
      <c r="BJ99" s="237"/>
      <c r="BK99" s="237"/>
      <c r="BL99" s="237"/>
      <c r="BM99" s="237"/>
      <c r="BN99" s="237"/>
      <c r="BO99" s="237"/>
      <c r="BP99" s="237"/>
      <c r="BQ99" s="237"/>
      <c r="BR99" s="237"/>
      <c r="BS99" s="237"/>
      <c r="BT99" s="237"/>
      <c r="BU99" s="237"/>
      <c r="BV99" s="237"/>
      <c r="BW99" s="237"/>
      <c r="BX99" s="237"/>
      <c r="BY99" s="238"/>
      <c r="BZ99" s="287" t="s">
        <v>1386</v>
      </c>
      <c r="CA99" s="288"/>
      <c r="CB99" s="288"/>
      <c r="CC99" s="288"/>
      <c r="CD99" s="288"/>
      <c r="CE99" s="288"/>
      <c r="CF99" s="288"/>
      <c r="CG99" s="288"/>
      <c r="CH99" s="288"/>
      <c r="CI99" s="288"/>
      <c r="CJ99" s="288"/>
      <c r="CK99" s="288"/>
      <c r="CL99" s="288"/>
      <c r="CM99" s="288"/>
      <c r="CN99" s="288"/>
      <c r="CO99" s="288"/>
      <c r="CP99" s="288"/>
      <c r="CQ99" s="288"/>
      <c r="CR99" s="288"/>
      <c r="CS99" s="293" t="s">
        <v>1387</v>
      </c>
      <c r="CT99" s="288"/>
      <c r="CU99" s="288"/>
      <c r="CV99" s="288"/>
      <c r="CW99" s="288"/>
      <c r="CX99" s="288"/>
      <c r="CY99" s="288"/>
      <c r="CZ99" s="288"/>
      <c r="DA99" s="288"/>
      <c r="DB99" s="288"/>
      <c r="DC99" s="288"/>
      <c r="DD99" s="288"/>
      <c r="DE99" s="288"/>
      <c r="DF99" s="288"/>
      <c r="DG99" s="288"/>
      <c r="DH99" s="288"/>
      <c r="DI99" s="288"/>
      <c r="DJ99" s="294"/>
      <c r="DK99" s="195"/>
      <c r="DL99" s="196"/>
      <c r="DM99" s="196"/>
      <c r="DN99" s="196"/>
      <c r="DO99" s="196"/>
      <c r="DP99" s="196"/>
      <c r="DQ99" s="196"/>
      <c r="DR99" s="196"/>
      <c r="DS99" s="196"/>
      <c r="DT99" s="196"/>
      <c r="DU99" s="196"/>
      <c r="DV99" s="196"/>
      <c r="DW99" s="196"/>
      <c r="DX99" s="196"/>
      <c r="DY99" s="196"/>
      <c r="DZ99" s="196"/>
      <c r="EA99" s="196"/>
      <c r="EB99" s="196"/>
      <c r="EC99" s="196"/>
      <c r="ED99" s="196"/>
      <c r="EE99" s="196"/>
      <c r="EF99" s="196"/>
      <c r="EG99" s="196"/>
      <c r="EH99" s="196"/>
      <c r="EI99" s="196"/>
      <c r="EJ99" s="196"/>
      <c r="EK99" s="196"/>
      <c r="EL99" s="196"/>
      <c r="EM99" s="196"/>
      <c r="EN99" s="196"/>
      <c r="EO99" s="196"/>
      <c r="EP99" s="196"/>
      <c r="EQ99" s="196"/>
      <c r="ER99" s="196"/>
      <c r="ES99" s="196"/>
      <c r="ET99" s="196"/>
      <c r="EU99" s="196"/>
      <c r="EV99" s="196"/>
      <c r="EW99" s="196"/>
      <c r="EX99" s="196"/>
      <c r="EY99" s="196"/>
      <c r="EZ99" s="196"/>
      <c r="FA99" s="196"/>
      <c r="FB99" s="196"/>
      <c r="FC99" s="196"/>
      <c r="FD99" s="196"/>
      <c r="FE99" s="196"/>
      <c r="FF99" s="196"/>
      <c r="FG99" s="196"/>
      <c r="FH99" s="197"/>
    </row>
    <row r="100" spans="1:164" ht="8.65" customHeight="1">
      <c r="A100" s="107"/>
      <c r="B100" s="259"/>
      <c r="C100" s="260"/>
      <c r="D100" s="260"/>
      <c r="E100" s="260"/>
      <c r="F100" s="260"/>
      <c r="G100" s="260"/>
      <c r="H100" s="260"/>
      <c r="I100" s="260"/>
      <c r="J100" s="260"/>
      <c r="K100" s="260"/>
      <c r="L100" s="260"/>
      <c r="M100" s="260"/>
      <c r="N100" s="260"/>
      <c r="O100" s="260"/>
      <c r="P100" s="215"/>
      <c r="Q100" s="215"/>
      <c r="R100" s="215"/>
      <c r="S100" s="215"/>
      <c r="T100" s="215"/>
      <c r="U100" s="215"/>
      <c r="V100" s="215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  <c r="AT100" s="216"/>
      <c r="AU100" s="236"/>
      <c r="AV100" s="237"/>
      <c r="AW100" s="237"/>
      <c r="AX100" s="237"/>
      <c r="AY100" s="237"/>
      <c r="AZ100" s="237"/>
      <c r="BA100" s="237"/>
      <c r="BB100" s="237"/>
      <c r="BC100" s="237"/>
      <c r="BD100" s="237"/>
      <c r="BE100" s="237"/>
      <c r="BF100" s="237"/>
      <c r="BG100" s="237"/>
      <c r="BH100" s="237"/>
      <c r="BI100" s="237"/>
      <c r="BJ100" s="237"/>
      <c r="BK100" s="237"/>
      <c r="BL100" s="237"/>
      <c r="BM100" s="237"/>
      <c r="BN100" s="237"/>
      <c r="BO100" s="237"/>
      <c r="BP100" s="237"/>
      <c r="BQ100" s="237"/>
      <c r="BR100" s="237"/>
      <c r="BS100" s="237"/>
      <c r="BT100" s="237"/>
      <c r="BU100" s="237"/>
      <c r="BV100" s="237"/>
      <c r="BW100" s="237"/>
      <c r="BX100" s="237"/>
      <c r="BY100" s="238"/>
      <c r="BZ100" s="289"/>
      <c r="CA100" s="290"/>
      <c r="CB100" s="290"/>
      <c r="CC100" s="290"/>
      <c r="CD100" s="290"/>
      <c r="CE100" s="290"/>
      <c r="CF100" s="290"/>
      <c r="CG100" s="290"/>
      <c r="CH100" s="290"/>
      <c r="CI100" s="290"/>
      <c r="CJ100" s="290"/>
      <c r="CK100" s="290"/>
      <c r="CL100" s="290"/>
      <c r="CM100" s="290"/>
      <c r="CN100" s="290"/>
      <c r="CO100" s="290"/>
      <c r="CP100" s="290"/>
      <c r="CQ100" s="290"/>
      <c r="CR100" s="290"/>
      <c r="CS100" s="290"/>
      <c r="CT100" s="290"/>
      <c r="CU100" s="290"/>
      <c r="CV100" s="290"/>
      <c r="CW100" s="290"/>
      <c r="CX100" s="290"/>
      <c r="CY100" s="290"/>
      <c r="CZ100" s="290"/>
      <c r="DA100" s="290"/>
      <c r="DB100" s="290"/>
      <c r="DC100" s="290"/>
      <c r="DD100" s="290"/>
      <c r="DE100" s="290"/>
      <c r="DF100" s="290"/>
      <c r="DG100" s="290"/>
      <c r="DH100" s="290"/>
      <c r="DI100" s="290"/>
      <c r="DJ100" s="295"/>
      <c r="DK100" s="195"/>
      <c r="DL100" s="196"/>
      <c r="DM100" s="196"/>
      <c r="DN100" s="196"/>
      <c r="DO100" s="196"/>
      <c r="DP100" s="196"/>
      <c r="DQ100" s="196"/>
      <c r="DR100" s="196"/>
      <c r="DS100" s="196"/>
      <c r="DT100" s="196"/>
      <c r="DU100" s="196"/>
      <c r="DV100" s="196"/>
      <c r="DW100" s="196"/>
      <c r="DX100" s="196"/>
      <c r="DY100" s="196"/>
      <c r="DZ100" s="196"/>
      <c r="EA100" s="196"/>
      <c r="EB100" s="196"/>
      <c r="EC100" s="196"/>
      <c r="ED100" s="196"/>
      <c r="EE100" s="196"/>
      <c r="EF100" s="196"/>
      <c r="EG100" s="196"/>
      <c r="EH100" s="196"/>
      <c r="EI100" s="196"/>
      <c r="EJ100" s="196"/>
      <c r="EK100" s="196"/>
      <c r="EL100" s="196"/>
      <c r="EM100" s="196"/>
      <c r="EN100" s="196"/>
      <c r="EO100" s="196"/>
      <c r="EP100" s="196"/>
      <c r="EQ100" s="196"/>
      <c r="ER100" s="196"/>
      <c r="ES100" s="196"/>
      <c r="ET100" s="196"/>
      <c r="EU100" s="196"/>
      <c r="EV100" s="196"/>
      <c r="EW100" s="196"/>
      <c r="EX100" s="196"/>
      <c r="EY100" s="196"/>
      <c r="EZ100" s="196"/>
      <c r="FA100" s="196"/>
      <c r="FB100" s="196"/>
      <c r="FC100" s="196"/>
      <c r="FD100" s="196"/>
      <c r="FE100" s="196"/>
      <c r="FF100" s="196"/>
      <c r="FG100" s="196"/>
      <c r="FH100" s="197"/>
    </row>
    <row r="101" spans="1:164" ht="8.65" customHeight="1">
      <c r="A101" s="107"/>
      <c r="B101" s="259" t="s">
        <v>1388</v>
      </c>
      <c r="C101" s="260"/>
      <c r="D101" s="260"/>
      <c r="E101" s="260"/>
      <c r="F101" s="260"/>
      <c r="G101" s="260"/>
      <c r="H101" s="260"/>
      <c r="I101" s="260"/>
      <c r="J101" s="260"/>
      <c r="K101" s="260"/>
      <c r="L101" s="260"/>
      <c r="M101" s="260"/>
      <c r="N101" s="260"/>
      <c r="O101" s="260"/>
      <c r="P101" s="215" t="s">
        <v>1389</v>
      </c>
      <c r="Q101" s="215"/>
      <c r="R101" s="215"/>
      <c r="S101" s="215"/>
      <c r="T101" s="215"/>
      <c r="U101" s="215"/>
      <c r="V101" s="215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  <c r="AT101" s="216"/>
      <c r="AU101" s="297" t="s">
        <v>1390</v>
      </c>
      <c r="AV101" s="298"/>
      <c r="AW101" s="298"/>
      <c r="AX101" s="298"/>
      <c r="AY101" s="298"/>
      <c r="AZ101" s="298"/>
      <c r="BA101" s="298"/>
      <c r="BB101" s="298"/>
      <c r="BC101" s="298"/>
      <c r="BD101" s="298"/>
      <c r="BE101" s="298"/>
      <c r="BF101" s="298"/>
      <c r="BG101" s="298"/>
      <c r="BH101" s="298"/>
      <c r="BI101" s="298"/>
      <c r="BJ101" s="298"/>
      <c r="BK101" s="298"/>
      <c r="BL101" s="298"/>
      <c r="BM101" s="298"/>
      <c r="BN101" s="298"/>
      <c r="BO101" s="298"/>
      <c r="BP101" s="298"/>
      <c r="BQ101" s="298"/>
      <c r="BR101" s="298"/>
      <c r="BS101" s="298"/>
      <c r="BT101" s="298"/>
      <c r="BU101" s="298"/>
      <c r="BV101" s="298"/>
      <c r="BW101" s="298"/>
      <c r="BX101" s="298"/>
      <c r="BY101" s="299"/>
      <c r="BZ101" s="291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  <c r="CZ101" s="292"/>
      <c r="DA101" s="292"/>
      <c r="DB101" s="292"/>
      <c r="DC101" s="292"/>
      <c r="DD101" s="292"/>
      <c r="DE101" s="292"/>
      <c r="DF101" s="292"/>
      <c r="DG101" s="292"/>
      <c r="DH101" s="292"/>
      <c r="DI101" s="292"/>
      <c r="DJ101" s="296"/>
      <c r="DK101" s="300" t="s">
        <v>1391</v>
      </c>
      <c r="DL101" s="301"/>
      <c r="DM101" s="301"/>
      <c r="DN101" s="301"/>
      <c r="DO101" s="301"/>
      <c r="DP101" s="301"/>
      <c r="DQ101" s="301"/>
      <c r="DR101" s="301"/>
      <c r="DS101" s="301"/>
      <c r="DT101" s="301"/>
      <c r="DU101" s="301"/>
      <c r="DV101" s="301"/>
      <c r="DW101" s="301"/>
      <c r="DX101" s="301"/>
      <c r="DY101" s="301"/>
      <c r="DZ101" s="301"/>
      <c r="EA101" s="301"/>
      <c r="EB101" s="301"/>
      <c r="EC101" s="301"/>
      <c r="ED101" s="301"/>
      <c r="EE101" s="301"/>
      <c r="EF101" s="301"/>
      <c r="EG101" s="301"/>
      <c r="EH101" s="301"/>
      <c r="EI101" s="301"/>
      <c r="EJ101" s="301"/>
      <c r="EK101" s="301"/>
      <c r="EL101" s="301"/>
      <c r="EM101" s="301"/>
      <c r="EN101" s="301"/>
      <c r="EO101" s="301"/>
      <c r="EP101" s="301"/>
      <c r="EQ101" s="301"/>
      <c r="ER101" s="301"/>
      <c r="ES101" s="301"/>
      <c r="ET101" s="301"/>
      <c r="EU101" s="301"/>
      <c r="EV101" s="301"/>
      <c r="EW101" s="301"/>
      <c r="EX101" s="301"/>
      <c r="EY101" s="301"/>
      <c r="EZ101" s="301"/>
      <c r="FA101" s="301"/>
      <c r="FB101" s="301"/>
      <c r="FC101" s="301"/>
      <c r="FD101" s="301"/>
      <c r="FE101" s="301"/>
      <c r="FF101" s="301"/>
      <c r="FG101" s="301"/>
      <c r="FH101" s="302"/>
    </row>
    <row r="102" spans="1:164" ht="8.65" customHeight="1">
      <c r="A102" s="107"/>
      <c r="B102" s="259"/>
      <c r="C102" s="260"/>
      <c r="D102" s="260"/>
      <c r="E102" s="260"/>
      <c r="F102" s="260"/>
      <c r="G102" s="260"/>
      <c r="H102" s="260"/>
      <c r="I102" s="260"/>
      <c r="J102" s="260"/>
      <c r="K102" s="260"/>
      <c r="L102" s="260"/>
      <c r="M102" s="260"/>
      <c r="N102" s="260"/>
      <c r="O102" s="260"/>
      <c r="P102" s="215"/>
      <c r="Q102" s="215"/>
      <c r="R102" s="215"/>
      <c r="S102" s="215"/>
      <c r="T102" s="215"/>
      <c r="U102" s="215"/>
      <c r="V102" s="215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  <c r="AT102" s="216"/>
      <c r="AU102" s="236"/>
      <c r="AV102" s="237"/>
      <c r="AW102" s="237"/>
      <c r="AX102" s="237"/>
      <c r="AY102" s="237"/>
      <c r="AZ102" s="237"/>
      <c r="BA102" s="237"/>
      <c r="BB102" s="237"/>
      <c r="BC102" s="237"/>
      <c r="BD102" s="237"/>
      <c r="BE102" s="237"/>
      <c r="BF102" s="237"/>
      <c r="BG102" s="237"/>
      <c r="BH102" s="237"/>
      <c r="BI102" s="237"/>
      <c r="BJ102" s="237"/>
      <c r="BK102" s="237"/>
      <c r="BL102" s="237"/>
      <c r="BM102" s="237"/>
      <c r="BN102" s="237"/>
      <c r="BO102" s="237"/>
      <c r="BP102" s="237"/>
      <c r="BQ102" s="237"/>
      <c r="BR102" s="237"/>
      <c r="BS102" s="237"/>
      <c r="BT102" s="237"/>
      <c r="BU102" s="237"/>
      <c r="BV102" s="237"/>
      <c r="BW102" s="237"/>
      <c r="BX102" s="237"/>
      <c r="BY102" s="238"/>
      <c r="BZ102" s="304" t="s">
        <v>1392</v>
      </c>
      <c r="CA102" s="305"/>
      <c r="CB102" s="305"/>
      <c r="CC102" s="305"/>
      <c r="CD102" s="305"/>
      <c r="CE102" s="305"/>
      <c r="CF102" s="305"/>
      <c r="CG102" s="305"/>
      <c r="CH102" s="305"/>
      <c r="CI102" s="305"/>
      <c r="CJ102" s="305"/>
      <c r="CK102" s="305"/>
      <c r="CL102" s="305"/>
      <c r="CM102" s="305"/>
      <c r="CN102" s="305"/>
      <c r="CO102" s="305"/>
      <c r="CP102" s="305"/>
      <c r="CQ102" s="305"/>
      <c r="CR102" s="305"/>
      <c r="CS102" s="305"/>
      <c r="CT102" s="305"/>
      <c r="CU102" s="305"/>
      <c r="CV102" s="305"/>
      <c r="CW102" s="305"/>
      <c r="CX102" s="305"/>
      <c r="CY102" s="305"/>
      <c r="CZ102" s="305"/>
      <c r="DA102" s="305"/>
      <c r="DB102" s="305"/>
      <c r="DC102" s="305"/>
      <c r="DD102" s="305"/>
      <c r="DE102" s="305"/>
      <c r="DF102" s="305"/>
      <c r="DG102" s="305"/>
      <c r="DH102" s="305"/>
      <c r="DI102" s="305"/>
      <c r="DJ102" s="306"/>
      <c r="DK102" s="303"/>
      <c r="DL102" s="301"/>
      <c r="DM102" s="301"/>
      <c r="DN102" s="301"/>
      <c r="DO102" s="301"/>
      <c r="DP102" s="301"/>
      <c r="DQ102" s="301"/>
      <c r="DR102" s="301"/>
      <c r="DS102" s="301"/>
      <c r="DT102" s="301"/>
      <c r="DU102" s="301"/>
      <c r="DV102" s="301"/>
      <c r="DW102" s="301"/>
      <c r="DX102" s="301"/>
      <c r="DY102" s="301"/>
      <c r="DZ102" s="301"/>
      <c r="EA102" s="301"/>
      <c r="EB102" s="301"/>
      <c r="EC102" s="301"/>
      <c r="ED102" s="301"/>
      <c r="EE102" s="301"/>
      <c r="EF102" s="301"/>
      <c r="EG102" s="301"/>
      <c r="EH102" s="301"/>
      <c r="EI102" s="301"/>
      <c r="EJ102" s="301"/>
      <c r="EK102" s="301"/>
      <c r="EL102" s="301"/>
      <c r="EM102" s="301"/>
      <c r="EN102" s="301"/>
      <c r="EO102" s="301"/>
      <c r="EP102" s="301"/>
      <c r="EQ102" s="301"/>
      <c r="ER102" s="301"/>
      <c r="ES102" s="301"/>
      <c r="ET102" s="301"/>
      <c r="EU102" s="301"/>
      <c r="EV102" s="301"/>
      <c r="EW102" s="301"/>
      <c r="EX102" s="301"/>
      <c r="EY102" s="301"/>
      <c r="EZ102" s="301"/>
      <c r="FA102" s="301"/>
      <c r="FB102" s="301"/>
      <c r="FC102" s="301"/>
      <c r="FD102" s="301"/>
      <c r="FE102" s="301"/>
      <c r="FF102" s="301"/>
      <c r="FG102" s="301"/>
      <c r="FH102" s="302"/>
    </row>
    <row r="103" spans="1:164" ht="8.65" customHeight="1">
      <c r="A103" s="107"/>
      <c r="B103" s="259"/>
      <c r="C103" s="260"/>
      <c r="D103" s="260"/>
      <c r="E103" s="260"/>
      <c r="F103" s="260"/>
      <c r="G103" s="260"/>
      <c r="H103" s="260"/>
      <c r="I103" s="260"/>
      <c r="J103" s="260"/>
      <c r="K103" s="260"/>
      <c r="L103" s="260"/>
      <c r="M103" s="260"/>
      <c r="N103" s="260"/>
      <c r="O103" s="260"/>
      <c r="P103" s="215"/>
      <c r="Q103" s="215"/>
      <c r="R103" s="215"/>
      <c r="S103" s="215"/>
      <c r="T103" s="215"/>
      <c r="U103" s="215"/>
      <c r="V103" s="215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  <c r="AT103" s="216"/>
      <c r="AU103" s="236"/>
      <c r="AV103" s="237"/>
      <c r="AW103" s="237"/>
      <c r="AX103" s="237"/>
      <c r="AY103" s="237"/>
      <c r="AZ103" s="237"/>
      <c r="BA103" s="237"/>
      <c r="BB103" s="237"/>
      <c r="BC103" s="237"/>
      <c r="BD103" s="237"/>
      <c r="BE103" s="237"/>
      <c r="BF103" s="237"/>
      <c r="BG103" s="237"/>
      <c r="BH103" s="237"/>
      <c r="BI103" s="237"/>
      <c r="BJ103" s="237"/>
      <c r="BK103" s="237"/>
      <c r="BL103" s="237"/>
      <c r="BM103" s="237"/>
      <c r="BN103" s="237"/>
      <c r="BO103" s="237"/>
      <c r="BP103" s="237"/>
      <c r="BQ103" s="237"/>
      <c r="BR103" s="237"/>
      <c r="BS103" s="237"/>
      <c r="BT103" s="237"/>
      <c r="BU103" s="237"/>
      <c r="BV103" s="237"/>
      <c r="BW103" s="237"/>
      <c r="BX103" s="237"/>
      <c r="BY103" s="238"/>
      <c r="BZ103" s="264"/>
      <c r="CA103" s="265"/>
      <c r="CB103" s="265"/>
      <c r="CC103" s="265"/>
      <c r="CD103" s="265"/>
      <c r="CE103" s="265"/>
      <c r="CF103" s="265"/>
      <c r="CG103" s="265"/>
      <c r="CH103" s="265"/>
      <c r="CI103" s="265"/>
      <c r="CJ103" s="265"/>
      <c r="CK103" s="265"/>
      <c r="CL103" s="265"/>
      <c r="CM103" s="265"/>
      <c r="CN103" s="265"/>
      <c r="CO103" s="265"/>
      <c r="CP103" s="265"/>
      <c r="CQ103" s="265"/>
      <c r="CR103" s="265"/>
      <c r="CS103" s="265"/>
      <c r="CT103" s="265"/>
      <c r="CU103" s="265"/>
      <c r="CV103" s="265"/>
      <c r="CW103" s="265"/>
      <c r="CX103" s="265"/>
      <c r="CY103" s="265"/>
      <c r="CZ103" s="265"/>
      <c r="DA103" s="265"/>
      <c r="DB103" s="265"/>
      <c r="DC103" s="265"/>
      <c r="DD103" s="265"/>
      <c r="DE103" s="265"/>
      <c r="DF103" s="265"/>
      <c r="DG103" s="265"/>
      <c r="DH103" s="265"/>
      <c r="DI103" s="265"/>
      <c r="DJ103" s="266"/>
      <c r="DK103" s="303"/>
      <c r="DL103" s="301"/>
      <c r="DM103" s="301"/>
      <c r="DN103" s="301"/>
      <c r="DO103" s="301"/>
      <c r="DP103" s="301"/>
      <c r="DQ103" s="301"/>
      <c r="DR103" s="301"/>
      <c r="DS103" s="301"/>
      <c r="DT103" s="301"/>
      <c r="DU103" s="301"/>
      <c r="DV103" s="301"/>
      <c r="DW103" s="301"/>
      <c r="DX103" s="301"/>
      <c r="DY103" s="301"/>
      <c r="DZ103" s="301"/>
      <c r="EA103" s="301"/>
      <c r="EB103" s="301"/>
      <c r="EC103" s="301"/>
      <c r="ED103" s="301"/>
      <c r="EE103" s="301"/>
      <c r="EF103" s="301"/>
      <c r="EG103" s="301"/>
      <c r="EH103" s="301"/>
      <c r="EI103" s="301"/>
      <c r="EJ103" s="301"/>
      <c r="EK103" s="301"/>
      <c r="EL103" s="301"/>
      <c r="EM103" s="301"/>
      <c r="EN103" s="301"/>
      <c r="EO103" s="301"/>
      <c r="EP103" s="301"/>
      <c r="EQ103" s="301"/>
      <c r="ER103" s="301"/>
      <c r="ES103" s="301"/>
      <c r="ET103" s="301"/>
      <c r="EU103" s="301"/>
      <c r="EV103" s="301"/>
      <c r="EW103" s="301"/>
      <c r="EX103" s="301"/>
      <c r="EY103" s="301"/>
      <c r="EZ103" s="301"/>
      <c r="FA103" s="301"/>
      <c r="FB103" s="301"/>
      <c r="FC103" s="301"/>
      <c r="FD103" s="301"/>
      <c r="FE103" s="301"/>
      <c r="FF103" s="301"/>
      <c r="FG103" s="301"/>
      <c r="FH103" s="302"/>
    </row>
    <row r="104" spans="1:164" ht="8.65" customHeight="1">
      <c r="A104" s="107"/>
      <c r="B104" s="259" t="s">
        <v>1393</v>
      </c>
      <c r="C104" s="260"/>
      <c r="D104" s="260"/>
      <c r="E104" s="260"/>
      <c r="F104" s="260"/>
      <c r="G104" s="260"/>
      <c r="H104" s="260"/>
      <c r="I104" s="260"/>
      <c r="J104" s="260"/>
      <c r="K104" s="260"/>
      <c r="L104" s="260"/>
      <c r="M104" s="260"/>
      <c r="N104" s="260"/>
      <c r="O104" s="260"/>
      <c r="P104" s="215" t="s">
        <v>1394</v>
      </c>
      <c r="Q104" s="215"/>
      <c r="R104" s="215"/>
      <c r="S104" s="215"/>
      <c r="T104" s="215"/>
      <c r="U104" s="215"/>
      <c r="V104" s="215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  <c r="AT104" s="216"/>
      <c r="AU104" s="236" t="s">
        <v>1395</v>
      </c>
      <c r="AV104" s="237"/>
      <c r="AW104" s="237"/>
      <c r="AX104" s="237"/>
      <c r="AY104" s="237"/>
      <c r="AZ104" s="237"/>
      <c r="BA104" s="237"/>
      <c r="BB104" s="237"/>
      <c r="BC104" s="237"/>
      <c r="BD104" s="237"/>
      <c r="BE104" s="237"/>
      <c r="BF104" s="237"/>
      <c r="BG104" s="237"/>
      <c r="BH104" s="237"/>
      <c r="BI104" s="237"/>
      <c r="BJ104" s="237"/>
      <c r="BK104" s="237"/>
      <c r="BL104" s="237"/>
      <c r="BM104" s="237"/>
      <c r="BN104" s="237"/>
      <c r="BO104" s="237"/>
      <c r="BP104" s="237"/>
      <c r="BQ104" s="237"/>
      <c r="BR104" s="237"/>
      <c r="BS104" s="237"/>
      <c r="BT104" s="237"/>
      <c r="BU104" s="237"/>
      <c r="BV104" s="237"/>
      <c r="BW104" s="237"/>
      <c r="BX104" s="237"/>
      <c r="BY104" s="238"/>
      <c r="BZ104" s="264" t="s">
        <v>1396</v>
      </c>
      <c r="CA104" s="265"/>
      <c r="CB104" s="265"/>
      <c r="CC104" s="265"/>
      <c r="CD104" s="265"/>
      <c r="CE104" s="265"/>
      <c r="CF104" s="265"/>
      <c r="CG104" s="265"/>
      <c r="CH104" s="265"/>
      <c r="CI104" s="265"/>
      <c r="CJ104" s="265"/>
      <c r="CK104" s="265"/>
      <c r="CL104" s="265"/>
      <c r="CM104" s="265"/>
      <c r="CN104" s="265"/>
      <c r="CO104" s="265"/>
      <c r="CP104" s="265"/>
      <c r="CQ104" s="265"/>
      <c r="CR104" s="265"/>
      <c r="CS104" s="265"/>
      <c r="CT104" s="265"/>
      <c r="CU104" s="265"/>
      <c r="CV104" s="265"/>
      <c r="CW104" s="265"/>
      <c r="CX104" s="265"/>
      <c r="CY104" s="265"/>
      <c r="CZ104" s="265"/>
      <c r="DA104" s="265"/>
      <c r="DB104" s="265"/>
      <c r="DC104" s="265"/>
      <c r="DD104" s="265"/>
      <c r="DE104" s="265"/>
      <c r="DF104" s="265"/>
      <c r="DG104" s="265"/>
      <c r="DH104" s="265"/>
      <c r="DI104" s="265"/>
      <c r="DJ104" s="266"/>
      <c r="DK104" s="267" t="s">
        <v>1397</v>
      </c>
      <c r="DL104" s="268"/>
      <c r="DM104" s="268"/>
      <c r="DN104" s="268"/>
      <c r="DO104" s="268"/>
      <c r="DP104" s="268"/>
      <c r="DQ104" s="268"/>
      <c r="DR104" s="268"/>
      <c r="DS104" s="268"/>
      <c r="DT104" s="268"/>
      <c r="DU104" s="268"/>
      <c r="DV104" s="268"/>
      <c r="DW104" s="268"/>
      <c r="DX104" s="268"/>
      <c r="DY104" s="268"/>
      <c r="DZ104" s="268"/>
      <c r="EA104" s="268"/>
      <c r="EB104" s="268"/>
      <c r="EC104" s="268"/>
      <c r="ED104" s="268"/>
      <c r="EE104" s="268"/>
      <c r="EF104" s="268"/>
      <c r="EG104" s="268"/>
      <c r="EH104" s="268"/>
      <c r="EI104" s="268"/>
      <c r="EJ104" s="268"/>
      <c r="EK104" s="268"/>
      <c r="EL104" s="268"/>
      <c r="EM104" s="268"/>
      <c r="EN104" s="268"/>
      <c r="EO104" s="268"/>
      <c r="EP104" s="268"/>
      <c r="EQ104" s="268"/>
      <c r="ER104" s="268"/>
      <c r="ES104" s="268"/>
      <c r="ET104" s="268"/>
      <c r="EU104" s="268"/>
      <c r="EV104" s="268"/>
      <c r="EW104" s="268"/>
      <c r="EX104" s="268"/>
      <c r="EY104" s="268"/>
      <c r="EZ104" s="268"/>
      <c r="FA104" s="268"/>
      <c r="FB104" s="268"/>
      <c r="FC104" s="268"/>
      <c r="FD104" s="268"/>
      <c r="FE104" s="268"/>
      <c r="FF104" s="268"/>
      <c r="FG104" s="268"/>
      <c r="FH104" s="269"/>
    </row>
    <row r="105" spans="1:164" ht="8.65" customHeight="1" thickBot="1">
      <c r="A105" s="107"/>
      <c r="B105" s="259"/>
      <c r="C105" s="260"/>
      <c r="D105" s="260"/>
      <c r="E105" s="260"/>
      <c r="F105" s="260"/>
      <c r="G105" s="260"/>
      <c r="H105" s="260"/>
      <c r="I105" s="260"/>
      <c r="J105" s="260"/>
      <c r="K105" s="260"/>
      <c r="L105" s="260"/>
      <c r="M105" s="260"/>
      <c r="N105" s="260"/>
      <c r="O105" s="260"/>
      <c r="P105" s="215"/>
      <c r="Q105" s="215"/>
      <c r="R105" s="215"/>
      <c r="S105" s="215"/>
      <c r="T105" s="215"/>
      <c r="U105" s="215"/>
      <c r="V105" s="215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  <c r="AT105" s="216"/>
      <c r="AU105" s="261"/>
      <c r="AV105" s="262"/>
      <c r="AW105" s="262"/>
      <c r="AX105" s="262"/>
      <c r="AY105" s="262"/>
      <c r="AZ105" s="262"/>
      <c r="BA105" s="262"/>
      <c r="BB105" s="262"/>
      <c r="BC105" s="262"/>
      <c r="BD105" s="262"/>
      <c r="BE105" s="262"/>
      <c r="BF105" s="262"/>
      <c r="BG105" s="262"/>
      <c r="BH105" s="262"/>
      <c r="BI105" s="262"/>
      <c r="BJ105" s="262"/>
      <c r="BK105" s="262"/>
      <c r="BL105" s="262"/>
      <c r="BM105" s="262"/>
      <c r="BN105" s="262"/>
      <c r="BO105" s="262"/>
      <c r="BP105" s="262"/>
      <c r="BQ105" s="262"/>
      <c r="BR105" s="262"/>
      <c r="BS105" s="262"/>
      <c r="BT105" s="262"/>
      <c r="BU105" s="262"/>
      <c r="BV105" s="262"/>
      <c r="BW105" s="262"/>
      <c r="BX105" s="262"/>
      <c r="BY105" s="263"/>
      <c r="BZ105" s="264"/>
      <c r="CA105" s="265"/>
      <c r="CB105" s="265"/>
      <c r="CC105" s="265"/>
      <c r="CD105" s="265"/>
      <c r="CE105" s="265"/>
      <c r="CF105" s="265"/>
      <c r="CG105" s="265"/>
      <c r="CH105" s="265"/>
      <c r="CI105" s="265"/>
      <c r="CJ105" s="265"/>
      <c r="CK105" s="265"/>
      <c r="CL105" s="265"/>
      <c r="CM105" s="265"/>
      <c r="CN105" s="265"/>
      <c r="CO105" s="265"/>
      <c r="CP105" s="265"/>
      <c r="CQ105" s="265"/>
      <c r="CR105" s="265"/>
      <c r="CS105" s="265"/>
      <c r="CT105" s="265"/>
      <c r="CU105" s="265"/>
      <c r="CV105" s="265"/>
      <c r="CW105" s="265"/>
      <c r="CX105" s="265"/>
      <c r="CY105" s="265"/>
      <c r="CZ105" s="265"/>
      <c r="DA105" s="265"/>
      <c r="DB105" s="265"/>
      <c r="DC105" s="265"/>
      <c r="DD105" s="265"/>
      <c r="DE105" s="265"/>
      <c r="DF105" s="265"/>
      <c r="DG105" s="265"/>
      <c r="DH105" s="265"/>
      <c r="DI105" s="265"/>
      <c r="DJ105" s="266"/>
      <c r="DK105" s="270"/>
      <c r="DL105" s="268"/>
      <c r="DM105" s="268"/>
      <c r="DN105" s="268"/>
      <c r="DO105" s="268"/>
      <c r="DP105" s="268"/>
      <c r="DQ105" s="268"/>
      <c r="DR105" s="268"/>
      <c r="DS105" s="268"/>
      <c r="DT105" s="268"/>
      <c r="DU105" s="268"/>
      <c r="DV105" s="268"/>
      <c r="DW105" s="268"/>
      <c r="DX105" s="268"/>
      <c r="DY105" s="268"/>
      <c r="DZ105" s="268"/>
      <c r="EA105" s="268"/>
      <c r="EB105" s="268"/>
      <c r="EC105" s="268"/>
      <c r="ED105" s="268"/>
      <c r="EE105" s="268"/>
      <c r="EF105" s="268"/>
      <c r="EG105" s="268"/>
      <c r="EH105" s="268"/>
      <c r="EI105" s="268"/>
      <c r="EJ105" s="268"/>
      <c r="EK105" s="268"/>
      <c r="EL105" s="268"/>
      <c r="EM105" s="268"/>
      <c r="EN105" s="268"/>
      <c r="EO105" s="268"/>
      <c r="EP105" s="268"/>
      <c r="EQ105" s="268"/>
      <c r="ER105" s="268"/>
      <c r="ES105" s="268"/>
      <c r="ET105" s="268"/>
      <c r="EU105" s="268"/>
      <c r="EV105" s="268"/>
      <c r="EW105" s="268"/>
      <c r="EX105" s="268"/>
      <c r="EY105" s="268"/>
      <c r="EZ105" s="268"/>
      <c r="FA105" s="268"/>
      <c r="FB105" s="268"/>
      <c r="FC105" s="268"/>
      <c r="FD105" s="268"/>
      <c r="FE105" s="268"/>
      <c r="FF105" s="268"/>
      <c r="FG105" s="268"/>
      <c r="FH105" s="269"/>
    </row>
    <row r="106" spans="1:164" ht="8.65" customHeight="1" thickTop="1">
      <c r="A106" s="107"/>
      <c r="B106" s="259"/>
      <c r="C106" s="260"/>
      <c r="D106" s="260"/>
      <c r="E106" s="260"/>
      <c r="F106" s="260"/>
      <c r="G106" s="260"/>
      <c r="H106" s="260"/>
      <c r="I106" s="260"/>
      <c r="J106" s="260"/>
      <c r="K106" s="260"/>
      <c r="L106" s="260"/>
      <c r="M106" s="260"/>
      <c r="N106" s="260"/>
      <c r="O106" s="260"/>
      <c r="P106" s="215"/>
      <c r="Q106" s="215"/>
      <c r="R106" s="215"/>
      <c r="S106" s="215"/>
      <c r="T106" s="215"/>
      <c r="U106" s="215"/>
      <c r="V106" s="215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  <c r="AT106" s="216"/>
      <c r="AU106" s="271" t="s">
        <v>1398</v>
      </c>
      <c r="AV106" s="272"/>
      <c r="AW106" s="272"/>
      <c r="AX106" s="272"/>
      <c r="AY106" s="272"/>
      <c r="AZ106" s="272"/>
      <c r="BA106" s="272"/>
      <c r="BB106" s="272"/>
      <c r="BC106" s="272"/>
      <c r="BD106" s="272"/>
      <c r="BE106" s="272"/>
      <c r="BF106" s="272"/>
      <c r="BG106" s="272"/>
      <c r="BH106" s="272"/>
      <c r="BI106" s="272"/>
      <c r="BJ106" s="272"/>
      <c r="BK106" s="272"/>
      <c r="BL106" s="272"/>
      <c r="BM106" s="272"/>
      <c r="BN106" s="272"/>
      <c r="BO106" s="272"/>
      <c r="BP106" s="272"/>
      <c r="BQ106" s="272"/>
      <c r="BR106" s="272"/>
      <c r="BS106" s="272"/>
      <c r="BT106" s="272"/>
      <c r="BU106" s="272"/>
      <c r="BV106" s="272"/>
      <c r="BW106" s="272"/>
      <c r="BX106" s="272"/>
      <c r="BY106" s="273"/>
      <c r="BZ106" s="264"/>
      <c r="CA106" s="265"/>
      <c r="CB106" s="265"/>
      <c r="CC106" s="265"/>
      <c r="CD106" s="265"/>
      <c r="CE106" s="265"/>
      <c r="CF106" s="265"/>
      <c r="CG106" s="265"/>
      <c r="CH106" s="265"/>
      <c r="CI106" s="265"/>
      <c r="CJ106" s="265"/>
      <c r="CK106" s="265"/>
      <c r="CL106" s="265"/>
      <c r="CM106" s="265"/>
      <c r="CN106" s="265"/>
      <c r="CO106" s="265"/>
      <c r="CP106" s="265"/>
      <c r="CQ106" s="265"/>
      <c r="CR106" s="265"/>
      <c r="CS106" s="265"/>
      <c r="CT106" s="265"/>
      <c r="CU106" s="265"/>
      <c r="CV106" s="265"/>
      <c r="CW106" s="265"/>
      <c r="CX106" s="265"/>
      <c r="CY106" s="265"/>
      <c r="CZ106" s="265"/>
      <c r="DA106" s="265"/>
      <c r="DB106" s="265"/>
      <c r="DC106" s="265"/>
      <c r="DD106" s="265"/>
      <c r="DE106" s="265"/>
      <c r="DF106" s="265"/>
      <c r="DG106" s="265"/>
      <c r="DH106" s="265"/>
      <c r="DI106" s="265"/>
      <c r="DJ106" s="266"/>
      <c r="DK106" s="270"/>
      <c r="DL106" s="268"/>
      <c r="DM106" s="268"/>
      <c r="DN106" s="268"/>
      <c r="DO106" s="268"/>
      <c r="DP106" s="268"/>
      <c r="DQ106" s="268"/>
      <c r="DR106" s="268"/>
      <c r="DS106" s="268"/>
      <c r="DT106" s="268"/>
      <c r="DU106" s="268"/>
      <c r="DV106" s="268"/>
      <c r="DW106" s="268"/>
      <c r="DX106" s="268"/>
      <c r="DY106" s="268"/>
      <c r="DZ106" s="268"/>
      <c r="EA106" s="268"/>
      <c r="EB106" s="268"/>
      <c r="EC106" s="268"/>
      <c r="ED106" s="268"/>
      <c r="EE106" s="268"/>
      <c r="EF106" s="268"/>
      <c r="EG106" s="268"/>
      <c r="EH106" s="268"/>
      <c r="EI106" s="268"/>
      <c r="EJ106" s="268"/>
      <c r="EK106" s="268"/>
      <c r="EL106" s="268"/>
      <c r="EM106" s="268"/>
      <c r="EN106" s="268"/>
      <c r="EO106" s="268"/>
      <c r="EP106" s="268"/>
      <c r="EQ106" s="268"/>
      <c r="ER106" s="268"/>
      <c r="ES106" s="268"/>
      <c r="ET106" s="268"/>
      <c r="EU106" s="268"/>
      <c r="EV106" s="268"/>
      <c r="EW106" s="268"/>
      <c r="EX106" s="268"/>
      <c r="EY106" s="268"/>
      <c r="EZ106" s="268"/>
      <c r="FA106" s="268"/>
      <c r="FB106" s="268"/>
      <c r="FC106" s="268"/>
      <c r="FD106" s="268"/>
      <c r="FE106" s="268"/>
      <c r="FF106" s="268"/>
      <c r="FG106" s="268"/>
      <c r="FH106" s="269"/>
    </row>
    <row r="107" spans="1:164" ht="8.65" customHeight="1">
      <c r="A107" s="107"/>
      <c r="B107" s="213" t="s">
        <v>1399</v>
      </c>
      <c r="C107" s="214"/>
      <c r="D107" s="214"/>
      <c r="E107" s="214"/>
      <c r="F107" s="214"/>
      <c r="G107" s="214"/>
      <c r="H107" s="214"/>
      <c r="I107" s="214"/>
      <c r="J107" s="214"/>
      <c r="K107" s="214"/>
      <c r="L107" s="214"/>
      <c r="M107" s="214"/>
      <c r="N107" s="214"/>
      <c r="O107" s="214"/>
      <c r="P107" s="279" t="s">
        <v>1400</v>
      </c>
      <c r="Q107" s="279"/>
      <c r="R107" s="279"/>
      <c r="S107" s="279"/>
      <c r="T107" s="279"/>
      <c r="U107" s="279"/>
      <c r="V107" s="279"/>
      <c r="W107" s="279"/>
      <c r="X107" s="279"/>
      <c r="Y107" s="279"/>
      <c r="Z107" s="279"/>
      <c r="AA107" s="279"/>
      <c r="AB107" s="279"/>
      <c r="AC107" s="279"/>
      <c r="AD107" s="279"/>
      <c r="AE107" s="279"/>
      <c r="AF107" s="279"/>
      <c r="AG107" s="279"/>
      <c r="AH107" s="279"/>
      <c r="AI107" s="279"/>
      <c r="AJ107" s="279"/>
      <c r="AK107" s="279"/>
      <c r="AL107" s="279"/>
      <c r="AM107" s="279"/>
      <c r="AN107" s="279"/>
      <c r="AO107" s="279"/>
      <c r="AP107" s="279"/>
      <c r="AQ107" s="279"/>
      <c r="AR107" s="279"/>
      <c r="AS107" s="279"/>
      <c r="AT107" s="280"/>
      <c r="AU107" s="274"/>
      <c r="AV107" s="275"/>
      <c r="AW107" s="275"/>
      <c r="AX107" s="275"/>
      <c r="AY107" s="275"/>
      <c r="AZ107" s="275"/>
      <c r="BA107" s="275"/>
      <c r="BB107" s="275"/>
      <c r="BC107" s="275"/>
      <c r="BD107" s="275"/>
      <c r="BE107" s="275"/>
      <c r="BF107" s="275"/>
      <c r="BG107" s="275"/>
      <c r="BH107" s="275"/>
      <c r="BI107" s="275"/>
      <c r="BJ107" s="275"/>
      <c r="BK107" s="275"/>
      <c r="BL107" s="275"/>
      <c r="BM107" s="275"/>
      <c r="BN107" s="275"/>
      <c r="BO107" s="275"/>
      <c r="BP107" s="275"/>
      <c r="BQ107" s="275"/>
      <c r="BR107" s="275"/>
      <c r="BS107" s="275"/>
      <c r="BT107" s="275"/>
      <c r="BU107" s="275"/>
      <c r="BV107" s="275"/>
      <c r="BW107" s="275"/>
      <c r="BX107" s="275"/>
      <c r="BY107" s="276"/>
      <c r="BZ107" s="281" t="s">
        <v>1401</v>
      </c>
      <c r="CA107" s="282"/>
      <c r="CB107" s="282"/>
      <c r="CC107" s="282"/>
      <c r="CD107" s="282"/>
      <c r="CE107" s="282"/>
      <c r="CF107" s="282"/>
      <c r="CG107" s="282"/>
      <c r="CH107" s="282"/>
      <c r="CI107" s="282"/>
      <c r="CJ107" s="282"/>
      <c r="CK107" s="282"/>
      <c r="CL107" s="282"/>
      <c r="CM107" s="282"/>
      <c r="CN107" s="282"/>
      <c r="CO107" s="282"/>
      <c r="CP107" s="282"/>
      <c r="CQ107" s="282"/>
      <c r="CR107" s="282"/>
      <c r="CS107" s="282"/>
      <c r="CT107" s="282"/>
      <c r="CU107" s="282"/>
      <c r="CV107" s="282"/>
      <c r="CW107" s="282"/>
      <c r="CX107" s="282"/>
      <c r="CY107" s="282"/>
      <c r="CZ107" s="282"/>
      <c r="DA107" s="282"/>
      <c r="DB107" s="282"/>
      <c r="DC107" s="282"/>
      <c r="DD107" s="282"/>
      <c r="DE107" s="282"/>
      <c r="DF107" s="282"/>
      <c r="DG107" s="282"/>
      <c r="DH107" s="282"/>
      <c r="DI107" s="282"/>
      <c r="DJ107" s="283"/>
      <c r="DK107" s="226" t="s">
        <v>1402</v>
      </c>
      <c r="DL107" s="227"/>
      <c r="DM107" s="227"/>
      <c r="DN107" s="227"/>
      <c r="DO107" s="227"/>
      <c r="DP107" s="227"/>
      <c r="DQ107" s="227"/>
      <c r="DR107" s="227"/>
      <c r="DS107" s="227"/>
      <c r="DT107" s="227"/>
      <c r="DU107" s="227"/>
      <c r="DV107" s="227"/>
      <c r="DW107" s="227"/>
      <c r="DX107" s="227"/>
      <c r="DY107" s="227"/>
      <c r="DZ107" s="227"/>
      <c r="EA107" s="227"/>
      <c r="EB107" s="227"/>
      <c r="EC107" s="227"/>
      <c r="ED107" s="227"/>
      <c r="EE107" s="227"/>
      <c r="EF107" s="227"/>
      <c r="EG107" s="227"/>
      <c r="EH107" s="227"/>
      <c r="EI107" s="227"/>
      <c r="EJ107" s="227"/>
      <c r="EK107" s="227"/>
      <c r="EL107" s="227"/>
      <c r="EM107" s="227"/>
      <c r="EN107" s="227"/>
      <c r="EO107" s="227"/>
      <c r="EP107" s="227"/>
      <c r="EQ107" s="227"/>
      <c r="ER107" s="227"/>
      <c r="ES107" s="227"/>
      <c r="ET107" s="227"/>
      <c r="EU107" s="227"/>
      <c r="EV107" s="227"/>
      <c r="EW107" s="227"/>
      <c r="EX107" s="227"/>
      <c r="EY107" s="227"/>
      <c r="EZ107" s="227"/>
      <c r="FA107" s="227"/>
      <c r="FB107" s="227"/>
      <c r="FC107" s="227"/>
      <c r="FD107" s="227"/>
      <c r="FE107" s="227"/>
      <c r="FF107" s="227"/>
      <c r="FG107" s="227"/>
      <c r="FH107" s="228"/>
    </row>
    <row r="108" spans="1:164" ht="8.65" customHeight="1">
      <c r="A108" s="107"/>
      <c r="B108" s="213"/>
      <c r="C108" s="214"/>
      <c r="D108" s="214"/>
      <c r="E108" s="214"/>
      <c r="F108" s="214"/>
      <c r="G108" s="214"/>
      <c r="H108" s="214"/>
      <c r="I108" s="214"/>
      <c r="J108" s="214"/>
      <c r="K108" s="214"/>
      <c r="L108" s="214"/>
      <c r="M108" s="214"/>
      <c r="N108" s="214"/>
      <c r="O108" s="214"/>
      <c r="P108" s="279"/>
      <c r="Q108" s="279"/>
      <c r="R108" s="279"/>
      <c r="S108" s="279"/>
      <c r="T108" s="279"/>
      <c r="U108" s="279"/>
      <c r="V108" s="279"/>
      <c r="W108" s="279"/>
      <c r="X108" s="279"/>
      <c r="Y108" s="279"/>
      <c r="Z108" s="279"/>
      <c r="AA108" s="279"/>
      <c r="AB108" s="279"/>
      <c r="AC108" s="279"/>
      <c r="AD108" s="279"/>
      <c r="AE108" s="279"/>
      <c r="AF108" s="279"/>
      <c r="AG108" s="279"/>
      <c r="AH108" s="279"/>
      <c r="AI108" s="279"/>
      <c r="AJ108" s="279"/>
      <c r="AK108" s="279"/>
      <c r="AL108" s="279"/>
      <c r="AM108" s="279"/>
      <c r="AN108" s="279"/>
      <c r="AO108" s="279"/>
      <c r="AP108" s="279"/>
      <c r="AQ108" s="279"/>
      <c r="AR108" s="279"/>
      <c r="AS108" s="279"/>
      <c r="AT108" s="280"/>
      <c r="AU108" s="274"/>
      <c r="AV108" s="275"/>
      <c r="AW108" s="275"/>
      <c r="AX108" s="275"/>
      <c r="AY108" s="275"/>
      <c r="AZ108" s="275"/>
      <c r="BA108" s="275"/>
      <c r="BB108" s="275"/>
      <c r="BC108" s="275"/>
      <c r="BD108" s="275"/>
      <c r="BE108" s="275"/>
      <c r="BF108" s="275"/>
      <c r="BG108" s="275"/>
      <c r="BH108" s="275"/>
      <c r="BI108" s="275"/>
      <c r="BJ108" s="275"/>
      <c r="BK108" s="275"/>
      <c r="BL108" s="275"/>
      <c r="BM108" s="275"/>
      <c r="BN108" s="275"/>
      <c r="BO108" s="275"/>
      <c r="BP108" s="275"/>
      <c r="BQ108" s="275"/>
      <c r="BR108" s="275"/>
      <c r="BS108" s="275"/>
      <c r="BT108" s="275"/>
      <c r="BU108" s="275"/>
      <c r="BV108" s="275"/>
      <c r="BW108" s="275"/>
      <c r="BX108" s="275"/>
      <c r="BY108" s="276"/>
      <c r="BZ108" s="281"/>
      <c r="CA108" s="282"/>
      <c r="CB108" s="282"/>
      <c r="CC108" s="282"/>
      <c r="CD108" s="282"/>
      <c r="CE108" s="282"/>
      <c r="CF108" s="282"/>
      <c r="CG108" s="282"/>
      <c r="CH108" s="282"/>
      <c r="CI108" s="282"/>
      <c r="CJ108" s="282"/>
      <c r="CK108" s="282"/>
      <c r="CL108" s="282"/>
      <c r="CM108" s="282"/>
      <c r="CN108" s="282"/>
      <c r="CO108" s="282"/>
      <c r="CP108" s="282"/>
      <c r="CQ108" s="282"/>
      <c r="CR108" s="282"/>
      <c r="CS108" s="282"/>
      <c r="CT108" s="282"/>
      <c r="CU108" s="282"/>
      <c r="CV108" s="282"/>
      <c r="CW108" s="282"/>
      <c r="CX108" s="282"/>
      <c r="CY108" s="282"/>
      <c r="CZ108" s="282"/>
      <c r="DA108" s="282"/>
      <c r="DB108" s="282"/>
      <c r="DC108" s="282"/>
      <c r="DD108" s="282"/>
      <c r="DE108" s="282"/>
      <c r="DF108" s="282"/>
      <c r="DG108" s="282"/>
      <c r="DH108" s="282"/>
      <c r="DI108" s="282"/>
      <c r="DJ108" s="283"/>
      <c r="DK108" s="229"/>
      <c r="DL108" s="227"/>
      <c r="DM108" s="227"/>
      <c r="DN108" s="227"/>
      <c r="DO108" s="227"/>
      <c r="DP108" s="227"/>
      <c r="DQ108" s="227"/>
      <c r="DR108" s="227"/>
      <c r="DS108" s="227"/>
      <c r="DT108" s="227"/>
      <c r="DU108" s="227"/>
      <c r="DV108" s="227"/>
      <c r="DW108" s="227"/>
      <c r="DX108" s="227"/>
      <c r="DY108" s="227"/>
      <c r="DZ108" s="227"/>
      <c r="EA108" s="227"/>
      <c r="EB108" s="227"/>
      <c r="EC108" s="227"/>
      <c r="ED108" s="227"/>
      <c r="EE108" s="227"/>
      <c r="EF108" s="227"/>
      <c r="EG108" s="227"/>
      <c r="EH108" s="227"/>
      <c r="EI108" s="227"/>
      <c r="EJ108" s="227"/>
      <c r="EK108" s="227"/>
      <c r="EL108" s="227"/>
      <c r="EM108" s="227"/>
      <c r="EN108" s="227"/>
      <c r="EO108" s="227"/>
      <c r="EP108" s="227"/>
      <c r="EQ108" s="227"/>
      <c r="ER108" s="227"/>
      <c r="ES108" s="227"/>
      <c r="ET108" s="227"/>
      <c r="EU108" s="227"/>
      <c r="EV108" s="227"/>
      <c r="EW108" s="227"/>
      <c r="EX108" s="227"/>
      <c r="EY108" s="227"/>
      <c r="EZ108" s="227"/>
      <c r="FA108" s="227"/>
      <c r="FB108" s="227"/>
      <c r="FC108" s="227"/>
      <c r="FD108" s="227"/>
      <c r="FE108" s="227"/>
      <c r="FF108" s="227"/>
      <c r="FG108" s="227"/>
      <c r="FH108" s="228"/>
    </row>
    <row r="109" spans="1:164" ht="8.65" customHeight="1">
      <c r="A109" s="107"/>
      <c r="B109" s="213"/>
      <c r="C109" s="214"/>
      <c r="D109" s="214"/>
      <c r="E109" s="214"/>
      <c r="F109" s="214"/>
      <c r="G109" s="214"/>
      <c r="H109" s="214"/>
      <c r="I109" s="214"/>
      <c r="J109" s="214"/>
      <c r="K109" s="214"/>
      <c r="L109" s="214"/>
      <c r="M109" s="214"/>
      <c r="N109" s="214"/>
      <c r="O109" s="214"/>
      <c r="P109" s="279"/>
      <c r="Q109" s="279"/>
      <c r="R109" s="279"/>
      <c r="S109" s="279"/>
      <c r="T109" s="279"/>
      <c r="U109" s="279"/>
      <c r="V109" s="279"/>
      <c r="W109" s="279"/>
      <c r="X109" s="279"/>
      <c r="Y109" s="279"/>
      <c r="Z109" s="279"/>
      <c r="AA109" s="279"/>
      <c r="AB109" s="279"/>
      <c r="AC109" s="279"/>
      <c r="AD109" s="279"/>
      <c r="AE109" s="279"/>
      <c r="AF109" s="279"/>
      <c r="AG109" s="279"/>
      <c r="AH109" s="279"/>
      <c r="AI109" s="279"/>
      <c r="AJ109" s="279"/>
      <c r="AK109" s="279"/>
      <c r="AL109" s="279"/>
      <c r="AM109" s="279"/>
      <c r="AN109" s="279"/>
      <c r="AO109" s="279"/>
      <c r="AP109" s="279"/>
      <c r="AQ109" s="279"/>
      <c r="AR109" s="279"/>
      <c r="AS109" s="279"/>
      <c r="AT109" s="280"/>
      <c r="AU109" s="277"/>
      <c r="AV109" s="278"/>
      <c r="AW109" s="278"/>
      <c r="AX109" s="278"/>
      <c r="AY109" s="278"/>
      <c r="AZ109" s="278"/>
      <c r="BA109" s="278"/>
      <c r="BB109" s="278"/>
      <c r="BC109" s="278"/>
      <c r="BD109" s="275"/>
      <c r="BE109" s="275"/>
      <c r="BF109" s="275"/>
      <c r="BG109" s="275"/>
      <c r="BH109" s="275"/>
      <c r="BI109" s="275"/>
      <c r="BJ109" s="275"/>
      <c r="BK109" s="275"/>
      <c r="BL109" s="275"/>
      <c r="BM109" s="275"/>
      <c r="BN109" s="275"/>
      <c r="BO109" s="278"/>
      <c r="BP109" s="278"/>
      <c r="BQ109" s="278"/>
      <c r="BR109" s="278"/>
      <c r="BS109" s="278"/>
      <c r="BT109" s="278"/>
      <c r="BU109" s="278"/>
      <c r="BV109" s="278"/>
      <c r="BW109" s="275"/>
      <c r="BX109" s="275"/>
      <c r="BY109" s="276"/>
      <c r="BZ109" s="281"/>
      <c r="CA109" s="282"/>
      <c r="CB109" s="282"/>
      <c r="CC109" s="282"/>
      <c r="CD109" s="282"/>
      <c r="CE109" s="282"/>
      <c r="CF109" s="282"/>
      <c r="CG109" s="282"/>
      <c r="CH109" s="282"/>
      <c r="CI109" s="282"/>
      <c r="CJ109" s="282"/>
      <c r="CK109" s="282"/>
      <c r="CL109" s="282"/>
      <c r="CM109" s="282"/>
      <c r="CN109" s="282"/>
      <c r="CO109" s="282"/>
      <c r="CP109" s="282"/>
      <c r="CQ109" s="282"/>
      <c r="CR109" s="282"/>
      <c r="CS109" s="282"/>
      <c r="CT109" s="282"/>
      <c r="CU109" s="282"/>
      <c r="CV109" s="282"/>
      <c r="CW109" s="282"/>
      <c r="CX109" s="282"/>
      <c r="CY109" s="282"/>
      <c r="CZ109" s="282"/>
      <c r="DA109" s="282"/>
      <c r="DB109" s="282"/>
      <c r="DC109" s="282"/>
      <c r="DD109" s="282"/>
      <c r="DE109" s="282"/>
      <c r="DF109" s="282"/>
      <c r="DG109" s="282"/>
      <c r="DH109" s="282"/>
      <c r="DI109" s="282"/>
      <c r="DJ109" s="283"/>
      <c r="DK109" s="229"/>
      <c r="DL109" s="227"/>
      <c r="DM109" s="227"/>
      <c r="DN109" s="227"/>
      <c r="DO109" s="227"/>
      <c r="DP109" s="227"/>
      <c r="DQ109" s="227"/>
      <c r="DR109" s="227"/>
      <c r="DS109" s="227"/>
      <c r="DT109" s="227"/>
      <c r="DU109" s="227"/>
      <c r="DV109" s="227"/>
      <c r="DW109" s="227"/>
      <c r="DX109" s="227"/>
      <c r="DY109" s="227"/>
      <c r="DZ109" s="227"/>
      <c r="EA109" s="227"/>
      <c r="EB109" s="227"/>
      <c r="EC109" s="227"/>
      <c r="ED109" s="227"/>
      <c r="EE109" s="227"/>
      <c r="EF109" s="227"/>
      <c r="EG109" s="227"/>
      <c r="EH109" s="227"/>
      <c r="EI109" s="227"/>
      <c r="EJ109" s="227"/>
      <c r="EK109" s="227"/>
      <c r="EL109" s="227"/>
      <c r="EM109" s="227"/>
      <c r="EN109" s="227"/>
      <c r="EO109" s="227"/>
      <c r="EP109" s="227"/>
      <c r="EQ109" s="227"/>
      <c r="ER109" s="227"/>
      <c r="ES109" s="227"/>
      <c r="ET109" s="227"/>
      <c r="EU109" s="227"/>
      <c r="EV109" s="227"/>
      <c r="EW109" s="227"/>
      <c r="EX109" s="227"/>
      <c r="EY109" s="227"/>
      <c r="EZ109" s="227"/>
      <c r="FA109" s="227"/>
      <c r="FB109" s="227"/>
      <c r="FC109" s="227"/>
      <c r="FD109" s="227"/>
      <c r="FE109" s="227"/>
      <c r="FF109" s="227"/>
      <c r="FG109" s="227"/>
      <c r="FH109" s="228"/>
    </row>
    <row r="110" spans="1:164" ht="8.65" customHeight="1">
      <c r="A110" s="107"/>
      <c r="B110" s="213" t="s">
        <v>1403</v>
      </c>
      <c r="C110" s="214"/>
      <c r="D110" s="214"/>
      <c r="E110" s="214"/>
      <c r="F110" s="214"/>
      <c r="G110" s="214"/>
      <c r="H110" s="214"/>
      <c r="I110" s="214"/>
      <c r="J110" s="214"/>
      <c r="K110" s="214"/>
      <c r="L110" s="214"/>
      <c r="M110" s="214"/>
      <c r="N110" s="214"/>
      <c r="O110" s="214"/>
      <c r="P110" s="215" t="s">
        <v>1404</v>
      </c>
      <c r="Q110" s="215"/>
      <c r="R110" s="215"/>
      <c r="S110" s="215"/>
      <c r="T110" s="215"/>
      <c r="U110" s="215"/>
      <c r="V110" s="215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  <c r="AT110" s="216"/>
      <c r="AU110" s="217" t="s">
        <v>1405</v>
      </c>
      <c r="AV110" s="218"/>
      <c r="AW110" s="218"/>
      <c r="AX110" s="218"/>
      <c r="AY110" s="218"/>
      <c r="AZ110" s="218"/>
      <c r="BA110" s="218"/>
      <c r="BB110" s="218"/>
      <c r="BC110" s="218"/>
      <c r="BD110" s="218"/>
      <c r="BE110" s="218"/>
      <c r="BF110" s="218"/>
      <c r="BG110" s="218"/>
      <c r="BH110" s="218"/>
      <c r="BI110" s="218"/>
      <c r="BJ110" s="218"/>
      <c r="BK110" s="218"/>
      <c r="BL110" s="218"/>
      <c r="BM110" s="218"/>
      <c r="BN110" s="218"/>
      <c r="BO110" s="218"/>
      <c r="BP110" s="218"/>
      <c r="BQ110" s="218"/>
      <c r="BR110" s="218"/>
      <c r="BS110" s="218"/>
      <c r="BT110" s="218"/>
      <c r="BU110" s="218"/>
      <c r="BV110" s="218"/>
      <c r="BW110" s="218"/>
      <c r="BX110" s="218"/>
      <c r="BY110" s="219"/>
      <c r="BZ110" s="140"/>
      <c r="CA110" s="141"/>
      <c r="CB110" s="141"/>
      <c r="CC110" s="141"/>
      <c r="CD110" s="141"/>
      <c r="CE110" s="141"/>
      <c r="CF110" s="141"/>
      <c r="CG110" s="141"/>
      <c r="CH110" s="141"/>
      <c r="CI110" s="141"/>
      <c r="CJ110" s="141"/>
      <c r="CK110" s="141"/>
      <c r="CL110" s="141"/>
      <c r="CM110" s="141"/>
      <c r="CN110" s="141"/>
      <c r="CO110" s="141"/>
      <c r="CP110" s="141"/>
      <c r="CQ110" s="141"/>
      <c r="CR110" s="142"/>
      <c r="CS110" s="142"/>
      <c r="CT110" s="142"/>
      <c r="CU110" s="142"/>
      <c r="CV110" s="142"/>
      <c r="CW110" s="142"/>
      <c r="CX110" s="142"/>
      <c r="CY110" s="142"/>
      <c r="CZ110" s="142"/>
      <c r="DA110" s="142"/>
      <c r="DB110" s="142"/>
      <c r="DC110" s="142"/>
      <c r="DD110" s="142"/>
      <c r="DE110" s="142"/>
      <c r="DF110" s="142"/>
      <c r="DG110" s="142"/>
      <c r="DH110" s="142"/>
      <c r="DI110" s="142"/>
      <c r="DJ110" s="143"/>
      <c r="DK110" s="226" t="s">
        <v>1406</v>
      </c>
      <c r="DL110" s="227"/>
      <c r="DM110" s="227"/>
      <c r="DN110" s="227"/>
      <c r="DO110" s="227"/>
      <c r="DP110" s="227"/>
      <c r="DQ110" s="227"/>
      <c r="DR110" s="227"/>
      <c r="DS110" s="227"/>
      <c r="DT110" s="227"/>
      <c r="DU110" s="227"/>
      <c r="DV110" s="227"/>
      <c r="DW110" s="227"/>
      <c r="DX110" s="227"/>
      <c r="DY110" s="227"/>
      <c r="DZ110" s="227"/>
      <c r="EA110" s="227"/>
      <c r="EB110" s="227"/>
      <c r="EC110" s="227"/>
      <c r="ED110" s="227"/>
      <c r="EE110" s="227"/>
      <c r="EF110" s="227"/>
      <c r="EG110" s="227"/>
      <c r="EH110" s="227"/>
      <c r="EI110" s="227"/>
      <c r="EJ110" s="227"/>
      <c r="EK110" s="227"/>
      <c r="EL110" s="227"/>
      <c r="EM110" s="227"/>
      <c r="EN110" s="227"/>
      <c r="EO110" s="227"/>
      <c r="EP110" s="227"/>
      <c r="EQ110" s="227"/>
      <c r="ER110" s="227"/>
      <c r="ES110" s="227"/>
      <c r="ET110" s="227"/>
      <c r="EU110" s="227"/>
      <c r="EV110" s="227"/>
      <c r="EW110" s="227"/>
      <c r="EX110" s="227"/>
      <c r="EY110" s="227"/>
      <c r="EZ110" s="227"/>
      <c r="FA110" s="227"/>
      <c r="FB110" s="227"/>
      <c r="FC110" s="227"/>
      <c r="FD110" s="227"/>
      <c r="FE110" s="227"/>
      <c r="FF110" s="227"/>
      <c r="FG110" s="227"/>
      <c r="FH110" s="228"/>
    </row>
    <row r="111" spans="1:164" ht="8.65" customHeight="1">
      <c r="A111" s="107"/>
      <c r="B111" s="213"/>
      <c r="C111" s="214"/>
      <c r="D111" s="214"/>
      <c r="E111" s="214"/>
      <c r="F111" s="214"/>
      <c r="G111" s="214"/>
      <c r="H111" s="214"/>
      <c r="I111" s="214"/>
      <c r="J111" s="214"/>
      <c r="K111" s="214"/>
      <c r="L111" s="214"/>
      <c r="M111" s="214"/>
      <c r="N111" s="214"/>
      <c r="O111" s="214"/>
      <c r="P111" s="215"/>
      <c r="Q111" s="215"/>
      <c r="R111" s="215"/>
      <c r="S111" s="215"/>
      <c r="T111" s="215"/>
      <c r="U111" s="215"/>
      <c r="V111" s="215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  <c r="AT111" s="216"/>
      <c r="AU111" s="220"/>
      <c r="AV111" s="221"/>
      <c r="AW111" s="221"/>
      <c r="AX111" s="221"/>
      <c r="AY111" s="221"/>
      <c r="AZ111" s="221"/>
      <c r="BA111" s="221"/>
      <c r="BB111" s="221"/>
      <c r="BC111" s="221"/>
      <c r="BD111" s="221"/>
      <c r="BE111" s="221"/>
      <c r="BF111" s="221"/>
      <c r="BG111" s="221"/>
      <c r="BH111" s="221"/>
      <c r="BI111" s="221"/>
      <c r="BJ111" s="221"/>
      <c r="BK111" s="221"/>
      <c r="BL111" s="221"/>
      <c r="BM111" s="221"/>
      <c r="BN111" s="221"/>
      <c r="BO111" s="221"/>
      <c r="BP111" s="221"/>
      <c r="BQ111" s="221"/>
      <c r="BR111" s="221"/>
      <c r="BS111" s="221"/>
      <c r="BT111" s="221"/>
      <c r="BU111" s="221"/>
      <c r="BV111" s="221"/>
      <c r="BW111" s="221"/>
      <c r="BX111" s="221"/>
      <c r="BY111" s="222"/>
      <c r="BZ111" s="140"/>
      <c r="CA111" s="141"/>
      <c r="CB111" s="141"/>
      <c r="CC111" s="141"/>
      <c r="CD111" s="141"/>
      <c r="CE111" s="141"/>
      <c r="CF111" s="141"/>
      <c r="CG111" s="141"/>
      <c r="CH111" s="141"/>
      <c r="CI111" s="141"/>
      <c r="CJ111" s="141"/>
      <c r="CK111" s="141"/>
      <c r="CL111" s="141"/>
      <c r="CM111" s="141"/>
      <c r="CN111" s="141"/>
      <c r="CO111" s="141"/>
      <c r="CP111" s="141"/>
      <c r="CQ111" s="141"/>
      <c r="CR111" s="142"/>
      <c r="CS111" s="142"/>
      <c r="CT111" s="142"/>
      <c r="CU111" s="142"/>
      <c r="CV111" s="142"/>
      <c r="CW111" s="142"/>
      <c r="CX111" s="142"/>
      <c r="CY111" s="142"/>
      <c r="CZ111" s="142"/>
      <c r="DA111" s="142"/>
      <c r="DB111" s="142"/>
      <c r="DC111" s="142"/>
      <c r="DD111" s="142"/>
      <c r="DE111" s="142"/>
      <c r="DF111" s="142"/>
      <c r="DG111" s="142"/>
      <c r="DH111" s="142"/>
      <c r="DI111" s="142"/>
      <c r="DJ111" s="143"/>
      <c r="DK111" s="229"/>
      <c r="DL111" s="227"/>
      <c r="DM111" s="227"/>
      <c r="DN111" s="227"/>
      <c r="DO111" s="227"/>
      <c r="DP111" s="227"/>
      <c r="DQ111" s="227"/>
      <c r="DR111" s="227"/>
      <c r="DS111" s="227"/>
      <c r="DT111" s="227"/>
      <c r="DU111" s="227"/>
      <c r="DV111" s="227"/>
      <c r="DW111" s="227"/>
      <c r="DX111" s="227"/>
      <c r="DY111" s="227"/>
      <c r="DZ111" s="227"/>
      <c r="EA111" s="227"/>
      <c r="EB111" s="227"/>
      <c r="EC111" s="227"/>
      <c r="ED111" s="227"/>
      <c r="EE111" s="227"/>
      <c r="EF111" s="227"/>
      <c r="EG111" s="227"/>
      <c r="EH111" s="227"/>
      <c r="EI111" s="227"/>
      <c r="EJ111" s="227"/>
      <c r="EK111" s="227"/>
      <c r="EL111" s="227"/>
      <c r="EM111" s="227"/>
      <c r="EN111" s="227"/>
      <c r="EO111" s="227"/>
      <c r="EP111" s="227"/>
      <c r="EQ111" s="227"/>
      <c r="ER111" s="227"/>
      <c r="ES111" s="227"/>
      <c r="ET111" s="227"/>
      <c r="EU111" s="227"/>
      <c r="EV111" s="227"/>
      <c r="EW111" s="227"/>
      <c r="EX111" s="227"/>
      <c r="EY111" s="227"/>
      <c r="EZ111" s="227"/>
      <c r="FA111" s="227"/>
      <c r="FB111" s="227"/>
      <c r="FC111" s="227"/>
      <c r="FD111" s="227"/>
      <c r="FE111" s="227"/>
      <c r="FF111" s="227"/>
      <c r="FG111" s="227"/>
      <c r="FH111" s="228"/>
    </row>
    <row r="112" spans="1:164" ht="8.65" customHeight="1">
      <c r="A112" s="107"/>
      <c r="B112" s="213"/>
      <c r="C112" s="214"/>
      <c r="D112" s="214"/>
      <c r="E112" s="214"/>
      <c r="F112" s="214"/>
      <c r="G112" s="214"/>
      <c r="H112" s="214"/>
      <c r="I112" s="214"/>
      <c r="J112" s="214"/>
      <c r="K112" s="214"/>
      <c r="L112" s="214"/>
      <c r="M112" s="214"/>
      <c r="N112" s="214"/>
      <c r="O112" s="214"/>
      <c r="P112" s="215"/>
      <c r="Q112" s="215"/>
      <c r="R112" s="215"/>
      <c r="S112" s="215"/>
      <c r="T112" s="215"/>
      <c r="U112" s="215"/>
      <c r="V112" s="215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  <c r="AT112" s="216"/>
      <c r="AU112" s="223"/>
      <c r="AV112" s="224"/>
      <c r="AW112" s="224"/>
      <c r="AX112" s="224"/>
      <c r="AY112" s="224"/>
      <c r="AZ112" s="224"/>
      <c r="BA112" s="224"/>
      <c r="BB112" s="224"/>
      <c r="BC112" s="224"/>
      <c r="BD112" s="224"/>
      <c r="BE112" s="224"/>
      <c r="BF112" s="224"/>
      <c r="BG112" s="224"/>
      <c r="BH112" s="224"/>
      <c r="BI112" s="224"/>
      <c r="BJ112" s="224"/>
      <c r="BK112" s="224"/>
      <c r="BL112" s="224"/>
      <c r="BM112" s="224"/>
      <c r="BN112" s="224"/>
      <c r="BO112" s="224"/>
      <c r="BP112" s="224"/>
      <c r="BQ112" s="224"/>
      <c r="BR112" s="224"/>
      <c r="BS112" s="224"/>
      <c r="BT112" s="224"/>
      <c r="BU112" s="224"/>
      <c r="BV112" s="224"/>
      <c r="BW112" s="224"/>
      <c r="BX112" s="224"/>
      <c r="BY112" s="225"/>
      <c r="BZ112" s="144"/>
      <c r="CA112" s="142"/>
      <c r="CB112" s="142"/>
      <c r="CC112" s="142"/>
      <c r="CD112" s="142"/>
      <c r="CE112" s="142"/>
      <c r="CF112" s="142"/>
      <c r="CG112" s="142"/>
      <c r="CH112" s="142"/>
      <c r="CI112" s="142"/>
      <c r="CJ112" s="142"/>
      <c r="CK112" s="142"/>
      <c r="CL112" s="142"/>
      <c r="CM112" s="142"/>
      <c r="CN112" s="142"/>
      <c r="CO112" s="142"/>
      <c r="CP112" s="142"/>
      <c r="CQ112" s="142"/>
      <c r="CR112" s="142"/>
      <c r="CS112" s="142"/>
      <c r="CT112" s="142"/>
      <c r="CU112" s="142"/>
      <c r="CV112" s="142"/>
      <c r="CW112" s="142"/>
      <c r="CX112" s="142"/>
      <c r="CY112" s="142"/>
      <c r="CZ112" s="142"/>
      <c r="DA112" s="142"/>
      <c r="DB112" s="142"/>
      <c r="DC112" s="142"/>
      <c r="DD112" s="142"/>
      <c r="DE112" s="142"/>
      <c r="DF112" s="142"/>
      <c r="DG112" s="142"/>
      <c r="DH112" s="142"/>
      <c r="DI112" s="142"/>
      <c r="DJ112" s="143"/>
      <c r="DK112" s="230"/>
      <c r="DL112" s="231"/>
      <c r="DM112" s="231"/>
      <c r="DN112" s="231"/>
      <c r="DO112" s="231"/>
      <c r="DP112" s="231"/>
      <c r="DQ112" s="231"/>
      <c r="DR112" s="231"/>
      <c r="DS112" s="231"/>
      <c r="DT112" s="231"/>
      <c r="DU112" s="231"/>
      <c r="DV112" s="231"/>
      <c r="DW112" s="231"/>
      <c r="DX112" s="231"/>
      <c r="DY112" s="231"/>
      <c r="DZ112" s="231"/>
      <c r="EA112" s="231"/>
      <c r="EB112" s="231"/>
      <c r="EC112" s="231"/>
      <c r="ED112" s="231"/>
      <c r="EE112" s="231"/>
      <c r="EF112" s="231"/>
      <c r="EG112" s="231"/>
      <c r="EH112" s="231"/>
      <c r="EI112" s="231"/>
      <c r="EJ112" s="231"/>
      <c r="EK112" s="231"/>
      <c r="EL112" s="231"/>
      <c r="EM112" s="231"/>
      <c r="EN112" s="231"/>
      <c r="EO112" s="231"/>
      <c r="EP112" s="231"/>
      <c r="EQ112" s="231"/>
      <c r="ER112" s="231"/>
      <c r="ES112" s="231"/>
      <c r="ET112" s="231"/>
      <c r="EU112" s="231"/>
      <c r="EV112" s="231"/>
      <c r="EW112" s="231"/>
      <c r="EX112" s="231"/>
      <c r="EY112" s="231"/>
      <c r="EZ112" s="231"/>
      <c r="FA112" s="231"/>
      <c r="FB112" s="231"/>
      <c r="FC112" s="231"/>
      <c r="FD112" s="231"/>
      <c r="FE112" s="231"/>
      <c r="FF112" s="231"/>
      <c r="FG112" s="231"/>
      <c r="FH112" s="232"/>
    </row>
    <row r="113" spans="1:189" ht="8.65" customHeight="1">
      <c r="A113" s="107"/>
      <c r="B113" s="233" t="s">
        <v>1407</v>
      </c>
      <c r="C113" s="234"/>
      <c r="D113" s="234"/>
      <c r="E113" s="234"/>
      <c r="F113" s="234"/>
      <c r="G113" s="234"/>
      <c r="H113" s="234"/>
      <c r="I113" s="234"/>
      <c r="J113" s="234"/>
      <c r="K113" s="234"/>
      <c r="L113" s="234"/>
      <c r="M113" s="234"/>
      <c r="N113" s="234"/>
      <c r="O113" s="234"/>
      <c r="P113" s="234"/>
      <c r="Q113" s="234"/>
      <c r="R113" s="234"/>
      <c r="S113" s="234"/>
      <c r="T113" s="234"/>
      <c r="U113" s="234"/>
      <c r="V113" s="234"/>
      <c r="W113" s="234"/>
      <c r="X113" s="234"/>
      <c r="Y113" s="234"/>
      <c r="Z113" s="234"/>
      <c r="AA113" s="234"/>
      <c r="AB113" s="234"/>
      <c r="AC113" s="234"/>
      <c r="AD113" s="234"/>
      <c r="AE113" s="234"/>
      <c r="AF113" s="234"/>
      <c r="AG113" s="234"/>
      <c r="AH113" s="234"/>
      <c r="AI113" s="234"/>
      <c r="AJ113" s="234"/>
      <c r="AK113" s="234"/>
      <c r="AL113" s="234"/>
      <c r="AM113" s="234"/>
      <c r="AN113" s="234"/>
      <c r="AO113" s="234"/>
      <c r="AP113" s="234"/>
      <c r="AQ113" s="234"/>
      <c r="AR113" s="234"/>
      <c r="AS113" s="234"/>
      <c r="AT113" s="235"/>
      <c r="AU113" s="239" t="s">
        <v>1408</v>
      </c>
      <c r="AV113" s="240"/>
      <c r="AW113" s="240"/>
      <c r="AX113" s="240"/>
      <c r="AY113" s="240"/>
      <c r="AZ113" s="240"/>
      <c r="BA113" s="240"/>
      <c r="BB113" s="240"/>
      <c r="BC113" s="240"/>
      <c r="BD113" s="240"/>
      <c r="BE113" s="240"/>
      <c r="BF113" s="240"/>
      <c r="BG113" s="240"/>
      <c r="BH113" s="240"/>
      <c r="BI113" s="240"/>
      <c r="BJ113" s="240"/>
      <c r="BK113" s="240"/>
      <c r="BL113" s="240"/>
      <c r="BM113" s="240"/>
      <c r="BN113" s="240"/>
      <c r="BO113" s="240"/>
      <c r="BP113" s="240"/>
      <c r="BQ113" s="240"/>
      <c r="BR113" s="240"/>
      <c r="BS113" s="240"/>
      <c r="BT113" s="240"/>
      <c r="BU113" s="240"/>
      <c r="BV113" s="240"/>
      <c r="BW113" s="240"/>
      <c r="BX113" s="240"/>
      <c r="BY113" s="241"/>
      <c r="BZ113" s="144"/>
      <c r="CA113" s="142"/>
      <c r="CB113" s="142"/>
      <c r="CC113" s="142"/>
      <c r="CD113" s="142"/>
      <c r="CE113" s="142"/>
      <c r="CF113" s="142"/>
      <c r="CG113" s="142"/>
      <c r="CH113" s="142"/>
      <c r="CI113" s="142"/>
      <c r="CJ113" s="142"/>
      <c r="CK113" s="142"/>
      <c r="CL113" s="142"/>
      <c r="CM113" s="142"/>
      <c r="CN113" s="142"/>
      <c r="CO113" s="142"/>
      <c r="CP113" s="142"/>
      <c r="CQ113" s="142"/>
      <c r="CR113" s="142"/>
      <c r="CS113" s="142"/>
      <c r="CT113" s="142"/>
      <c r="CU113" s="142"/>
      <c r="CV113" s="142"/>
      <c r="CW113" s="142"/>
      <c r="CX113" s="142"/>
      <c r="CY113" s="142"/>
      <c r="CZ113" s="142"/>
      <c r="DA113" s="142"/>
      <c r="DB113" s="142"/>
      <c r="DC113" s="142"/>
      <c r="DD113" s="142"/>
      <c r="DE113" s="142"/>
      <c r="DF113" s="142"/>
      <c r="DG113" s="142"/>
      <c r="DH113" s="142"/>
      <c r="DI113" s="142"/>
      <c r="DJ113" s="143"/>
      <c r="DK113" s="245" t="s">
        <v>1409</v>
      </c>
      <c r="DL113" s="245"/>
      <c r="DM113" s="245"/>
      <c r="DN113" s="245"/>
      <c r="DO113" s="245"/>
      <c r="DP113" s="245"/>
      <c r="DQ113" s="245"/>
      <c r="DR113" s="245"/>
      <c r="DS113" s="245"/>
      <c r="DT113" s="245"/>
      <c r="DU113" s="245"/>
      <c r="DV113" s="245"/>
      <c r="DW113" s="245"/>
      <c r="DX113" s="245"/>
      <c r="DY113" s="245"/>
      <c r="DZ113" s="245"/>
      <c r="EA113" s="245"/>
      <c r="EB113" s="245"/>
      <c r="EC113" s="245"/>
      <c r="ED113" s="245"/>
      <c r="EE113" s="245"/>
      <c r="EF113" s="245"/>
      <c r="EG113" s="245"/>
      <c r="EH113" s="245"/>
      <c r="EI113" s="245"/>
      <c r="EJ113" s="245"/>
      <c r="EK113" s="245"/>
      <c r="EL113" s="245"/>
      <c r="EM113" s="245"/>
      <c r="EN113" s="245"/>
      <c r="EO113" s="245"/>
      <c r="EP113" s="245"/>
      <c r="EQ113" s="245"/>
      <c r="ER113" s="245"/>
      <c r="ES113" s="245"/>
      <c r="ET113" s="245"/>
      <c r="EU113" s="245"/>
      <c r="EV113" s="245"/>
      <c r="EW113" s="245"/>
      <c r="EX113" s="245"/>
      <c r="EY113" s="245"/>
      <c r="EZ113" s="245"/>
      <c r="FA113" s="245"/>
      <c r="FB113" s="245"/>
      <c r="FC113" s="245"/>
      <c r="FD113" s="245"/>
      <c r="FE113" s="245"/>
      <c r="FF113" s="245"/>
      <c r="FG113" s="245"/>
      <c r="FH113" s="246"/>
    </row>
    <row r="114" spans="1:189" ht="8.65" customHeight="1">
      <c r="A114" s="107"/>
      <c r="B114" s="236"/>
      <c r="C114" s="237"/>
      <c r="D114" s="237"/>
      <c r="E114" s="237"/>
      <c r="F114" s="237"/>
      <c r="G114" s="237"/>
      <c r="H114" s="237"/>
      <c r="I114" s="237"/>
      <c r="J114" s="237"/>
      <c r="K114" s="237"/>
      <c r="L114" s="237"/>
      <c r="M114" s="237"/>
      <c r="N114" s="237"/>
      <c r="O114" s="237"/>
      <c r="P114" s="237"/>
      <c r="Q114" s="237"/>
      <c r="R114" s="237"/>
      <c r="S114" s="237"/>
      <c r="T114" s="237"/>
      <c r="U114" s="237"/>
      <c r="V114" s="237"/>
      <c r="W114" s="237"/>
      <c r="X114" s="237"/>
      <c r="Y114" s="237"/>
      <c r="Z114" s="237"/>
      <c r="AA114" s="237"/>
      <c r="AB114" s="237"/>
      <c r="AC114" s="237"/>
      <c r="AD114" s="237"/>
      <c r="AE114" s="237"/>
      <c r="AF114" s="237"/>
      <c r="AG114" s="237"/>
      <c r="AH114" s="237"/>
      <c r="AI114" s="237"/>
      <c r="AJ114" s="237"/>
      <c r="AK114" s="237"/>
      <c r="AL114" s="237"/>
      <c r="AM114" s="237"/>
      <c r="AN114" s="237"/>
      <c r="AO114" s="237"/>
      <c r="AP114" s="237"/>
      <c r="AQ114" s="237"/>
      <c r="AR114" s="237"/>
      <c r="AS114" s="237"/>
      <c r="AT114" s="238"/>
      <c r="AU114" s="242"/>
      <c r="AV114" s="243"/>
      <c r="AW114" s="243"/>
      <c r="AX114" s="243"/>
      <c r="AY114" s="243"/>
      <c r="AZ114" s="243"/>
      <c r="BA114" s="243"/>
      <c r="BB114" s="243"/>
      <c r="BC114" s="243"/>
      <c r="BD114" s="243"/>
      <c r="BE114" s="243"/>
      <c r="BF114" s="243"/>
      <c r="BG114" s="243"/>
      <c r="BH114" s="243"/>
      <c r="BI114" s="243"/>
      <c r="BJ114" s="243"/>
      <c r="BK114" s="243"/>
      <c r="BL114" s="243"/>
      <c r="BM114" s="243"/>
      <c r="BN114" s="243"/>
      <c r="BO114" s="243"/>
      <c r="BP114" s="243"/>
      <c r="BQ114" s="243"/>
      <c r="BR114" s="243"/>
      <c r="BS114" s="243"/>
      <c r="BT114" s="243"/>
      <c r="BU114" s="243"/>
      <c r="BV114" s="243"/>
      <c r="BW114" s="243"/>
      <c r="BX114" s="243"/>
      <c r="BY114" s="244"/>
      <c r="BZ114" s="250"/>
      <c r="CA114" s="251"/>
      <c r="CB114" s="251"/>
      <c r="CC114" s="251"/>
      <c r="CD114" s="251"/>
      <c r="CE114" s="251"/>
      <c r="CF114" s="251"/>
      <c r="CG114" s="251"/>
      <c r="CH114" s="251"/>
      <c r="CI114" s="251"/>
      <c r="CJ114" s="251"/>
      <c r="CK114" s="251"/>
      <c r="CL114" s="251"/>
      <c r="CM114" s="251"/>
      <c r="CN114" s="251"/>
      <c r="CO114" s="251"/>
      <c r="CP114" s="251"/>
      <c r="CQ114" s="251"/>
      <c r="CR114" s="251"/>
      <c r="CS114" s="251"/>
      <c r="CT114" s="251"/>
      <c r="CU114" s="251"/>
      <c r="CV114" s="251"/>
      <c r="CW114" s="251"/>
      <c r="CX114" s="251"/>
      <c r="CY114" s="251"/>
      <c r="CZ114" s="251"/>
      <c r="DA114" s="251"/>
      <c r="DB114" s="251"/>
      <c r="DC114" s="251"/>
      <c r="DD114" s="251"/>
      <c r="DE114" s="251"/>
      <c r="DF114" s="251"/>
      <c r="DG114" s="251"/>
      <c r="DH114" s="251"/>
      <c r="DI114" s="251"/>
      <c r="DJ114" s="252"/>
      <c r="DK114" s="212"/>
      <c r="DL114" s="212"/>
      <c r="DM114" s="212"/>
      <c r="DN114" s="212"/>
      <c r="DO114" s="212"/>
      <c r="DP114" s="212"/>
      <c r="DQ114" s="212"/>
      <c r="DR114" s="212"/>
      <c r="DS114" s="212"/>
      <c r="DT114" s="212"/>
      <c r="DU114" s="212"/>
      <c r="DV114" s="212"/>
      <c r="DW114" s="212"/>
      <c r="DX114" s="212"/>
      <c r="DY114" s="212"/>
      <c r="DZ114" s="212"/>
      <c r="EA114" s="212"/>
      <c r="EB114" s="212"/>
      <c r="EC114" s="212"/>
      <c r="ED114" s="212"/>
      <c r="EE114" s="212"/>
      <c r="EF114" s="212"/>
      <c r="EG114" s="212"/>
      <c r="EH114" s="212"/>
      <c r="EI114" s="212"/>
      <c r="EJ114" s="212"/>
      <c r="EK114" s="212"/>
      <c r="EL114" s="212"/>
      <c r="EM114" s="212"/>
      <c r="EN114" s="212"/>
      <c r="EO114" s="212"/>
      <c r="EP114" s="212"/>
      <c r="EQ114" s="212"/>
      <c r="ER114" s="212"/>
      <c r="ES114" s="212"/>
      <c r="ET114" s="212"/>
      <c r="EU114" s="212"/>
      <c r="EV114" s="212"/>
      <c r="EW114" s="212"/>
      <c r="EX114" s="212"/>
      <c r="EY114" s="212"/>
      <c r="EZ114" s="212"/>
      <c r="FA114" s="212"/>
      <c r="FB114" s="212"/>
      <c r="FC114" s="212"/>
      <c r="FD114" s="212"/>
      <c r="FE114" s="212"/>
      <c r="FF114" s="212"/>
      <c r="FG114" s="212"/>
      <c r="FH114" s="247"/>
    </row>
    <row r="115" spans="1:189" ht="8.65" customHeight="1">
      <c r="A115" s="107"/>
      <c r="B115" s="195" t="s">
        <v>1410</v>
      </c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96"/>
      <c r="AS115" s="196"/>
      <c r="AT115" s="197"/>
      <c r="AU115" s="256" t="s">
        <v>1411</v>
      </c>
      <c r="AV115" s="257"/>
      <c r="AW115" s="257"/>
      <c r="AX115" s="257"/>
      <c r="AY115" s="257"/>
      <c r="AZ115" s="257"/>
      <c r="BA115" s="257"/>
      <c r="BB115" s="257"/>
      <c r="BC115" s="257"/>
      <c r="BD115" s="257"/>
      <c r="BE115" s="257"/>
      <c r="BF115" s="257"/>
      <c r="BG115" s="257"/>
      <c r="BH115" s="257"/>
      <c r="BI115" s="257"/>
      <c r="BJ115" s="257"/>
      <c r="BK115" s="257"/>
      <c r="BL115" s="257"/>
      <c r="BM115" s="257"/>
      <c r="BN115" s="257"/>
      <c r="BO115" s="257"/>
      <c r="BP115" s="257"/>
      <c r="BQ115" s="257"/>
      <c r="BR115" s="257"/>
      <c r="BS115" s="257"/>
      <c r="BT115" s="257"/>
      <c r="BU115" s="257"/>
      <c r="BV115" s="257"/>
      <c r="BW115" s="257"/>
      <c r="BX115" s="257"/>
      <c r="BY115" s="258"/>
      <c r="BZ115" s="250"/>
      <c r="CA115" s="251"/>
      <c r="CB115" s="251"/>
      <c r="CC115" s="251"/>
      <c r="CD115" s="251"/>
      <c r="CE115" s="251"/>
      <c r="CF115" s="251"/>
      <c r="CG115" s="251"/>
      <c r="CH115" s="251"/>
      <c r="CI115" s="251"/>
      <c r="CJ115" s="251"/>
      <c r="CK115" s="251"/>
      <c r="CL115" s="251"/>
      <c r="CM115" s="251"/>
      <c r="CN115" s="251"/>
      <c r="CO115" s="251"/>
      <c r="CP115" s="251"/>
      <c r="CQ115" s="251"/>
      <c r="CR115" s="251"/>
      <c r="CS115" s="251"/>
      <c r="CT115" s="251"/>
      <c r="CU115" s="251"/>
      <c r="CV115" s="251"/>
      <c r="CW115" s="251"/>
      <c r="CX115" s="251"/>
      <c r="CY115" s="251"/>
      <c r="CZ115" s="251"/>
      <c r="DA115" s="251"/>
      <c r="DB115" s="251"/>
      <c r="DC115" s="251"/>
      <c r="DD115" s="251"/>
      <c r="DE115" s="251"/>
      <c r="DF115" s="251"/>
      <c r="DG115" s="251"/>
      <c r="DH115" s="251"/>
      <c r="DI115" s="251"/>
      <c r="DJ115" s="252"/>
      <c r="DK115" s="212"/>
      <c r="DL115" s="212"/>
      <c r="DM115" s="212"/>
      <c r="DN115" s="212"/>
      <c r="DO115" s="212"/>
      <c r="DP115" s="212"/>
      <c r="DQ115" s="212"/>
      <c r="DR115" s="212"/>
      <c r="DS115" s="212"/>
      <c r="DT115" s="212"/>
      <c r="DU115" s="212"/>
      <c r="DV115" s="212"/>
      <c r="DW115" s="212"/>
      <c r="DX115" s="212"/>
      <c r="DY115" s="212"/>
      <c r="DZ115" s="212"/>
      <c r="EA115" s="212"/>
      <c r="EB115" s="212"/>
      <c r="EC115" s="212"/>
      <c r="ED115" s="212"/>
      <c r="EE115" s="212"/>
      <c r="EF115" s="212"/>
      <c r="EG115" s="212"/>
      <c r="EH115" s="212"/>
      <c r="EI115" s="212"/>
      <c r="EJ115" s="212"/>
      <c r="EK115" s="212"/>
      <c r="EL115" s="212"/>
      <c r="EM115" s="212"/>
      <c r="EN115" s="212"/>
      <c r="EO115" s="212"/>
      <c r="EP115" s="212"/>
      <c r="EQ115" s="212"/>
      <c r="ER115" s="212"/>
      <c r="ES115" s="212"/>
      <c r="ET115" s="212"/>
      <c r="EU115" s="212"/>
      <c r="EV115" s="212"/>
      <c r="EW115" s="212"/>
      <c r="EX115" s="212"/>
      <c r="EY115" s="212"/>
      <c r="EZ115" s="212"/>
      <c r="FA115" s="212"/>
      <c r="FB115" s="212"/>
      <c r="FC115" s="212"/>
      <c r="FD115" s="212"/>
      <c r="FE115" s="212"/>
      <c r="FF115" s="212"/>
      <c r="FG115" s="212"/>
      <c r="FH115" s="247"/>
    </row>
    <row r="116" spans="1:189" ht="8.65" customHeight="1" thickBot="1">
      <c r="A116" s="107"/>
      <c r="B116" s="195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96"/>
      <c r="AS116" s="196"/>
      <c r="AT116" s="197"/>
      <c r="AU116" s="256"/>
      <c r="AV116" s="257"/>
      <c r="AW116" s="257"/>
      <c r="AX116" s="257"/>
      <c r="AY116" s="257"/>
      <c r="AZ116" s="257"/>
      <c r="BA116" s="257"/>
      <c r="BB116" s="257"/>
      <c r="BC116" s="257"/>
      <c r="BD116" s="257"/>
      <c r="BE116" s="257"/>
      <c r="BF116" s="257"/>
      <c r="BG116" s="257"/>
      <c r="BH116" s="257"/>
      <c r="BI116" s="257"/>
      <c r="BJ116" s="257"/>
      <c r="BK116" s="257"/>
      <c r="BL116" s="257"/>
      <c r="BM116" s="257"/>
      <c r="BN116" s="257"/>
      <c r="BO116" s="257"/>
      <c r="BP116" s="257"/>
      <c r="BQ116" s="257"/>
      <c r="BR116" s="257"/>
      <c r="BS116" s="257"/>
      <c r="BT116" s="257"/>
      <c r="BU116" s="257"/>
      <c r="BV116" s="257"/>
      <c r="BW116" s="257"/>
      <c r="BX116" s="257"/>
      <c r="BY116" s="258"/>
      <c r="BZ116" s="253"/>
      <c r="CA116" s="254"/>
      <c r="CB116" s="254"/>
      <c r="CC116" s="254"/>
      <c r="CD116" s="254"/>
      <c r="CE116" s="254"/>
      <c r="CF116" s="254"/>
      <c r="CG116" s="254"/>
      <c r="CH116" s="254"/>
      <c r="CI116" s="254"/>
      <c r="CJ116" s="254"/>
      <c r="CK116" s="254"/>
      <c r="CL116" s="254"/>
      <c r="CM116" s="254"/>
      <c r="CN116" s="254"/>
      <c r="CO116" s="254"/>
      <c r="CP116" s="254"/>
      <c r="CQ116" s="254"/>
      <c r="CR116" s="254"/>
      <c r="CS116" s="254"/>
      <c r="CT116" s="254"/>
      <c r="CU116" s="254"/>
      <c r="CV116" s="254"/>
      <c r="CW116" s="254"/>
      <c r="CX116" s="254"/>
      <c r="CY116" s="254"/>
      <c r="CZ116" s="254"/>
      <c r="DA116" s="254"/>
      <c r="DB116" s="254"/>
      <c r="DC116" s="254"/>
      <c r="DD116" s="254"/>
      <c r="DE116" s="254"/>
      <c r="DF116" s="254"/>
      <c r="DG116" s="254"/>
      <c r="DH116" s="254"/>
      <c r="DI116" s="254"/>
      <c r="DJ116" s="255"/>
      <c r="DK116" s="248"/>
      <c r="DL116" s="248"/>
      <c r="DM116" s="248"/>
      <c r="DN116" s="248"/>
      <c r="DO116" s="248"/>
      <c r="DP116" s="248"/>
      <c r="DQ116" s="248"/>
      <c r="DR116" s="248"/>
      <c r="DS116" s="248"/>
      <c r="DT116" s="248"/>
      <c r="DU116" s="248"/>
      <c r="DV116" s="248"/>
      <c r="DW116" s="248"/>
      <c r="DX116" s="248"/>
      <c r="DY116" s="248"/>
      <c r="DZ116" s="248"/>
      <c r="EA116" s="248"/>
      <c r="EB116" s="248"/>
      <c r="EC116" s="248"/>
      <c r="ED116" s="248"/>
      <c r="EE116" s="248"/>
      <c r="EF116" s="248"/>
      <c r="EG116" s="248"/>
      <c r="EH116" s="248"/>
      <c r="EI116" s="248"/>
      <c r="EJ116" s="248"/>
      <c r="EK116" s="248"/>
      <c r="EL116" s="248"/>
      <c r="EM116" s="248"/>
      <c r="EN116" s="248"/>
      <c r="EO116" s="248"/>
      <c r="EP116" s="248"/>
      <c r="EQ116" s="248"/>
      <c r="ER116" s="248"/>
      <c r="ES116" s="248"/>
      <c r="ET116" s="248"/>
      <c r="EU116" s="248"/>
      <c r="EV116" s="248"/>
      <c r="EW116" s="248"/>
      <c r="EX116" s="248"/>
      <c r="EY116" s="248"/>
      <c r="EZ116" s="248"/>
      <c r="FA116" s="248"/>
      <c r="FB116" s="248"/>
      <c r="FC116" s="248"/>
      <c r="FD116" s="248"/>
      <c r="FE116" s="248"/>
      <c r="FF116" s="248"/>
      <c r="FG116" s="248"/>
      <c r="FH116" s="249"/>
    </row>
    <row r="117" spans="1:189" ht="8.65" customHeight="1" thickTop="1">
      <c r="A117" s="107"/>
      <c r="B117" s="195" t="s">
        <v>1412</v>
      </c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96"/>
      <c r="AS117" s="196"/>
      <c r="AT117" s="197"/>
      <c r="AU117" s="145"/>
      <c r="AV117" s="146"/>
      <c r="AW117" s="146"/>
      <c r="AX117" s="146"/>
      <c r="AY117" s="146"/>
      <c r="AZ117" s="146"/>
      <c r="BA117" s="146"/>
      <c r="BB117" s="146"/>
      <c r="BC117" s="146"/>
      <c r="BD117" s="146"/>
      <c r="BE117" s="146"/>
      <c r="BF117" s="146"/>
      <c r="BG117" s="146"/>
      <c r="BH117" s="146"/>
      <c r="BI117" s="146"/>
      <c r="BJ117" s="146"/>
      <c r="BK117" s="146"/>
      <c r="BL117" s="146"/>
      <c r="BM117" s="146"/>
      <c r="BN117" s="146"/>
      <c r="BO117" s="146"/>
      <c r="BP117" s="146"/>
      <c r="BQ117" s="146"/>
      <c r="BR117" s="146"/>
      <c r="BS117" s="146"/>
      <c r="BT117" s="146"/>
      <c r="BU117" s="146"/>
      <c r="BV117" s="146"/>
      <c r="BW117" s="146"/>
      <c r="BX117" s="146"/>
      <c r="BY117" s="147"/>
      <c r="BZ117" s="198" t="s">
        <v>1413</v>
      </c>
      <c r="CA117" s="199"/>
      <c r="CB117" s="199"/>
      <c r="CC117" s="199"/>
      <c r="CD117" s="199"/>
      <c r="CE117" s="199"/>
      <c r="CF117" s="199"/>
      <c r="CG117" s="199"/>
      <c r="CH117" s="199"/>
      <c r="CI117" s="199"/>
      <c r="CJ117" s="199"/>
      <c r="CK117" s="199"/>
      <c r="CL117" s="199"/>
      <c r="CM117" s="199"/>
      <c r="CN117" s="199"/>
      <c r="CO117" s="199"/>
      <c r="CP117" s="199"/>
      <c r="CQ117" s="199"/>
      <c r="CR117" s="199"/>
      <c r="CS117" s="199"/>
      <c r="CT117" s="199"/>
      <c r="CU117" s="199"/>
      <c r="CV117" s="199"/>
      <c r="CW117" s="199"/>
      <c r="CX117" s="199"/>
      <c r="CY117" s="199"/>
      <c r="CZ117" s="199"/>
      <c r="DA117" s="199"/>
      <c r="DB117" s="199"/>
      <c r="DC117" s="199"/>
      <c r="DD117" s="199"/>
      <c r="DE117" s="199"/>
      <c r="DF117" s="199"/>
      <c r="DG117" s="199"/>
      <c r="DH117" s="199"/>
      <c r="DI117" s="199"/>
      <c r="DJ117" s="199"/>
      <c r="DK117" s="199"/>
      <c r="DL117" s="199"/>
      <c r="DM117" s="199"/>
      <c r="DN117" s="199"/>
      <c r="DO117" s="199"/>
      <c r="DP117" s="199"/>
      <c r="DQ117" s="199"/>
      <c r="DR117" s="199"/>
      <c r="DS117" s="199"/>
      <c r="DT117" s="199"/>
      <c r="DU117" s="199"/>
      <c r="DV117" s="199"/>
      <c r="DW117" s="199"/>
      <c r="DX117" s="199"/>
      <c r="DY117" s="199"/>
      <c r="DZ117" s="199"/>
      <c r="EA117" s="199"/>
      <c r="EB117" s="199"/>
      <c r="EC117" s="199"/>
      <c r="ED117" s="199"/>
      <c r="EE117" s="199"/>
      <c r="EF117" s="199"/>
      <c r="EG117" s="199"/>
      <c r="EH117" s="199"/>
      <c r="EI117" s="199"/>
      <c r="EJ117" s="199"/>
      <c r="EK117" s="199"/>
      <c r="EL117" s="199"/>
      <c r="EM117" s="199"/>
      <c r="EN117" s="199"/>
      <c r="EO117" s="199"/>
      <c r="EP117" s="199"/>
      <c r="EQ117" s="199"/>
      <c r="ER117" s="199"/>
      <c r="ES117" s="199"/>
      <c r="ET117" s="199"/>
      <c r="EU117" s="199"/>
      <c r="EV117" s="199"/>
      <c r="EW117" s="199"/>
      <c r="EX117" s="199"/>
      <c r="EY117" s="199"/>
      <c r="EZ117" s="199"/>
      <c r="FA117" s="199"/>
      <c r="FB117" s="199"/>
      <c r="FC117" s="199"/>
      <c r="FD117" s="199"/>
      <c r="FE117" s="199"/>
      <c r="FF117" s="199"/>
      <c r="FG117" s="199"/>
      <c r="FH117" s="200"/>
    </row>
    <row r="118" spans="1:189" ht="8.85" customHeight="1">
      <c r="A118" s="107"/>
      <c r="B118" s="195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96"/>
      <c r="AS118" s="196"/>
      <c r="AT118" s="197"/>
      <c r="AU118" s="145"/>
      <c r="AV118" s="146"/>
      <c r="AW118" s="146"/>
      <c r="AX118" s="146"/>
      <c r="AY118" s="146"/>
      <c r="AZ118" s="146"/>
      <c r="BA118" s="146"/>
      <c r="BB118" s="146"/>
      <c r="BC118" s="146"/>
      <c r="BD118" s="146"/>
      <c r="BE118" s="146"/>
      <c r="BF118" s="146"/>
      <c r="BG118" s="146"/>
      <c r="BH118" s="146"/>
      <c r="BI118" s="146"/>
      <c r="BJ118" s="146"/>
      <c r="BK118" s="146"/>
      <c r="BL118" s="146"/>
      <c r="BM118" s="146"/>
      <c r="BN118" s="146"/>
      <c r="BO118" s="146"/>
      <c r="BP118" s="146"/>
      <c r="BQ118" s="146"/>
      <c r="BR118" s="146"/>
      <c r="BS118" s="146"/>
      <c r="BT118" s="146"/>
      <c r="BU118" s="146"/>
      <c r="BV118" s="146"/>
      <c r="BW118" s="146"/>
      <c r="BX118" s="146"/>
      <c r="BY118" s="147"/>
      <c r="BZ118" s="201"/>
      <c r="CA118" s="202"/>
      <c r="CB118" s="202"/>
      <c r="CC118" s="202"/>
      <c r="CD118" s="202"/>
      <c r="CE118" s="202"/>
      <c r="CF118" s="202"/>
      <c r="CG118" s="202"/>
      <c r="CH118" s="202"/>
      <c r="CI118" s="202"/>
      <c r="CJ118" s="202"/>
      <c r="CK118" s="202"/>
      <c r="CL118" s="202"/>
      <c r="CM118" s="202"/>
      <c r="CN118" s="202"/>
      <c r="CO118" s="202"/>
      <c r="CP118" s="202"/>
      <c r="CQ118" s="202"/>
      <c r="CR118" s="202"/>
      <c r="CS118" s="202"/>
      <c r="CT118" s="202"/>
      <c r="CU118" s="202"/>
      <c r="CV118" s="202"/>
      <c r="CW118" s="202"/>
      <c r="CX118" s="202"/>
      <c r="CY118" s="202"/>
      <c r="CZ118" s="202"/>
      <c r="DA118" s="202"/>
      <c r="DB118" s="202"/>
      <c r="DC118" s="202"/>
      <c r="DD118" s="202"/>
      <c r="DE118" s="202"/>
      <c r="DF118" s="202"/>
      <c r="DG118" s="202"/>
      <c r="DH118" s="202"/>
      <c r="DI118" s="202"/>
      <c r="DJ118" s="202"/>
      <c r="DK118" s="202"/>
      <c r="DL118" s="202"/>
      <c r="DM118" s="202"/>
      <c r="DN118" s="202"/>
      <c r="DO118" s="202"/>
      <c r="DP118" s="202"/>
      <c r="DQ118" s="202"/>
      <c r="DR118" s="202"/>
      <c r="DS118" s="202"/>
      <c r="DT118" s="202"/>
      <c r="DU118" s="202"/>
      <c r="DV118" s="202"/>
      <c r="DW118" s="202"/>
      <c r="DX118" s="202"/>
      <c r="DY118" s="202"/>
      <c r="DZ118" s="202"/>
      <c r="EA118" s="202"/>
      <c r="EB118" s="202"/>
      <c r="EC118" s="202"/>
      <c r="ED118" s="202"/>
      <c r="EE118" s="202"/>
      <c r="EF118" s="202"/>
      <c r="EG118" s="202"/>
      <c r="EH118" s="202"/>
      <c r="EI118" s="202"/>
      <c r="EJ118" s="202"/>
      <c r="EK118" s="202"/>
      <c r="EL118" s="202"/>
      <c r="EM118" s="202"/>
      <c r="EN118" s="202"/>
      <c r="EO118" s="202"/>
      <c r="EP118" s="202"/>
      <c r="EQ118" s="202"/>
      <c r="ER118" s="202"/>
      <c r="ES118" s="202"/>
      <c r="ET118" s="202"/>
      <c r="EU118" s="202"/>
      <c r="EV118" s="202"/>
      <c r="EW118" s="202"/>
      <c r="EX118" s="202"/>
      <c r="EY118" s="202"/>
      <c r="EZ118" s="202"/>
      <c r="FA118" s="202"/>
      <c r="FB118" s="202"/>
      <c r="FC118" s="202"/>
      <c r="FD118" s="202"/>
      <c r="FE118" s="202"/>
      <c r="FF118" s="202"/>
      <c r="FG118" s="202"/>
      <c r="FH118" s="203"/>
      <c r="FI118" s="148"/>
      <c r="FJ118" s="148"/>
      <c r="FK118" s="148"/>
      <c r="FL118" s="148"/>
      <c r="FM118" s="148"/>
      <c r="FN118" s="148"/>
      <c r="FO118" s="148"/>
      <c r="FP118" s="148"/>
      <c r="FQ118" s="148"/>
      <c r="FR118" s="148"/>
      <c r="FS118" s="148"/>
      <c r="FT118" s="148"/>
      <c r="FU118" s="148"/>
      <c r="FV118" s="148"/>
      <c r="FW118" s="148"/>
      <c r="FX118" s="148"/>
      <c r="FY118" s="148"/>
      <c r="FZ118" s="148"/>
      <c r="GA118" s="148"/>
      <c r="GB118" s="148"/>
      <c r="GC118" s="148"/>
      <c r="GD118" s="148"/>
      <c r="GE118" s="148"/>
      <c r="GF118" s="148"/>
      <c r="GG118" s="148"/>
    </row>
    <row r="119" spans="1:189" ht="8.85" customHeight="1">
      <c r="B119" s="195" t="s">
        <v>1414</v>
      </c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96"/>
      <c r="AS119" s="196"/>
      <c r="AT119" s="197"/>
      <c r="AU119" s="145"/>
      <c r="AV119" s="146"/>
      <c r="AW119" s="146"/>
      <c r="AX119" s="146"/>
      <c r="AY119" s="146"/>
      <c r="AZ119" s="146"/>
      <c r="BA119" s="146"/>
      <c r="BB119" s="146"/>
      <c r="BC119" s="146"/>
      <c r="BD119" s="146"/>
      <c r="BE119" s="146"/>
      <c r="BF119" s="146"/>
      <c r="BG119" s="146"/>
      <c r="BH119" s="146"/>
      <c r="BI119" s="146"/>
      <c r="BJ119" s="146"/>
      <c r="BK119" s="146"/>
      <c r="BL119" s="146"/>
      <c r="BM119" s="146"/>
      <c r="BN119" s="146"/>
      <c r="BO119" s="146"/>
      <c r="BP119" s="146"/>
      <c r="BQ119" s="146"/>
      <c r="BR119" s="146"/>
      <c r="BS119" s="146"/>
      <c r="BT119" s="146"/>
      <c r="BU119" s="146"/>
      <c r="BV119" s="146"/>
      <c r="BW119" s="146"/>
      <c r="BX119" s="146"/>
      <c r="BY119" s="147"/>
      <c r="BZ119" s="201" t="s">
        <v>1415</v>
      </c>
      <c r="CA119" s="202"/>
      <c r="CB119" s="202"/>
      <c r="CC119" s="202"/>
      <c r="CD119" s="202"/>
      <c r="CE119" s="202"/>
      <c r="CF119" s="202"/>
      <c r="CG119" s="202"/>
      <c r="CH119" s="202"/>
      <c r="CI119" s="202"/>
      <c r="CJ119" s="202"/>
      <c r="CK119" s="202"/>
      <c r="CL119" s="202"/>
      <c r="CM119" s="202"/>
      <c r="CN119" s="202"/>
      <c r="CO119" s="202"/>
      <c r="CP119" s="202"/>
      <c r="CQ119" s="202"/>
      <c r="CR119" s="202"/>
      <c r="CS119" s="202"/>
      <c r="CT119" s="202"/>
      <c r="CU119" s="202"/>
      <c r="CV119" s="202"/>
      <c r="CW119" s="202"/>
      <c r="CX119" s="202"/>
      <c r="CY119" s="202"/>
      <c r="CZ119" s="202"/>
      <c r="DA119" s="202"/>
      <c r="DB119" s="202"/>
      <c r="DC119" s="202"/>
      <c r="DD119" s="202"/>
      <c r="DE119" s="202"/>
      <c r="DF119" s="202"/>
      <c r="DG119" s="202"/>
      <c r="DH119" s="202"/>
      <c r="DI119" s="202"/>
      <c r="DJ119" s="202"/>
      <c r="DK119" s="202"/>
      <c r="DL119" s="202"/>
      <c r="DM119" s="202"/>
      <c r="DN119" s="202"/>
      <c r="DO119" s="202"/>
      <c r="DP119" s="202"/>
      <c r="DQ119" s="202"/>
      <c r="DR119" s="202"/>
      <c r="DS119" s="202"/>
      <c r="DT119" s="202"/>
      <c r="DU119" s="202"/>
      <c r="DV119" s="202"/>
      <c r="DW119" s="202"/>
      <c r="DX119" s="202"/>
      <c r="DY119" s="202"/>
      <c r="DZ119" s="202"/>
      <c r="EA119" s="202"/>
      <c r="EB119" s="202"/>
      <c r="EC119" s="202"/>
      <c r="ED119" s="202"/>
      <c r="EE119" s="202"/>
      <c r="EF119" s="202"/>
      <c r="EG119" s="202"/>
      <c r="EH119" s="202"/>
      <c r="EI119" s="202"/>
      <c r="EJ119" s="202"/>
      <c r="EK119" s="202"/>
      <c r="EL119" s="202"/>
      <c r="EM119" s="202"/>
      <c r="EN119" s="202"/>
      <c r="EO119" s="202"/>
      <c r="EP119" s="202"/>
      <c r="EQ119" s="202"/>
      <c r="ER119" s="202"/>
      <c r="ES119" s="202"/>
      <c r="ET119" s="202"/>
      <c r="EU119" s="202"/>
      <c r="EV119" s="202"/>
      <c r="EW119" s="202"/>
      <c r="EX119" s="202"/>
      <c r="EY119" s="202"/>
      <c r="EZ119" s="202"/>
      <c r="FA119" s="202"/>
      <c r="FB119" s="202"/>
      <c r="FC119" s="202"/>
      <c r="FD119" s="202"/>
      <c r="FE119" s="202"/>
      <c r="FF119" s="202"/>
      <c r="FG119" s="202"/>
      <c r="FH119" s="203"/>
      <c r="FI119" s="148"/>
      <c r="FJ119" s="148"/>
      <c r="FK119" s="148"/>
      <c r="FL119" s="148"/>
      <c r="FM119" s="148"/>
      <c r="FN119" s="148"/>
      <c r="FO119" s="148"/>
      <c r="FP119" s="148"/>
      <c r="FQ119" s="148"/>
      <c r="FR119" s="148"/>
      <c r="FS119" s="148"/>
      <c r="FT119" s="148"/>
      <c r="FU119" s="148"/>
      <c r="FV119" s="148"/>
      <c r="FW119" s="148"/>
      <c r="FX119" s="148"/>
      <c r="FY119" s="148"/>
      <c r="FZ119" s="148"/>
      <c r="GA119" s="148"/>
      <c r="GB119" s="148"/>
      <c r="GC119" s="148"/>
      <c r="GD119" s="148"/>
      <c r="GE119" s="148"/>
      <c r="GF119" s="148"/>
      <c r="GG119" s="148"/>
    </row>
    <row r="120" spans="1:189" ht="8.85" customHeight="1" thickBot="1">
      <c r="A120" s="149"/>
      <c r="B120" s="204"/>
      <c r="C120" s="205"/>
      <c r="D120" s="205"/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  <c r="U120" s="205"/>
      <c r="V120" s="205"/>
      <c r="W120" s="205"/>
      <c r="X120" s="205"/>
      <c r="Y120" s="205"/>
      <c r="Z120" s="205"/>
      <c r="AA120" s="205"/>
      <c r="AB120" s="205"/>
      <c r="AC120" s="205"/>
      <c r="AD120" s="205"/>
      <c r="AE120" s="205"/>
      <c r="AF120" s="205"/>
      <c r="AG120" s="205"/>
      <c r="AH120" s="205"/>
      <c r="AI120" s="205"/>
      <c r="AJ120" s="205"/>
      <c r="AK120" s="205"/>
      <c r="AL120" s="205"/>
      <c r="AM120" s="205"/>
      <c r="AN120" s="205"/>
      <c r="AO120" s="205"/>
      <c r="AP120" s="205"/>
      <c r="AQ120" s="205"/>
      <c r="AR120" s="205"/>
      <c r="AS120" s="205"/>
      <c r="AT120" s="206"/>
      <c r="AU120" s="150"/>
      <c r="AV120" s="151"/>
      <c r="AW120" s="151"/>
      <c r="AX120" s="151"/>
      <c r="AY120" s="151"/>
      <c r="AZ120" s="151"/>
      <c r="BA120" s="151"/>
      <c r="BB120" s="151"/>
      <c r="BC120" s="151"/>
      <c r="BD120" s="151"/>
      <c r="BE120" s="151"/>
      <c r="BF120" s="151"/>
      <c r="BG120" s="151"/>
      <c r="BH120" s="151"/>
      <c r="BI120" s="151"/>
      <c r="BJ120" s="151"/>
      <c r="BK120" s="151"/>
      <c r="BL120" s="151"/>
      <c r="BM120" s="151"/>
      <c r="BN120" s="151"/>
      <c r="BO120" s="151"/>
      <c r="BP120" s="151"/>
      <c r="BQ120" s="151"/>
      <c r="BR120" s="151"/>
      <c r="BS120" s="151"/>
      <c r="BT120" s="151"/>
      <c r="BU120" s="151"/>
      <c r="BV120" s="151"/>
      <c r="BW120" s="151"/>
      <c r="BX120" s="151"/>
      <c r="BY120" s="152"/>
      <c r="BZ120" s="207"/>
      <c r="CA120" s="208"/>
      <c r="CB120" s="208"/>
      <c r="CC120" s="208"/>
      <c r="CD120" s="208"/>
      <c r="CE120" s="208"/>
      <c r="CF120" s="208"/>
      <c r="CG120" s="208"/>
      <c r="CH120" s="208"/>
      <c r="CI120" s="208"/>
      <c r="CJ120" s="208"/>
      <c r="CK120" s="208"/>
      <c r="CL120" s="208"/>
      <c r="CM120" s="208"/>
      <c r="CN120" s="208"/>
      <c r="CO120" s="208"/>
      <c r="CP120" s="208"/>
      <c r="CQ120" s="208"/>
      <c r="CR120" s="208"/>
      <c r="CS120" s="208"/>
      <c r="CT120" s="208"/>
      <c r="CU120" s="208"/>
      <c r="CV120" s="208"/>
      <c r="CW120" s="208"/>
      <c r="CX120" s="208"/>
      <c r="CY120" s="208"/>
      <c r="CZ120" s="208"/>
      <c r="DA120" s="208"/>
      <c r="DB120" s="208"/>
      <c r="DC120" s="208"/>
      <c r="DD120" s="208"/>
      <c r="DE120" s="208"/>
      <c r="DF120" s="208"/>
      <c r="DG120" s="208"/>
      <c r="DH120" s="208"/>
      <c r="DI120" s="208"/>
      <c r="DJ120" s="208"/>
      <c r="DK120" s="208"/>
      <c r="DL120" s="208"/>
      <c r="DM120" s="208"/>
      <c r="DN120" s="208"/>
      <c r="DO120" s="208"/>
      <c r="DP120" s="208"/>
      <c r="DQ120" s="208"/>
      <c r="DR120" s="208"/>
      <c r="DS120" s="208"/>
      <c r="DT120" s="208"/>
      <c r="DU120" s="208"/>
      <c r="DV120" s="208"/>
      <c r="DW120" s="208"/>
      <c r="DX120" s="208"/>
      <c r="DY120" s="208"/>
      <c r="DZ120" s="208"/>
      <c r="EA120" s="208"/>
      <c r="EB120" s="208"/>
      <c r="EC120" s="208"/>
      <c r="ED120" s="208"/>
      <c r="EE120" s="208"/>
      <c r="EF120" s="208"/>
      <c r="EG120" s="208"/>
      <c r="EH120" s="208"/>
      <c r="EI120" s="208"/>
      <c r="EJ120" s="208"/>
      <c r="EK120" s="208"/>
      <c r="EL120" s="208"/>
      <c r="EM120" s="208"/>
      <c r="EN120" s="208"/>
      <c r="EO120" s="208"/>
      <c r="EP120" s="208"/>
      <c r="EQ120" s="208"/>
      <c r="ER120" s="208"/>
      <c r="ES120" s="208"/>
      <c r="ET120" s="208"/>
      <c r="EU120" s="208"/>
      <c r="EV120" s="208"/>
      <c r="EW120" s="208"/>
      <c r="EX120" s="208"/>
      <c r="EY120" s="208"/>
      <c r="EZ120" s="208"/>
      <c r="FA120" s="208"/>
      <c r="FB120" s="208"/>
      <c r="FC120" s="208"/>
      <c r="FD120" s="208"/>
      <c r="FE120" s="208"/>
      <c r="FF120" s="208"/>
      <c r="FG120" s="208"/>
      <c r="FH120" s="209"/>
      <c r="FI120" s="148"/>
      <c r="FJ120" s="148"/>
      <c r="FK120" s="148"/>
      <c r="FL120" s="148"/>
      <c r="FM120" s="148"/>
      <c r="FN120" s="148"/>
      <c r="FO120" s="148"/>
      <c r="FP120" s="148"/>
      <c r="FQ120" s="148"/>
      <c r="FR120" s="148"/>
      <c r="FS120" s="148"/>
      <c r="FT120" s="148"/>
      <c r="FU120" s="148"/>
      <c r="FV120" s="148"/>
      <c r="FW120" s="148"/>
      <c r="FX120" s="148"/>
      <c r="FY120" s="148"/>
      <c r="FZ120" s="148"/>
      <c r="GA120" s="148"/>
      <c r="GB120" s="148"/>
      <c r="GC120" s="148"/>
      <c r="GD120" s="148"/>
      <c r="GE120" s="148"/>
      <c r="GF120" s="148"/>
      <c r="GG120" s="148"/>
    </row>
    <row r="121" spans="1:189" ht="8.85" customHeight="1" thickTop="1"/>
    <row r="122" spans="1:189" ht="21.75" customHeight="1">
      <c r="B122" s="210" t="s">
        <v>1416</v>
      </c>
      <c r="C122" s="210"/>
      <c r="D122" s="210"/>
      <c r="E122" s="210"/>
      <c r="F122" s="210"/>
      <c r="G122" s="210"/>
      <c r="H122" s="210"/>
      <c r="I122" s="210"/>
      <c r="J122" s="210"/>
      <c r="K122" s="210"/>
      <c r="L122" s="210"/>
      <c r="M122" s="210"/>
      <c r="N122" s="210"/>
      <c r="O122" s="210"/>
      <c r="P122" s="210"/>
      <c r="Q122" s="210"/>
      <c r="R122" s="210"/>
      <c r="S122" s="210"/>
      <c r="T122" s="210"/>
      <c r="U122" s="210"/>
      <c r="V122" s="210"/>
      <c r="W122" s="210"/>
      <c r="X122" s="210"/>
      <c r="Y122" s="210"/>
      <c r="Z122" s="210"/>
      <c r="AA122" s="210"/>
      <c r="AB122" s="210"/>
      <c r="AC122" s="210"/>
      <c r="AD122" s="210"/>
      <c r="AE122" s="210"/>
      <c r="AF122" s="210"/>
      <c r="AG122" s="210"/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  <c r="BI122" s="210"/>
      <c r="BJ122" s="210"/>
      <c r="BK122" s="210"/>
      <c r="BL122" s="210"/>
      <c r="BM122" s="210"/>
      <c r="BN122" s="210"/>
      <c r="BO122" s="210"/>
      <c r="BP122" s="210"/>
      <c r="BQ122" s="210"/>
      <c r="BR122" s="210"/>
      <c r="BS122" s="210"/>
      <c r="BT122" s="210"/>
      <c r="BU122" s="210"/>
      <c r="BV122" s="210"/>
      <c r="BW122" s="210"/>
      <c r="BX122" s="210"/>
      <c r="BY122" s="210"/>
      <c r="BZ122" s="210"/>
      <c r="CA122" s="210"/>
      <c r="CB122" s="210"/>
      <c r="CC122" s="210"/>
      <c r="CD122" s="210"/>
      <c r="CE122" s="210"/>
      <c r="CF122" s="210"/>
      <c r="CG122" s="210"/>
      <c r="CH122" s="210"/>
      <c r="CI122" s="210"/>
      <c r="CJ122" s="210"/>
      <c r="CK122" s="210"/>
      <c r="CL122" s="210"/>
      <c r="CM122" s="210"/>
      <c r="CN122" s="210"/>
      <c r="CO122" s="210"/>
      <c r="CP122" s="210"/>
      <c r="CQ122" s="210"/>
      <c r="CR122" s="210"/>
      <c r="CS122" s="210"/>
      <c r="CT122" s="210"/>
      <c r="CU122" s="210"/>
      <c r="CV122" s="210"/>
      <c r="CW122" s="210"/>
      <c r="CX122" s="210"/>
      <c r="CY122" s="210"/>
      <c r="CZ122" s="210"/>
      <c r="DA122" s="210"/>
      <c r="DB122" s="210"/>
      <c r="DC122" s="210"/>
      <c r="DD122" s="210"/>
      <c r="DE122" s="210"/>
      <c r="DF122" s="210"/>
      <c r="DG122" s="210"/>
      <c r="DH122" s="210"/>
      <c r="DI122" s="210"/>
      <c r="DJ122" s="210"/>
      <c r="DK122" s="210"/>
      <c r="DL122" s="210"/>
      <c r="DM122" s="210"/>
      <c r="DN122" s="210"/>
      <c r="DO122" s="210"/>
      <c r="DP122" s="210"/>
      <c r="DQ122" s="210"/>
      <c r="DR122" s="210"/>
      <c r="DS122" s="210"/>
      <c r="DT122" s="210"/>
      <c r="DU122" s="210"/>
      <c r="DV122" s="210"/>
      <c r="DW122" s="210"/>
      <c r="DX122" s="210"/>
      <c r="DY122" s="210"/>
      <c r="DZ122" s="210"/>
      <c r="EA122" s="210"/>
      <c r="EB122" s="210"/>
      <c r="EC122" s="210"/>
      <c r="ED122" s="210"/>
      <c r="EE122" s="210"/>
      <c r="EF122" s="210"/>
      <c r="EG122" s="210"/>
      <c r="EH122" s="210"/>
      <c r="EI122" s="210"/>
      <c r="EJ122" s="210"/>
      <c r="EK122" s="210"/>
      <c r="EL122" s="210"/>
      <c r="EM122" s="210"/>
      <c r="EN122" s="210"/>
      <c r="EO122" s="210"/>
      <c r="EP122" s="210"/>
      <c r="EQ122" s="210"/>
      <c r="ER122" s="210"/>
      <c r="ES122" s="210"/>
      <c r="ET122" s="210"/>
      <c r="EU122" s="210"/>
      <c r="EV122" s="210"/>
      <c r="EW122" s="210"/>
      <c r="EX122" s="210"/>
      <c r="EY122" s="210"/>
      <c r="EZ122" s="210"/>
      <c r="FA122" s="210"/>
      <c r="FB122" s="210"/>
      <c r="FC122" s="210"/>
      <c r="FD122" s="210"/>
      <c r="FE122" s="210"/>
      <c r="FF122" s="210"/>
      <c r="FG122" s="210"/>
      <c r="FH122" s="210"/>
    </row>
    <row r="123" spans="1:189" ht="8.85" customHeight="1">
      <c r="DK123" s="211"/>
      <c r="DL123" s="212"/>
      <c r="DM123" s="212"/>
      <c r="DN123" s="212"/>
      <c r="DO123" s="212"/>
      <c r="DP123" s="212"/>
      <c r="DQ123" s="212"/>
      <c r="DR123" s="212"/>
      <c r="DS123" s="212"/>
      <c r="DT123" s="212"/>
      <c r="DU123" s="212"/>
      <c r="DV123" s="212"/>
      <c r="DW123" s="212"/>
      <c r="DX123" s="212"/>
      <c r="DY123" s="212"/>
      <c r="DZ123" s="212"/>
      <c r="EA123" s="212"/>
      <c r="EB123" s="212"/>
      <c r="EC123" s="212"/>
      <c r="ED123" s="212"/>
      <c r="EE123" s="212"/>
      <c r="EF123" s="212"/>
      <c r="EG123" s="212"/>
      <c r="EH123" s="212"/>
      <c r="EI123" s="212"/>
      <c r="EJ123" s="212"/>
      <c r="EK123" s="212"/>
      <c r="EL123" s="212"/>
      <c r="EM123" s="212"/>
      <c r="EN123" s="212"/>
      <c r="EO123" s="212"/>
      <c r="EP123" s="212"/>
      <c r="EQ123" s="212"/>
      <c r="ER123" s="212"/>
      <c r="ES123" s="212"/>
      <c r="ET123" s="212"/>
      <c r="EU123" s="212"/>
      <c r="EV123" s="212"/>
      <c r="EW123" s="212"/>
      <c r="EX123" s="212"/>
      <c r="EY123" s="212"/>
      <c r="EZ123" s="212"/>
      <c r="FA123" s="212"/>
      <c r="FB123" s="212"/>
      <c r="FC123" s="212"/>
      <c r="FD123" s="212"/>
      <c r="FE123" s="212"/>
      <c r="FF123" s="212"/>
      <c r="FG123" s="212"/>
      <c r="FH123" s="212"/>
    </row>
    <row r="124" spans="1:189" ht="8.85" customHeight="1">
      <c r="DK124" s="212"/>
      <c r="DL124" s="212"/>
      <c r="DM124" s="212"/>
      <c r="DN124" s="212"/>
      <c r="DO124" s="212"/>
      <c r="DP124" s="212"/>
      <c r="DQ124" s="212"/>
      <c r="DR124" s="212"/>
      <c r="DS124" s="212"/>
      <c r="DT124" s="212"/>
      <c r="DU124" s="212"/>
      <c r="DV124" s="212"/>
      <c r="DW124" s="212"/>
      <c r="DX124" s="212"/>
      <c r="DY124" s="212"/>
      <c r="DZ124" s="212"/>
      <c r="EA124" s="212"/>
      <c r="EB124" s="212"/>
      <c r="EC124" s="212"/>
      <c r="ED124" s="212"/>
      <c r="EE124" s="212"/>
      <c r="EF124" s="212"/>
      <c r="EG124" s="212"/>
      <c r="EH124" s="212"/>
      <c r="EI124" s="212"/>
      <c r="EJ124" s="212"/>
      <c r="EK124" s="212"/>
      <c r="EL124" s="212"/>
      <c r="EM124" s="212"/>
      <c r="EN124" s="212"/>
      <c r="EO124" s="212"/>
      <c r="EP124" s="212"/>
      <c r="EQ124" s="212"/>
      <c r="ER124" s="212"/>
      <c r="ES124" s="212"/>
      <c r="ET124" s="212"/>
      <c r="EU124" s="212"/>
      <c r="EV124" s="212"/>
      <c r="EW124" s="212"/>
      <c r="EX124" s="212"/>
      <c r="EY124" s="212"/>
      <c r="EZ124" s="212"/>
      <c r="FA124" s="212"/>
      <c r="FB124" s="212"/>
      <c r="FC124" s="212"/>
      <c r="FD124" s="212"/>
      <c r="FE124" s="212"/>
      <c r="FF124" s="212"/>
      <c r="FG124" s="212"/>
      <c r="FH124" s="212"/>
    </row>
    <row r="125" spans="1:189" ht="8.85" customHeight="1">
      <c r="DK125" s="212"/>
      <c r="DL125" s="212"/>
      <c r="DM125" s="212"/>
      <c r="DN125" s="212"/>
      <c r="DO125" s="212"/>
      <c r="DP125" s="212"/>
      <c r="DQ125" s="212"/>
      <c r="DR125" s="212"/>
      <c r="DS125" s="212"/>
      <c r="DT125" s="212"/>
      <c r="DU125" s="212"/>
      <c r="DV125" s="212"/>
      <c r="DW125" s="212"/>
      <c r="DX125" s="212"/>
      <c r="DY125" s="212"/>
      <c r="DZ125" s="212"/>
      <c r="EA125" s="212"/>
      <c r="EB125" s="212"/>
      <c r="EC125" s="212"/>
      <c r="ED125" s="212"/>
      <c r="EE125" s="212"/>
      <c r="EF125" s="212"/>
      <c r="EG125" s="212"/>
      <c r="EH125" s="212"/>
      <c r="EI125" s="212"/>
      <c r="EJ125" s="212"/>
      <c r="EK125" s="212"/>
      <c r="EL125" s="212"/>
      <c r="EM125" s="212"/>
      <c r="EN125" s="212"/>
      <c r="EO125" s="212"/>
      <c r="EP125" s="212"/>
      <c r="EQ125" s="212"/>
      <c r="ER125" s="212"/>
      <c r="ES125" s="212"/>
      <c r="ET125" s="212"/>
      <c r="EU125" s="212"/>
      <c r="EV125" s="212"/>
      <c r="EW125" s="212"/>
      <c r="EX125" s="212"/>
      <c r="EY125" s="212"/>
      <c r="EZ125" s="212"/>
      <c r="FA125" s="212"/>
      <c r="FB125" s="212"/>
      <c r="FC125" s="212"/>
      <c r="FD125" s="212"/>
      <c r="FE125" s="212"/>
      <c r="FF125" s="212"/>
      <c r="FG125" s="212"/>
      <c r="FH125" s="212"/>
    </row>
    <row r="126" spans="1:189" ht="8.85" customHeight="1">
      <c r="DK126" s="212"/>
      <c r="DL126" s="212"/>
      <c r="DM126" s="212"/>
      <c r="DN126" s="212"/>
      <c r="DO126" s="212"/>
      <c r="DP126" s="212"/>
      <c r="DQ126" s="212"/>
      <c r="DR126" s="212"/>
      <c r="DS126" s="212"/>
      <c r="DT126" s="212"/>
      <c r="DU126" s="212"/>
      <c r="DV126" s="212"/>
      <c r="DW126" s="212"/>
      <c r="DX126" s="212"/>
      <c r="DY126" s="212"/>
      <c r="DZ126" s="212"/>
      <c r="EA126" s="212"/>
      <c r="EB126" s="212"/>
      <c r="EC126" s="212"/>
      <c r="ED126" s="212"/>
      <c r="EE126" s="212"/>
      <c r="EF126" s="212"/>
      <c r="EG126" s="212"/>
      <c r="EH126" s="212"/>
      <c r="EI126" s="212"/>
      <c r="EJ126" s="212"/>
      <c r="EK126" s="212"/>
      <c r="EL126" s="212"/>
      <c r="EM126" s="212"/>
      <c r="EN126" s="212"/>
      <c r="EO126" s="212"/>
      <c r="EP126" s="212"/>
      <c r="EQ126" s="212"/>
      <c r="ER126" s="212"/>
      <c r="ES126" s="212"/>
      <c r="ET126" s="212"/>
      <c r="EU126" s="212"/>
      <c r="EV126" s="212"/>
      <c r="EW126" s="212"/>
      <c r="EX126" s="212"/>
      <c r="EY126" s="212"/>
      <c r="EZ126" s="212"/>
      <c r="FA126" s="212"/>
      <c r="FB126" s="212"/>
      <c r="FC126" s="212"/>
      <c r="FD126" s="212"/>
      <c r="FE126" s="212"/>
      <c r="FF126" s="212"/>
      <c r="FG126" s="212"/>
      <c r="FH126" s="212"/>
    </row>
    <row r="127" spans="1:189" ht="8.85" customHeight="1">
      <c r="DK127" s="212"/>
      <c r="DL127" s="212"/>
      <c r="DM127" s="212"/>
      <c r="DN127" s="212"/>
      <c r="DO127" s="212"/>
      <c r="DP127" s="212"/>
      <c r="DQ127" s="212"/>
      <c r="DR127" s="212"/>
      <c r="DS127" s="212"/>
      <c r="DT127" s="212"/>
      <c r="DU127" s="212"/>
      <c r="DV127" s="212"/>
      <c r="DW127" s="212"/>
      <c r="DX127" s="212"/>
      <c r="DY127" s="212"/>
      <c r="DZ127" s="212"/>
      <c r="EA127" s="212"/>
      <c r="EB127" s="212"/>
      <c r="EC127" s="212"/>
      <c r="ED127" s="212"/>
      <c r="EE127" s="212"/>
      <c r="EF127" s="212"/>
      <c r="EG127" s="212"/>
      <c r="EH127" s="212"/>
      <c r="EI127" s="212"/>
      <c r="EJ127" s="212"/>
      <c r="EK127" s="212"/>
      <c r="EL127" s="212"/>
      <c r="EM127" s="212"/>
      <c r="EN127" s="212"/>
      <c r="EO127" s="212"/>
      <c r="EP127" s="212"/>
      <c r="EQ127" s="212"/>
      <c r="ER127" s="212"/>
      <c r="ES127" s="212"/>
      <c r="ET127" s="212"/>
      <c r="EU127" s="212"/>
      <c r="EV127" s="212"/>
      <c r="EW127" s="212"/>
      <c r="EX127" s="212"/>
      <c r="EY127" s="212"/>
      <c r="EZ127" s="212"/>
      <c r="FA127" s="212"/>
      <c r="FB127" s="212"/>
      <c r="FC127" s="212"/>
      <c r="FD127" s="212"/>
      <c r="FE127" s="212"/>
      <c r="FF127" s="212"/>
      <c r="FG127" s="212"/>
      <c r="FH127" s="212"/>
    </row>
    <row r="128" spans="1:189" ht="8.85" customHeight="1"/>
    <row r="129" ht="8.85" customHeight="1"/>
    <row r="130" ht="8.85" customHeight="1"/>
  </sheetData>
  <mergeCells count="433">
    <mergeCell ref="CN11:DJ14"/>
    <mergeCell ref="DK11:EA14"/>
    <mergeCell ref="EB11:FH12"/>
    <mergeCell ref="EB13:FH14"/>
    <mergeCell ref="B2:AK2"/>
    <mergeCell ref="AL2:EA2"/>
    <mergeCell ref="EB2:FH2"/>
    <mergeCell ref="AC3:AK6"/>
    <mergeCell ref="AL3:AT6"/>
    <mergeCell ref="BD3:BR6"/>
    <mergeCell ref="BS3:BY6"/>
    <mergeCell ref="BZ3:DJ6"/>
    <mergeCell ref="DK3:FH6"/>
    <mergeCell ref="AU7:BC8"/>
    <mergeCell ref="AR15:AT16"/>
    <mergeCell ref="AU15:BC20"/>
    <mergeCell ref="BD15:BK30"/>
    <mergeCell ref="BL15:BR20"/>
    <mergeCell ref="BD7:BR8"/>
    <mergeCell ref="AR9:AT14"/>
    <mergeCell ref="AU9:BC10"/>
    <mergeCell ref="BD9:BK14"/>
    <mergeCell ref="BL9:BR14"/>
    <mergeCell ref="BZ11:CM14"/>
    <mergeCell ref="AL19:AN20"/>
    <mergeCell ref="AO19:AQ20"/>
    <mergeCell ref="EB15:ER18"/>
    <mergeCell ref="ES15:EZ18"/>
    <mergeCell ref="B15:L22"/>
    <mergeCell ref="M15:AB16"/>
    <mergeCell ref="AC15:AE16"/>
    <mergeCell ref="AF15:AH16"/>
    <mergeCell ref="AI15:AK16"/>
    <mergeCell ref="BS7:BY14"/>
    <mergeCell ref="BZ7:DJ10"/>
    <mergeCell ref="DK7:EA10"/>
    <mergeCell ref="EB7:FH10"/>
    <mergeCell ref="B9:L10"/>
    <mergeCell ref="AC9:AE14"/>
    <mergeCell ref="AF9:AH14"/>
    <mergeCell ref="AI9:AK14"/>
    <mergeCell ref="AL9:AN14"/>
    <mergeCell ref="AO9:AQ14"/>
    <mergeCell ref="B7:L8"/>
    <mergeCell ref="M7:AB10"/>
    <mergeCell ref="AC7:AK8"/>
    <mergeCell ref="AL7:AT8"/>
    <mergeCell ref="FA15:FH18"/>
    <mergeCell ref="M17:AB18"/>
    <mergeCell ref="AC17:AE18"/>
    <mergeCell ref="AF17:AH18"/>
    <mergeCell ref="AI17:AK18"/>
    <mergeCell ref="AL17:AN18"/>
    <mergeCell ref="AO17:AQ18"/>
    <mergeCell ref="AR17:AT18"/>
    <mergeCell ref="BS15:BY30"/>
    <mergeCell ref="BZ15:CH18"/>
    <mergeCell ref="CI15:CM18"/>
    <mergeCell ref="CN15:DD18"/>
    <mergeCell ref="DE15:DJ18"/>
    <mergeCell ref="DK15:EA18"/>
    <mergeCell ref="BZ19:CH22"/>
    <mergeCell ref="CI19:CM22"/>
    <mergeCell ref="CN19:DD20"/>
    <mergeCell ref="DE19:DJ22"/>
    <mergeCell ref="AL15:AN16"/>
    <mergeCell ref="AO15:AQ16"/>
    <mergeCell ref="CN21:DD22"/>
    <mergeCell ref="EB21:ER22"/>
    <mergeCell ref="ES21:EZ22"/>
    <mergeCell ref="FA21:FH22"/>
    <mergeCell ref="B23:L30"/>
    <mergeCell ref="M23:AB24"/>
    <mergeCell ref="AC23:AE24"/>
    <mergeCell ref="AF23:AH24"/>
    <mergeCell ref="AI23:AK24"/>
    <mergeCell ref="AL23:AN24"/>
    <mergeCell ref="DK19:EA26"/>
    <mergeCell ref="EB19:ER20"/>
    <mergeCell ref="ES19:EZ20"/>
    <mergeCell ref="EB23:ER24"/>
    <mergeCell ref="ES23:EZ24"/>
    <mergeCell ref="CN27:DD30"/>
    <mergeCell ref="DE27:DJ30"/>
    <mergeCell ref="AR19:AT20"/>
    <mergeCell ref="AR21:AT22"/>
    <mergeCell ref="AU21:BC26"/>
    <mergeCell ref="BL21:BR26"/>
    <mergeCell ref="FA19:FH20"/>
    <mergeCell ref="M21:AB22"/>
    <mergeCell ref="AC21:AE22"/>
    <mergeCell ref="AF21:AH22"/>
    <mergeCell ref="AI21:AK22"/>
    <mergeCell ref="AL21:AN22"/>
    <mergeCell ref="AO21:AQ22"/>
    <mergeCell ref="M19:AB20"/>
    <mergeCell ref="AC19:AE20"/>
    <mergeCell ref="AF19:AH20"/>
    <mergeCell ref="AI19:AK20"/>
    <mergeCell ref="FA23:FH24"/>
    <mergeCell ref="M25:AB26"/>
    <mergeCell ref="AC25:AE26"/>
    <mergeCell ref="AF25:AH26"/>
    <mergeCell ref="AI25:AK26"/>
    <mergeCell ref="AL25:AN26"/>
    <mergeCell ref="AO25:AQ26"/>
    <mergeCell ref="AR25:AT26"/>
    <mergeCell ref="AO23:AQ24"/>
    <mergeCell ref="AR23:AT24"/>
    <mergeCell ref="BZ23:CH26"/>
    <mergeCell ref="CI23:CM26"/>
    <mergeCell ref="CN23:DD24"/>
    <mergeCell ref="DE23:DJ26"/>
    <mergeCell ref="CN25:DD26"/>
    <mergeCell ref="AR29:AT30"/>
    <mergeCell ref="EB29:ER30"/>
    <mergeCell ref="ES29:EZ30"/>
    <mergeCell ref="FA29:FH30"/>
    <mergeCell ref="FA27:FH28"/>
    <mergeCell ref="FA31:FH32"/>
    <mergeCell ref="AI33:AK34"/>
    <mergeCell ref="AL33:AN34"/>
    <mergeCell ref="AO33:AQ34"/>
    <mergeCell ref="AR33:AT34"/>
    <mergeCell ref="AO31:AQ32"/>
    <mergeCell ref="AR31:AT32"/>
    <mergeCell ref="AU31:BC34"/>
    <mergeCell ref="EB25:ER26"/>
    <mergeCell ref="ES25:EZ26"/>
    <mergeCell ref="FA25:FH26"/>
    <mergeCell ref="M27:AB28"/>
    <mergeCell ref="AC27:AE28"/>
    <mergeCell ref="AF27:AH28"/>
    <mergeCell ref="AI27:AK28"/>
    <mergeCell ref="AL27:AN28"/>
    <mergeCell ref="AO27:AQ28"/>
    <mergeCell ref="AR27:AT28"/>
    <mergeCell ref="FA37:FH38"/>
    <mergeCell ref="B31:L38"/>
    <mergeCell ref="M31:AB32"/>
    <mergeCell ref="AC31:AE32"/>
    <mergeCell ref="AF31:AH32"/>
    <mergeCell ref="AI31:AK32"/>
    <mergeCell ref="AL31:AN32"/>
    <mergeCell ref="DK27:EA34"/>
    <mergeCell ref="EB27:ER28"/>
    <mergeCell ref="ES27:EZ28"/>
    <mergeCell ref="M29:AB30"/>
    <mergeCell ref="AC29:AE30"/>
    <mergeCell ref="AF29:AH30"/>
    <mergeCell ref="AI29:AK30"/>
    <mergeCell ref="AL29:AN30"/>
    <mergeCell ref="AO29:AQ30"/>
    <mergeCell ref="AU27:BC30"/>
    <mergeCell ref="BL27:BR34"/>
    <mergeCell ref="BZ27:CH30"/>
    <mergeCell ref="CI27:CM30"/>
    <mergeCell ref="EB31:ER32"/>
    <mergeCell ref="ES31:EZ32"/>
    <mergeCell ref="M33:AB34"/>
    <mergeCell ref="AC33:AE34"/>
    <mergeCell ref="EB33:ER34"/>
    <mergeCell ref="ES33:EZ34"/>
    <mergeCell ref="FA33:FH34"/>
    <mergeCell ref="M35:AB36"/>
    <mergeCell ref="AC35:AE36"/>
    <mergeCell ref="AF35:AH36"/>
    <mergeCell ref="AI35:AK36"/>
    <mergeCell ref="AL35:AN36"/>
    <mergeCell ref="AO35:AQ36"/>
    <mergeCell ref="AR35:AT36"/>
    <mergeCell ref="AF33:AH34"/>
    <mergeCell ref="DE31:DJ36"/>
    <mergeCell ref="B39:L46"/>
    <mergeCell ref="M39:AB40"/>
    <mergeCell ref="AC39:AE40"/>
    <mergeCell ref="AF39:AH40"/>
    <mergeCell ref="AI39:AK40"/>
    <mergeCell ref="AL39:AN40"/>
    <mergeCell ref="AO39:AQ40"/>
    <mergeCell ref="AR39:AT40"/>
    <mergeCell ref="AU39:BC42"/>
    <mergeCell ref="M43:AB44"/>
    <mergeCell ref="AC43:AE44"/>
    <mergeCell ref="AF43:AH44"/>
    <mergeCell ref="AI43:AK44"/>
    <mergeCell ref="AL43:AN44"/>
    <mergeCell ref="AO37:AQ38"/>
    <mergeCell ref="AR37:AT38"/>
    <mergeCell ref="CN37:DD40"/>
    <mergeCell ref="DE37:DJ40"/>
    <mergeCell ref="EB37:ER38"/>
    <mergeCell ref="ES37:EZ38"/>
    <mergeCell ref="BD39:BK42"/>
    <mergeCell ref="BS39:BY42"/>
    <mergeCell ref="EB39:ER40"/>
    <mergeCell ref="ES39:EZ40"/>
    <mergeCell ref="DK35:DQ50"/>
    <mergeCell ref="DR35:EA42"/>
    <mergeCell ref="EB35:ER36"/>
    <mergeCell ref="ES35:EZ36"/>
    <mergeCell ref="AO43:AQ44"/>
    <mergeCell ref="AR43:AT44"/>
    <mergeCell ref="AU43:BC46"/>
    <mergeCell ref="EB49:ER50"/>
    <mergeCell ref="ES49:EZ50"/>
    <mergeCell ref="BD31:BK38"/>
    <mergeCell ref="BS31:BY38"/>
    <mergeCell ref="CN31:DD32"/>
    <mergeCell ref="CN33:DD34"/>
    <mergeCell ref="AU35:BC38"/>
    <mergeCell ref="FA45:FH46"/>
    <mergeCell ref="EB47:ER48"/>
    <mergeCell ref="ES47:EZ48"/>
    <mergeCell ref="FA47:FH48"/>
    <mergeCell ref="FA39:FH40"/>
    <mergeCell ref="M41:AB42"/>
    <mergeCell ref="AC41:AE42"/>
    <mergeCell ref="AF41:AH42"/>
    <mergeCell ref="AI41:AK42"/>
    <mergeCell ref="AL41:AN42"/>
    <mergeCell ref="AO41:AQ42"/>
    <mergeCell ref="AR41:AT42"/>
    <mergeCell ref="BZ41:DJ42"/>
    <mergeCell ref="EB41:ER42"/>
    <mergeCell ref="ES41:EZ42"/>
    <mergeCell ref="FA41:FH42"/>
    <mergeCell ref="BL35:BR46"/>
    <mergeCell ref="CN35:DD36"/>
    <mergeCell ref="FA35:FH36"/>
    <mergeCell ref="M37:AB38"/>
    <mergeCell ref="AC37:AE38"/>
    <mergeCell ref="AF37:AH38"/>
    <mergeCell ref="AI37:AK38"/>
    <mergeCell ref="AL37:AN38"/>
    <mergeCell ref="M53:AB54"/>
    <mergeCell ref="AC53:AE54"/>
    <mergeCell ref="AF53:AH54"/>
    <mergeCell ref="AI53:AK54"/>
    <mergeCell ref="AL53:AN54"/>
    <mergeCell ref="FA43:FH44"/>
    <mergeCell ref="M45:AB46"/>
    <mergeCell ref="AC45:AE46"/>
    <mergeCell ref="AF45:AH46"/>
    <mergeCell ref="AI45:AK46"/>
    <mergeCell ref="AL45:AN46"/>
    <mergeCell ref="AO45:AQ46"/>
    <mergeCell ref="AR45:AT46"/>
    <mergeCell ref="BZ45:DJ46"/>
    <mergeCell ref="EB45:ER46"/>
    <mergeCell ref="BD43:BK46"/>
    <mergeCell ref="BS43:BY46"/>
    <mergeCell ref="BZ43:DJ44"/>
    <mergeCell ref="DR43:EA50"/>
    <mergeCell ref="EB43:ER44"/>
    <mergeCell ref="ES43:EZ44"/>
    <mergeCell ref="ES45:EZ46"/>
    <mergeCell ref="BD47:BQ50"/>
    <mergeCell ref="BR47:BY50"/>
    <mergeCell ref="AO47:AQ48"/>
    <mergeCell ref="AR47:AT48"/>
    <mergeCell ref="AU47:BC50"/>
    <mergeCell ref="M49:AB50"/>
    <mergeCell ref="AC49:AE50"/>
    <mergeCell ref="AF49:AH50"/>
    <mergeCell ref="AI49:AK50"/>
    <mergeCell ref="AL49:AN50"/>
    <mergeCell ref="AO49:AQ50"/>
    <mergeCell ref="AR49:AT50"/>
    <mergeCell ref="FA49:FH50"/>
    <mergeCell ref="M51:AB52"/>
    <mergeCell ref="AC51:AE52"/>
    <mergeCell ref="AF51:AH52"/>
    <mergeCell ref="AI51:AK52"/>
    <mergeCell ref="AL51:AN52"/>
    <mergeCell ref="AO51:AQ52"/>
    <mergeCell ref="AR51:AT52"/>
    <mergeCell ref="AU51:BC52"/>
    <mergeCell ref="BD51:BQ52"/>
    <mergeCell ref="BR51:BY52"/>
    <mergeCell ref="BZ51:DJ52"/>
    <mergeCell ref="DK51:FH52"/>
    <mergeCell ref="BZ47:DJ50"/>
    <mergeCell ref="B59:AT62"/>
    <mergeCell ref="AU59:BY62"/>
    <mergeCell ref="BZ59:DJ62"/>
    <mergeCell ref="DK59:FH61"/>
    <mergeCell ref="DK62:FH64"/>
    <mergeCell ref="B63:AT64"/>
    <mergeCell ref="AU63:BY64"/>
    <mergeCell ref="BZ63:DJ64"/>
    <mergeCell ref="AO53:AQ54"/>
    <mergeCell ref="AR53:AT54"/>
    <mergeCell ref="AU53:BY56"/>
    <mergeCell ref="BZ53:DJ56"/>
    <mergeCell ref="DK53:FH55"/>
    <mergeCell ref="B55:AT56"/>
    <mergeCell ref="DK56:FH58"/>
    <mergeCell ref="B57:AT58"/>
    <mergeCell ref="AU57:BY58"/>
    <mergeCell ref="BZ57:DJ58"/>
    <mergeCell ref="B47:L54"/>
    <mergeCell ref="M47:AB48"/>
    <mergeCell ref="AC47:AE48"/>
    <mergeCell ref="AF47:AH48"/>
    <mergeCell ref="AI47:AK48"/>
    <mergeCell ref="AL47:AN48"/>
    <mergeCell ref="AH69:AT70"/>
    <mergeCell ref="AZ70:BT71"/>
    <mergeCell ref="BU70:BY71"/>
    <mergeCell ref="B71:AG72"/>
    <mergeCell ref="AH71:AT72"/>
    <mergeCell ref="BZ71:DB73"/>
    <mergeCell ref="DK65:FH67"/>
    <mergeCell ref="B67:AG68"/>
    <mergeCell ref="AH67:AT68"/>
    <mergeCell ref="AU68:AY87"/>
    <mergeCell ref="AZ68:BT69"/>
    <mergeCell ref="BU68:BY69"/>
    <mergeCell ref="BZ68:DB70"/>
    <mergeCell ref="DC68:DJ70"/>
    <mergeCell ref="DK68:FH70"/>
    <mergeCell ref="B69:AG70"/>
    <mergeCell ref="B65:AG66"/>
    <mergeCell ref="AH65:AT66"/>
    <mergeCell ref="AU65:BT67"/>
    <mergeCell ref="BU65:BY67"/>
    <mergeCell ref="BZ65:DB67"/>
    <mergeCell ref="DC65:DJ67"/>
    <mergeCell ref="DC71:DJ73"/>
    <mergeCell ref="DK71:FH73"/>
    <mergeCell ref="AZ72:BT73"/>
    <mergeCell ref="BU72:BY73"/>
    <mergeCell ref="B73:AG74"/>
    <mergeCell ref="AH73:AT74"/>
    <mergeCell ref="AZ74:BT75"/>
    <mergeCell ref="BU74:BY75"/>
    <mergeCell ref="BZ74:DB76"/>
    <mergeCell ref="DC74:DJ76"/>
    <mergeCell ref="AZ78:BT79"/>
    <mergeCell ref="BU78:BY79"/>
    <mergeCell ref="B79:AG80"/>
    <mergeCell ref="AH79:AT82"/>
    <mergeCell ref="AZ80:BT81"/>
    <mergeCell ref="BU80:BY81"/>
    <mergeCell ref="DK74:FH76"/>
    <mergeCell ref="B75:AG76"/>
    <mergeCell ref="AH75:AT76"/>
    <mergeCell ref="AZ76:BT77"/>
    <mergeCell ref="BU76:BY77"/>
    <mergeCell ref="B77:AG78"/>
    <mergeCell ref="AH77:AT78"/>
    <mergeCell ref="BZ77:DB79"/>
    <mergeCell ref="DC77:DJ79"/>
    <mergeCell ref="DK77:FH79"/>
    <mergeCell ref="AZ84:BT85"/>
    <mergeCell ref="BU84:BY85"/>
    <mergeCell ref="B85:AT86"/>
    <mergeCell ref="AZ86:BT87"/>
    <mergeCell ref="BU86:BY87"/>
    <mergeCell ref="BZ86:DJ87"/>
    <mergeCell ref="BZ80:DB82"/>
    <mergeCell ref="DC80:DJ82"/>
    <mergeCell ref="DK80:FH82"/>
    <mergeCell ref="B81:AG82"/>
    <mergeCell ref="AZ82:BT83"/>
    <mergeCell ref="BU82:BY83"/>
    <mergeCell ref="B83:AT84"/>
    <mergeCell ref="BZ83:DB85"/>
    <mergeCell ref="DC83:DJ85"/>
    <mergeCell ref="DK83:FH85"/>
    <mergeCell ref="BU90:BY91"/>
    <mergeCell ref="BZ90:DJ91"/>
    <mergeCell ref="B91:AT94"/>
    <mergeCell ref="AZ92:BT93"/>
    <mergeCell ref="BU92:BY93"/>
    <mergeCell ref="BZ92:DJ95"/>
    <mergeCell ref="DK86:FH88"/>
    <mergeCell ref="B87:AT88"/>
    <mergeCell ref="AU88:AY89"/>
    <mergeCell ref="AZ88:BT89"/>
    <mergeCell ref="BU88:BY89"/>
    <mergeCell ref="BZ88:DJ89"/>
    <mergeCell ref="B89:AT90"/>
    <mergeCell ref="DK89:FH91"/>
    <mergeCell ref="AU90:AY95"/>
    <mergeCell ref="AZ90:BT91"/>
    <mergeCell ref="DK92:FH94"/>
    <mergeCell ref="AZ94:BT95"/>
    <mergeCell ref="BU94:BY95"/>
    <mergeCell ref="B95:O97"/>
    <mergeCell ref="P95:AT97"/>
    <mergeCell ref="DK95:FH97"/>
    <mergeCell ref="AU96:BY98"/>
    <mergeCell ref="BZ96:CR98"/>
    <mergeCell ref="CS96:DJ98"/>
    <mergeCell ref="B98:O100"/>
    <mergeCell ref="P98:AT100"/>
    <mergeCell ref="DK98:FH100"/>
    <mergeCell ref="AU99:BY100"/>
    <mergeCell ref="BZ99:CR101"/>
    <mergeCell ref="CS99:DJ101"/>
    <mergeCell ref="B101:O103"/>
    <mergeCell ref="P101:AT103"/>
    <mergeCell ref="AU101:BY103"/>
    <mergeCell ref="DK101:FH103"/>
    <mergeCell ref="BZ102:DJ103"/>
    <mergeCell ref="B104:O106"/>
    <mergeCell ref="P104:AT106"/>
    <mergeCell ref="AU104:BY105"/>
    <mergeCell ref="BZ104:DJ106"/>
    <mergeCell ref="DK104:FH106"/>
    <mergeCell ref="AU106:BY109"/>
    <mergeCell ref="B107:O109"/>
    <mergeCell ref="P107:AT109"/>
    <mergeCell ref="BZ107:DJ109"/>
    <mergeCell ref="DK107:FH109"/>
    <mergeCell ref="B117:AT118"/>
    <mergeCell ref="BZ117:FH118"/>
    <mergeCell ref="B119:AT120"/>
    <mergeCell ref="BZ119:FH120"/>
    <mergeCell ref="B122:FH122"/>
    <mergeCell ref="DK123:FH127"/>
    <mergeCell ref="B110:O112"/>
    <mergeCell ref="P110:AT112"/>
    <mergeCell ref="AU110:BY112"/>
    <mergeCell ref="DK110:FH112"/>
    <mergeCell ref="B113:AT114"/>
    <mergeCell ref="AU113:BY114"/>
    <mergeCell ref="DK113:FH116"/>
    <mergeCell ref="BZ114:DJ116"/>
    <mergeCell ref="B115:AT116"/>
    <mergeCell ref="AU115:BY116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view="pageBreakPreview" topLeftCell="B10" zoomScaleSheetLayoutView="100" workbookViewId="0">
      <selection activeCell="E33" sqref="E33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style="52" customWidth="1"/>
    <col min="6" max="6" width="59.625" customWidth="1"/>
    <col min="7" max="7" width="27" customWidth="1"/>
  </cols>
  <sheetData>
    <row r="1" spans="1:15" ht="21.75" customHeight="1">
      <c r="A1" s="153"/>
      <c r="B1" s="686" t="s">
        <v>1093</v>
      </c>
      <c r="C1" s="686"/>
      <c r="D1" s="686"/>
      <c r="E1" s="686"/>
      <c r="F1" s="686"/>
      <c r="G1" s="686"/>
      <c r="H1" s="38"/>
      <c r="I1" s="39"/>
      <c r="J1" s="39"/>
      <c r="K1" s="39"/>
      <c r="L1" s="39"/>
      <c r="M1" s="39"/>
      <c r="N1" s="39"/>
      <c r="O1" s="40"/>
    </row>
    <row r="2" spans="1:15" ht="21.75" customHeight="1">
      <c r="A2" s="154"/>
      <c r="B2" s="687" t="s">
        <v>1440</v>
      </c>
      <c r="C2" s="687"/>
      <c r="D2" s="687"/>
      <c r="E2" s="687"/>
      <c r="F2" s="687"/>
      <c r="G2" s="687"/>
      <c r="H2" s="42"/>
      <c r="I2" s="43"/>
      <c r="J2" s="43"/>
      <c r="K2" s="43"/>
      <c r="L2" s="43"/>
      <c r="M2" s="43"/>
      <c r="N2" s="43"/>
      <c r="O2" s="44"/>
    </row>
    <row r="3" spans="1:15" ht="21.75" customHeight="1">
      <c r="B3" s="593" t="s">
        <v>1094</v>
      </c>
      <c r="C3" s="593"/>
      <c r="D3" s="593"/>
      <c r="E3" s="155" t="s">
        <v>1095</v>
      </c>
      <c r="F3" s="156" t="s">
        <v>1096</v>
      </c>
      <c r="G3" s="156" t="s">
        <v>496</v>
      </c>
    </row>
    <row r="4" spans="1:15" ht="21.75" customHeight="1">
      <c r="A4" t="s">
        <v>1101</v>
      </c>
      <c r="B4" s="688" t="s">
        <v>1097</v>
      </c>
      <c r="C4" s="691" t="s">
        <v>1098</v>
      </c>
      <c r="D4" s="157" t="s">
        <v>1102</v>
      </c>
      <c r="E4" s="50" t="e">
        <f>TRUNC(공종별집계표!#REF!, 0)</f>
        <v>#REF!</v>
      </c>
      <c r="F4" s="47" t="s">
        <v>52</v>
      </c>
      <c r="G4" s="47" t="s">
        <v>52</v>
      </c>
    </row>
    <row r="5" spans="1:15" ht="21.75" customHeight="1">
      <c r="A5" t="s">
        <v>1103</v>
      </c>
      <c r="B5" s="689"/>
      <c r="C5" s="692"/>
      <c r="D5" s="157" t="s">
        <v>1104</v>
      </c>
      <c r="E5" s="48">
        <v>0</v>
      </c>
      <c r="F5" s="47" t="s">
        <v>52</v>
      </c>
      <c r="G5" s="47" t="s">
        <v>52</v>
      </c>
    </row>
    <row r="6" spans="1:15" ht="21.75" customHeight="1">
      <c r="A6" t="s">
        <v>1105</v>
      </c>
      <c r="B6" s="689"/>
      <c r="C6" s="692"/>
      <c r="D6" s="157" t="s">
        <v>1106</v>
      </c>
      <c r="E6" s="48">
        <v>0</v>
      </c>
      <c r="F6" s="47" t="s">
        <v>52</v>
      </c>
      <c r="G6" s="47" t="s">
        <v>52</v>
      </c>
    </row>
    <row r="7" spans="1:15" ht="21.75" customHeight="1">
      <c r="A7" t="s">
        <v>1107</v>
      </c>
      <c r="B7" s="689"/>
      <c r="C7" s="693"/>
      <c r="D7" s="157" t="s">
        <v>1108</v>
      </c>
      <c r="E7" s="48" t="e">
        <f>TRUNC(E4+E5-E6, 0)</f>
        <v>#REF!</v>
      </c>
      <c r="F7" s="47" t="s">
        <v>52</v>
      </c>
      <c r="G7" s="47" t="s">
        <v>52</v>
      </c>
    </row>
    <row r="8" spans="1:15" ht="21.75" customHeight="1">
      <c r="A8" t="s">
        <v>1109</v>
      </c>
      <c r="B8" s="689"/>
      <c r="C8" s="691" t="s">
        <v>1099</v>
      </c>
      <c r="D8" s="157" t="s">
        <v>1110</v>
      </c>
      <c r="E8" s="50" t="e">
        <f>TRUNC(공종별집계표!#REF!, 0)</f>
        <v>#REF!</v>
      </c>
      <c r="F8" s="47" t="s">
        <v>52</v>
      </c>
      <c r="G8" s="47" t="s">
        <v>52</v>
      </c>
    </row>
    <row r="9" spans="1:15" ht="21.75" customHeight="1">
      <c r="A9" t="s">
        <v>1111</v>
      </c>
      <c r="B9" s="689"/>
      <c r="C9" s="692"/>
      <c r="D9" s="157" t="s">
        <v>1112</v>
      </c>
      <c r="E9" s="48" t="e">
        <f>TRUNC(E8*0.191, 0)</f>
        <v>#REF!</v>
      </c>
      <c r="F9" s="47" t="s">
        <v>1417</v>
      </c>
      <c r="G9" s="47" t="s">
        <v>52</v>
      </c>
    </row>
    <row r="10" spans="1:15" ht="21.75" customHeight="1">
      <c r="A10" t="s">
        <v>1113</v>
      </c>
      <c r="B10" s="689"/>
      <c r="C10" s="693"/>
      <c r="D10" s="157" t="s">
        <v>1108</v>
      </c>
      <c r="E10" s="48" t="e">
        <f>TRUNC(E8+E9, 0)</f>
        <v>#REF!</v>
      </c>
      <c r="F10" s="47" t="s">
        <v>52</v>
      </c>
      <c r="G10" s="47" t="s">
        <v>52</v>
      </c>
    </row>
    <row r="11" spans="1:15" ht="21.75" customHeight="1">
      <c r="A11" t="s">
        <v>1114</v>
      </c>
      <c r="B11" s="689"/>
      <c r="C11" s="691" t="s">
        <v>1100</v>
      </c>
      <c r="D11" s="157" t="s">
        <v>1418</v>
      </c>
      <c r="E11" s="50" t="e">
        <f>TRUNC(공종별집계표!#REF!, 0)</f>
        <v>#REF!</v>
      </c>
      <c r="F11" s="47" t="s">
        <v>52</v>
      </c>
      <c r="G11" s="47" t="s">
        <v>52</v>
      </c>
    </row>
    <row r="12" spans="1:15" ht="21.75" customHeight="1">
      <c r="A12" t="s">
        <v>1115</v>
      </c>
      <c r="B12" s="689"/>
      <c r="C12" s="692"/>
      <c r="D12" s="157" t="s">
        <v>1116</v>
      </c>
      <c r="E12" s="48" t="e">
        <f>TRUNC(E10*0.0356, 0)</f>
        <v>#REF!</v>
      </c>
      <c r="F12" s="47" t="s">
        <v>1419</v>
      </c>
      <c r="G12" s="47" t="s">
        <v>52</v>
      </c>
    </row>
    <row r="13" spans="1:15" ht="21.75" customHeight="1">
      <c r="A13" t="s">
        <v>1117</v>
      </c>
      <c r="B13" s="689"/>
      <c r="C13" s="692"/>
      <c r="D13" s="157" t="s">
        <v>1118</v>
      </c>
      <c r="E13" s="48" t="e">
        <f>TRUNC(E10*0.0101, 0)</f>
        <v>#REF!</v>
      </c>
      <c r="F13" s="47" t="s">
        <v>1420</v>
      </c>
      <c r="G13" s="47" t="s">
        <v>52</v>
      </c>
    </row>
    <row r="14" spans="1:15" ht="21.75" customHeight="1">
      <c r="A14" t="s">
        <v>1119</v>
      </c>
      <c r="B14" s="689"/>
      <c r="C14" s="692"/>
      <c r="D14" s="157" t="s">
        <v>1120</v>
      </c>
      <c r="E14" s="48" t="e">
        <f>TRUNC(E8*0.03595, 0)</f>
        <v>#REF!</v>
      </c>
      <c r="F14" s="47" t="s">
        <v>1421</v>
      </c>
      <c r="G14" s="47" t="s">
        <v>52</v>
      </c>
    </row>
    <row r="15" spans="1:15" ht="21.75" customHeight="1">
      <c r="A15" t="s">
        <v>1121</v>
      </c>
      <c r="B15" s="689"/>
      <c r="C15" s="692"/>
      <c r="D15" s="157" t="s">
        <v>1122</v>
      </c>
      <c r="E15" s="48" t="e">
        <f>TRUNC(E8*0.0475, 0)</f>
        <v>#REF!</v>
      </c>
      <c r="F15" s="47" t="s">
        <v>1422</v>
      </c>
      <c r="G15" s="47" t="s">
        <v>52</v>
      </c>
    </row>
    <row r="16" spans="1:15" ht="21.75" customHeight="1">
      <c r="A16" t="s">
        <v>1125</v>
      </c>
      <c r="B16" s="689"/>
      <c r="C16" s="692"/>
      <c r="D16" s="157" t="s">
        <v>1126</v>
      </c>
      <c r="E16" s="48" t="e">
        <f>TRUNC(E14*0.1314, 0)</f>
        <v>#REF!</v>
      </c>
      <c r="F16" s="47" t="s">
        <v>1423</v>
      </c>
      <c r="G16" s="47" t="s">
        <v>52</v>
      </c>
    </row>
    <row r="17" spans="1:9" ht="21.75" customHeight="1">
      <c r="A17" t="s">
        <v>1123</v>
      </c>
      <c r="B17" s="689"/>
      <c r="C17" s="692"/>
      <c r="D17" s="158" t="s">
        <v>1124</v>
      </c>
      <c r="E17" s="159" t="e">
        <f>E33</f>
        <v>#REF!</v>
      </c>
      <c r="F17" s="53" t="e">
        <f>"(재료비+직접노무비) * 2.07% = "&amp;TEXT(E33,"#,#")</f>
        <v>#REF!</v>
      </c>
      <c r="G17" s="160"/>
    </row>
    <row r="18" spans="1:9" ht="21.75" customHeight="1">
      <c r="A18" t="s">
        <v>1127</v>
      </c>
      <c r="B18" s="689"/>
      <c r="C18" s="692"/>
      <c r="D18" s="157" t="s">
        <v>1128</v>
      </c>
      <c r="E18" s="48" t="e">
        <f>TRUNC((E7+E10)*0.055, 0)</f>
        <v>#REF!</v>
      </c>
      <c r="F18" s="47" t="s">
        <v>1424</v>
      </c>
      <c r="G18" s="47" t="s">
        <v>52</v>
      </c>
    </row>
    <row r="19" spans="1:9" ht="21.75" customHeight="1">
      <c r="A19" t="s">
        <v>1127</v>
      </c>
      <c r="B19" s="689"/>
      <c r="C19" s="692"/>
      <c r="D19" s="157" t="s">
        <v>1425</v>
      </c>
      <c r="E19" s="48" t="e">
        <f>TRUNC(E10*0.00006, 0)</f>
        <v>#REF!</v>
      </c>
      <c r="F19" s="47" t="s">
        <v>1426</v>
      </c>
      <c r="G19" s="47" t="s">
        <v>52</v>
      </c>
    </row>
    <row r="20" spans="1:9" ht="21.75" customHeight="1">
      <c r="A20" t="s">
        <v>1127</v>
      </c>
      <c r="B20" s="689"/>
      <c r="C20" s="692"/>
      <c r="D20" s="157" t="s">
        <v>1427</v>
      </c>
      <c r="E20" s="48" t="e">
        <f>TRUNC(E10*0.0009, 0)</f>
        <v>#REF!</v>
      </c>
      <c r="F20" s="47" t="s">
        <v>1428</v>
      </c>
      <c r="G20" s="47" t="s">
        <v>52</v>
      </c>
    </row>
    <row r="21" spans="1:9" ht="21.75" customHeight="1">
      <c r="A21" t="s">
        <v>1129</v>
      </c>
      <c r="B21" s="690"/>
      <c r="C21" s="693"/>
      <c r="D21" s="157" t="s">
        <v>1108</v>
      </c>
      <c r="E21" s="48" t="e">
        <f>TRUNC(E11+E12+E13+E14+E15+E16+E17+E18+E19+E20, 0)</f>
        <v>#REF!</v>
      </c>
      <c r="F21" s="47" t="s">
        <v>52</v>
      </c>
      <c r="G21" s="47" t="s">
        <v>52</v>
      </c>
    </row>
    <row r="22" spans="1:9" ht="21.75" customHeight="1">
      <c r="A22" t="s">
        <v>1130</v>
      </c>
      <c r="B22" s="684" t="s">
        <v>1429</v>
      </c>
      <c r="C22" s="684"/>
      <c r="D22" s="684"/>
      <c r="E22" s="50" t="e">
        <f>TRUNC(E7+E10+E21, 0)</f>
        <v>#REF!</v>
      </c>
      <c r="F22" s="47" t="s">
        <v>52</v>
      </c>
      <c r="G22" s="47" t="s">
        <v>52</v>
      </c>
    </row>
    <row r="23" spans="1:9" ht="21.75" customHeight="1">
      <c r="A23" t="s">
        <v>1131</v>
      </c>
      <c r="B23" s="685" t="s">
        <v>1132</v>
      </c>
      <c r="C23" s="685"/>
      <c r="D23" s="685"/>
      <c r="E23" s="48" t="e">
        <f>TRUNC(E22*0.08, 0)</f>
        <v>#REF!</v>
      </c>
      <c r="F23" s="47" t="s">
        <v>1430</v>
      </c>
      <c r="G23" s="47" t="s">
        <v>52</v>
      </c>
    </row>
    <row r="24" spans="1:9" ht="21.75" customHeight="1">
      <c r="A24" t="s">
        <v>1133</v>
      </c>
      <c r="B24" s="685" t="s">
        <v>1134</v>
      </c>
      <c r="C24" s="685"/>
      <c r="D24" s="685"/>
      <c r="E24" s="48" t="e">
        <f>TRUNC((E10+E21+E23)*0.15, 0)-I24</f>
        <v>#REF!</v>
      </c>
      <c r="F24" s="47" t="s">
        <v>1135</v>
      </c>
      <c r="G24" s="47" t="s">
        <v>52</v>
      </c>
      <c r="I24" s="47">
        <v>7587</v>
      </c>
    </row>
    <row r="25" spans="1:9" ht="21.75" customHeight="1">
      <c r="A25" t="s">
        <v>1136</v>
      </c>
      <c r="B25" s="685" t="s">
        <v>1137</v>
      </c>
      <c r="C25" s="685"/>
      <c r="D25" s="685"/>
      <c r="E25" s="48" t="e">
        <f>TRUNC(E22+E23+E24, 0)</f>
        <v>#REF!</v>
      </c>
      <c r="F25" s="47" t="s">
        <v>52</v>
      </c>
      <c r="G25" s="47" t="s">
        <v>52</v>
      </c>
    </row>
    <row r="26" spans="1:9" ht="21.75" customHeight="1">
      <c r="A26" t="s">
        <v>1138</v>
      </c>
      <c r="B26" s="685" t="s">
        <v>1139</v>
      </c>
      <c r="C26" s="685"/>
      <c r="D26" s="685"/>
      <c r="E26" s="48" t="e">
        <f>TRUNC(E25*0.1, 0)</f>
        <v>#REF!</v>
      </c>
      <c r="F26" s="47" t="s">
        <v>1140</v>
      </c>
      <c r="G26" s="47" t="s">
        <v>52</v>
      </c>
    </row>
    <row r="27" spans="1:9" ht="21.75" customHeight="1">
      <c r="A27" t="s">
        <v>1141</v>
      </c>
      <c r="B27" s="684" t="s">
        <v>1142</v>
      </c>
      <c r="C27" s="684"/>
      <c r="D27" s="684"/>
      <c r="E27" s="50" t="e">
        <f>TRUNC(E25+E26, -3)</f>
        <v>#REF!</v>
      </c>
      <c r="F27" s="47" t="s">
        <v>52</v>
      </c>
      <c r="G27" s="47" t="s">
        <v>1431</v>
      </c>
    </row>
    <row r="28" spans="1:9" ht="21.75" customHeight="1">
      <c r="A28" t="s">
        <v>1432</v>
      </c>
      <c r="B28" s="683" t="s">
        <v>1433</v>
      </c>
      <c r="C28" s="683"/>
      <c r="D28" s="683"/>
      <c r="E28" s="50">
        <f>TRUNC(공종별집계표!F6, -3)</f>
        <v>0</v>
      </c>
      <c r="F28" s="47" t="s">
        <v>52</v>
      </c>
      <c r="G28" s="47" t="s">
        <v>1431</v>
      </c>
    </row>
    <row r="29" spans="1:9" ht="21.75" customHeight="1">
      <c r="A29" t="s">
        <v>1186</v>
      </c>
      <c r="B29" s="684" t="s">
        <v>1434</v>
      </c>
      <c r="C29" s="684"/>
      <c r="D29" s="684"/>
      <c r="E29" s="50" t="e">
        <f>TRUNC(공종별집계표!#REF!, -3)</f>
        <v>#REF!</v>
      </c>
      <c r="F29" s="47" t="s">
        <v>52</v>
      </c>
      <c r="G29" s="47" t="s">
        <v>1431</v>
      </c>
    </row>
    <row r="30" spans="1:9" ht="21.75" customHeight="1">
      <c r="A30" t="s">
        <v>1145</v>
      </c>
      <c r="B30" s="684" t="s">
        <v>1435</v>
      </c>
      <c r="C30" s="684"/>
      <c r="D30" s="684"/>
      <c r="E30" s="50" t="e">
        <f>TRUNC(E27+E28+E29, 0)</f>
        <v>#REF!</v>
      </c>
      <c r="F30" s="47" t="s">
        <v>52</v>
      </c>
      <c r="G30" s="47"/>
    </row>
    <row r="33" spans="2:11">
      <c r="B33" t="s">
        <v>1436</v>
      </c>
      <c r="E33" s="52" t="e">
        <f>TRUNC(((E7+E8)*0.0207), 0)</f>
        <v>#REF!</v>
      </c>
      <c r="I33" s="52"/>
      <c r="J33" s="52"/>
      <c r="K33" s="52"/>
    </row>
  </sheetData>
  <mergeCells count="17">
    <mergeCell ref="B1:G1"/>
    <mergeCell ref="B2:E2"/>
    <mergeCell ref="F2:G2"/>
    <mergeCell ref="B3:D3"/>
    <mergeCell ref="B4:B21"/>
    <mergeCell ref="C4:C7"/>
    <mergeCell ref="C8:C10"/>
    <mergeCell ref="C11:C21"/>
    <mergeCell ref="B28:D28"/>
    <mergeCell ref="B29:D29"/>
    <mergeCell ref="B30:D30"/>
    <mergeCell ref="B22:D22"/>
    <mergeCell ref="B23:D23"/>
    <mergeCell ref="B24:D24"/>
    <mergeCell ref="B25:D25"/>
    <mergeCell ref="B26:D26"/>
    <mergeCell ref="B27:D27"/>
  </mergeCells>
  <phoneticPr fontId="1" type="noConversion"/>
  <pageMargins left="0.78740157480314965" right="0.23622047244094491" top="0.39370078740157483" bottom="0.39370078740157483" header="0" footer="0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4"/>
  <sheetViews>
    <sheetView tabSelected="1" view="pageBreakPreview" zoomScaleNormal="100" zoomScaleSheetLayoutView="100" workbookViewId="0">
      <selection activeCell="E12" sqref="E12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customWidth="1"/>
    <col min="17" max="19" width="1.625" customWidth="1"/>
    <col min="20" max="20" width="18.625" customWidth="1"/>
    <col min="23" max="23" width="10" bestFit="1" customWidth="1"/>
  </cols>
  <sheetData>
    <row r="1" spans="1:23" ht="30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3" ht="30" customHeight="1">
      <c r="A2" s="6" t="s">
        <v>1437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3" ht="30" customHeight="1">
      <c r="A3" s="694" t="s">
        <v>2</v>
      </c>
      <c r="B3" s="694" t="s">
        <v>3</v>
      </c>
      <c r="C3" s="694" t="s">
        <v>4</v>
      </c>
      <c r="D3" s="694" t="s">
        <v>5</v>
      </c>
      <c r="E3" s="694" t="s">
        <v>11</v>
      </c>
      <c r="F3" s="694"/>
      <c r="G3" s="694" t="s">
        <v>6</v>
      </c>
      <c r="H3" s="694"/>
      <c r="I3" s="694" t="s">
        <v>9</v>
      </c>
      <c r="J3" s="694"/>
      <c r="K3" s="694" t="s">
        <v>10</v>
      </c>
      <c r="L3" s="694"/>
      <c r="M3" s="694" t="s">
        <v>12</v>
      </c>
      <c r="N3" s="696" t="s">
        <v>13</v>
      </c>
      <c r="O3" s="696" t="s">
        <v>14</v>
      </c>
      <c r="P3" s="696" t="s">
        <v>15</v>
      </c>
      <c r="Q3" s="696" t="s">
        <v>16</v>
      </c>
      <c r="R3" s="696" t="s">
        <v>17</v>
      </c>
      <c r="S3" s="696" t="s">
        <v>18</v>
      </c>
      <c r="T3" s="696" t="s">
        <v>19</v>
      </c>
    </row>
    <row r="4" spans="1:23" ht="30" customHeight="1">
      <c r="A4" s="695"/>
      <c r="B4" s="695"/>
      <c r="C4" s="695"/>
      <c r="D4" s="695"/>
      <c r="E4" s="15" t="s">
        <v>7</v>
      </c>
      <c r="F4" s="15" t="s">
        <v>8</v>
      </c>
      <c r="G4" s="15" t="s">
        <v>7</v>
      </c>
      <c r="H4" s="15" t="s">
        <v>8</v>
      </c>
      <c r="I4" s="15" t="s">
        <v>7</v>
      </c>
      <c r="J4" s="15" t="s">
        <v>8</v>
      </c>
      <c r="K4" s="15" t="s">
        <v>7</v>
      </c>
      <c r="L4" s="15" t="s">
        <v>8</v>
      </c>
      <c r="M4" s="695"/>
      <c r="N4" s="696"/>
      <c r="O4" s="696"/>
      <c r="P4" s="696"/>
      <c r="Q4" s="696"/>
      <c r="R4" s="696"/>
      <c r="S4" s="696"/>
      <c r="T4" s="696"/>
    </row>
    <row r="5" spans="1:23" ht="30" customHeight="1">
      <c r="A5" s="16" t="s">
        <v>51</v>
      </c>
      <c r="B5" s="16" t="s">
        <v>52</v>
      </c>
      <c r="C5" s="16" t="s">
        <v>52</v>
      </c>
      <c r="D5" s="17"/>
      <c r="E5" s="18"/>
      <c r="F5" s="18"/>
      <c r="G5" s="18"/>
      <c r="H5" s="18"/>
      <c r="I5" s="18"/>
      <c r="J5" s="18"/>
      <c r="K5" s="18"/>
      <c r="L5" s="18"/>
      <c r="M5" s="16"/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2"/>
    </row>
    <row r="6" spans="1:23" ht="30" customHeight="1">
      <c r="A6" s="16" t="s">
        <v>192</v>
      </c>
      <c r="B6" s="16" t="s">
        <v>52</v>
      </c>
      <c r="C6" s="16" t="s">
        <v>52</v>
      </c>
      <c r="D6" s="17">
        <v>1</v>
      </c>
      <c r="E6" s="18">
        <f t="shared" ref="E6:F9" si="0">G6+I6+K6</f>
        <v>0</v>
      </c>
      <c r="F6" s="18">
        <f t="shared" si="0"/>
        <v>0</v>
      </c>
      <c r="G6" s="18">
        <f>H7</f>
        <v>0</v>
      </c>
      <c r="H6" s="18">
        <f t="shared" ref="H6:H9" si="1">G6*D6</f>
        <v>0</v>
      </c>
      <c r="I6" s="18">
        <f>J7</f>
        <v>0</v>
      </c>
      <c r="J6" s="18">
        <f t="shared" ref="J6:J10" si="2">I6*D6</f>
        <v>0</v>
      </c>
      <c r="K6" s="18">
        <f>L7</f>
        <v>0</v>
      </c>
      <c r="L6" s="18">
        <f t="shared" ref="L6:L10" si="3">K6*D6</f>
        <v>0</v>
      </c>
      <c r="M6" s="16" t="s">
        <v>52</v>
      </c>
      <c r="N6" s="2" t="s">
        <v>193</v>
      </c>
      <c r="O6" s="2" t="s">
        <v>52</v>
      </c>
      <c r="P6" s="2" t="s">
        <v>52</v>
      </c>
      <c r="Q6" s="2" t="s">
        <v>194</v>
      </c>
      <c r="R6" s="3">
        <v>2</v>
      </c>
      <c r="S6" s="2" t="s">
        <v>52</v>
      </c>
      <c r="T6" s="12">
        <f>F6*1</f>
        <v>0</v>
      </c>
    </row>
    <row r="7" spans="1:23" ht="30" customHeight="1">
      <c r="A7" s="16" t="s">
        <v>195</v>
      </c>
      <c r="B7" s="16" t="s">
        <v>52</v>
      </c>
      <c r="C7" s="16" t="s">
        <v>52</v>
      </c>
      <c r="D7" s="17">
        <v>1</v>
      </c>
      <c r="E7" s="18">
        <f t="shared" si="0"/>
        <v>0</v>
      </c>
      <c r="F7" s="18">
        <f t="shared" si="0"/>
        <v>0</v>
      </c>
      <c r="G7" s="18">
        <f>H8+H9+H10</f>
        <v>0</v>
      </c>
      <c r="H7" s="18">
        <f t="shared" si="1"/>
        <v>0</v>
      </c>
      <c r="I7" s="18">
        <f>J8+J9+J10</f>
        <v>0</v>
      </c>
      <c r="J7" s="18">
        <f t="shared" si="2"/>
        <v>0</v>
      </c>
      <c r="K7" s="18">
        <f>L8+L9+L10</f>
        <v>0</v>
      </c>
      <c r="L7" s="18">
        <f t="shared" si="3"/>
        <v>0</v>
      </c>
      <c r="M7" s="16" t="s">
        <v>52</v>
      </c>
      <c r="N7" s="2" t="s">
        <v>196</v>
      </c>
      <c r="O7" s="2" t="s">
        <v>52</v>
      </c>
      <c r="P7" s="2" t="s">
        <v>193</v>
      </c>
      <c r="Q7" s="2" t="s">
        <v>52</v>
      </c>
      <c r="R7" s="3">
        <v>3</v>
      </c>
      <c r="S7" s="2" t="s">
        <v>52</v>
      </c>
      <c r="T7" s="12"/>
      <c r="W7">
        <v>56419000</v>
      </c>
    </row>
    <row r="8" spans="1:23" ht="30" customHeight="1">
      <c r="A8" s="16" t="s">
        <v>197</v>
      </c>
      <c r="B8" s="16" t="s">
        <v>52</v>
      </c>
      <c r="C8" s="16" t="s">
        <v>52</v>
      </c>
      <c r="D8" s="17">
        <v>1</v>
      </c>
      <c r="E8" s="18">
        <f t="shared" si="0"/>
        <v>0</v>
      </c>
      <c r="F8" s="18">
        <f t="shared" si="0"/>
        <v>0</v>
      </c>
      <c r="G8" s="18">
        <f>공종별내역서!H29</f>
        <v>0</v>
      </c>
      <c r="H8" s="18">
        <f t="shared" si="1"/>
        <v>0</v>
      </c>
      <c r="I8" s="18">
        <f>공종별내역서!J29</f>
        <v>0</v>
      </c>
      <c r="J8" s="18">
        <f t="shared" si="2"/>
        <v>0</v>
      </c>
      <c r="K8" s="18">
        <f>공종별내역서!L29</f>
        <v>0</v>
      </c>
      <c r="L8" s="18">
        <f t="shared" si="3"/>
        <v>0</v>
      </c>
      <c r="M8" s="16" t="s">
        <v>52</v>
      </c>
      <c r="N8" s="2" t="s">
        <v>198</v>
      </c>
      <c r="O8" s="2" t="s">
        <v>52</v>
      </c>
      <c r="P8" s="2" t="s">
        <v>196</v>
      </c>
      <c r="Q8" s="2" t="s">
        <v>52</v>
      </c>
      <c r="R8" s="3">
        <v>4</v>
      </c>
      <c r="S8" s="2" t="s">
        <v>52</v>
      </c>
      <c r="T8" s="12"/>
      <c r="W8">
        <v>51298789</v>
      </c>
    </row>
    <row r="9" spans="1:23" ht="30" customHeight="1">
      <c r="A9" s="16" t="s">
        <v>218</v>
      </c>
      <c r="B9" s="16" t="s">
        <v>52</v>
      </c>
      <c r="C9" s="16" t="s">
        <v>52</v>
      </c>
      <c r="D9" s="17">
        <v>1</v>
      </c>
      <c r="E9" s="18">
        <f t="shared" si="0"/>
        <v>0</v>
      </c>
      <c r="F9" s="18">
        <f t="shared" si="0"/>
        <v>0</v>
      </c>
      <c r="G9" s="18">
        <f>공종별내역서!H104</f>
        <v>0</v>
      </c>
      <c r="H9" s="18">
        <f t="shared" si="1"/>
        <v>0</v>
      </c>
      <c r="I9" s="18">
        <f>공종별내역서!J104</f>
        <v>0</v>
      </c>
      <c r="J9" s="18">
        <f t="shared" si="2"/>
        <v>0</v>
      </c>
      <c r="K9" s="18">
        <f>공종별내역서!L104</f>
        <v>0</v>
      </c>
      <c r="L9" s="18">
        <f t="shared" si="3"/>
        <v>0</v>
      </c>
      <c r="M9" s="16" t="s">
        <v>52</v>
      </c>
      <c r="N9" s="2" t="s">
        <v>219</v>
      </c>
      <c r="O9" s="2" t="s">
        <v>52</v>
      </c>
      <c r="P9" s="2" t="s">
        <v>196</v>
      </c>
      <c r="Q9" s="2" t="s">
        <v>52</v>
      </c>
      <c r="R9" s="3">
        <v>4</v>
      </c>
      <c r="S9" s="2" t="s">
        <v>52</v>
      </c>
      <c r="T9" s="12"/>
    </row>
    <row r="10" spans="1:23" ht="30" customHeight="1">
      <c r="A10" s="16" t="s">
        <v>1444</v>
      </c>
      <c r="B10" s="16" t="s">
        <v>52</v>
      </c>
      <c r="C10" s="16" t="s">
        <v>52</v>
      </c>
      <c r="D10" s="17">
        <v>1</v>
      </c>
      <c r="E10" s="18"/>
      <c r="F10" s="18"/>
      <c r="G10" s="18"/>
      <c r="H10" s="18"/>
      <c r="I10" s="18"/>
      <c r="J10" s="18">
        <f t="shared" si="2"/>
        <v>0</v>
      </c>
      <c r="K10" s="18">
        <f>공종별내역서!L129</f>
        <v>0</v>
      </c>
      <c r="L10" s="18">
        <f t="shared" si="3"/>
        <v>0</v>
      </c>
      <c r="M10" s="16" t="s">
        <v>52</v>
      </c>
      <c r="N10" s="2" t="s">
        <v>478</v>
      </c>
      <c r="O10" s="2" t="s">
        <v>52</v>
      </c>
      <c r="P10" s="2" t="s">
        <v>196</v>
      </c>
      <c r="Q10" s="2" t="s">
        <v>52</v>
      </c>
      <c r="R10" s="3">
        <v>4</v>
      </c>
      <c r="S10" s="2" t="s">
        <v>52</v>
      </c>
      <c r="T10" s="12"/>
      <c r="W10">
        <f>W7-W8</f>
        <v>5120211</v>
      </c>
    </row>
    <row r="11" spans="1:23" ht="30" customHeight="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T11" s="11"/>
    </row>
    <row r="12" spans="1:23" ht="30" customHeight="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T12" s="11"/>
    </row>
    <row r="13" spans="1:23" ht="30" customHeigh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T13" s="11"/>
    </row>
    <row r="14" spans="1:23" ht="30" customHeigh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T14" s="11"/>
    </row>
    <row r="15" spans="1:23" ht="30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T15" s="11"/>
    </row>
    <row r="16" spans="1:23" ht="30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T16" s="11"/>
    </row>
    <row r="17" spans="1:20" ht="30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T17" s="11"/>
    </row>
    <row r="18" spans="1:20" ht="30" customHeight="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T18" s="11"/>
    </row>
    <row r="19" spans="1:20" ht="30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T19" s="11"/>
    </row>
    <row r="20" spans="1:20" ht="30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T20" s="11"/>
    </row>
    <row r="21" spans="1:20" ht="30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T21" s="11"/>
    </row>
    <row r="22" spans="1:20" ht="30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T22" s="11"/>
    </row>
    <row r="23" spans="1:20" ht="30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T23" s="11"/>
    </row>
    <row r="24" spans="1:20" ht="30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T24" s="11"/>
    </row>
  </sheetData>
  <mergeCells count="16">
    <mergeCell ref="Q3:Q4"/>
    <mergeCell ref="R3:R4"/>
    <mergeCell ref="S3:S4"/>
    <mergeCell ref="T3:T4"/>
    <mergeCell ref="K3:L3"/>
    <mergeCell ref="M3:M4"/>
    <mergeCell ref="N3:N4"/>
    <mergeCell ref="O3:O4"/>
    <mergeCell ref="P3:P4"/>
    <mergeCell ref="I3:J3"/>
    <mergeCell ref="A3:A4"/>
    <mergeCell ref="B3:B4"/>
    <mergeCell ref="C3:C4"/>
    <mergeCell ref="D3:D4"/>
    <mergeCell ref="G3:H3"/>
    <mergeCell ref="E3:F3"/>
  </mergeCells>
  <phoneticPr fontId="1" type="noConversion"/>
  <pageMargins left="0.78740157480314965" right="0.23622047244094491" top="0.39370078740157483" bottom="0.39370078740157483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29"/>
  <sheetViews>
    <sheetView view="pageBreakPreview" zoomScale="60" zoomScaleNormal="100" workbookViewId="0">
      <selection activeCell="H18" sqref="H18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52" max="52" width="11.625" bestFit="1" customWidth="1"/>
  </cols>
  <sheetData>
    <row r="1" spans="1:48" ht="30" customHeight="1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>
      <c r="A2" s="694" t="s">
        <v>2</v>
      </c>
      <c r="B2" s="694" t="s">
        <v>3</v>
      </c>
      <c r="C2" s="694" t="s">
        <v>4</v>
      </c>
      <c r="D2" s="694" t="s">
        <v>5</v>
      </c>
      <c r="E2" s="694" t="s">
        <v>11</v>
      </c>
      <c r="F2" s="694"/>
      <c r="G2" s="694" t="s">
        <v>6</v>
      </c>
      <c r="H2" s="694"/>
      <c r="I2" s="694" t="s">
        <v>9</v>
      </c>
      <c r="J2" s="694"/>
      <c r="K2" s="694" t="s">
        <v>10</v>
      </c>
      <c r="L2" s="694"/>
      <c r="M2" s="694" t="s">
        <v>12</v>
      </c>
      <c r="N2" s="696" t="s">
        <v>20</v>
      </c>
      <c r="O2" s="696" t="s">
        <v>14</v>
      </c>
      <c r="P2" s="696" t="s">
        <v>21</v>
      </c>
      <c r="Q2" s="696" t="s">
        <v>13</v>
      </c>
      <c r="R2" s="696" t="s">
        <v>22</v>
      </c>
      <c r="S2" s="696" t="s">
        <v>23</v>
      </c>
      <c r="T2" s="696" t="s">
        <v>24</v>
      </c>
      <c r="U2" s="696" t="s">
        <v>25</v>
      </c>
      <c r="V2" s="696" t="s">
        <v>26</v>
      </c>
      <c r="W2" s="696" t="s">
        <v>27</v>
      </c>
      <c r="X2" s="696" t="s">
        <v>28</v>
      </c>
      <c r="Y2" s="696" t="s">
        <v>29</v>
      </c>
      <c r="Z2" s="696" t="s">
        <v>30</v>
      </c>
      <c r="AA2" s="696" t="s">
        <v>31</v>
      </c>
      <c r="AB2" s="696" t="s">
        <v>32</v>
      </c>
      <c r="AC2" s="696" t="s">
        <v>33</v>
      </c>
      <c r="AD2" s="696" t="s">
        <v>34</v>
      </c>
      <c r="AE2" s="696" t="s">
        <v>35</v>
      </c>
      <c r="AF2" s="696" t="s">
        <v>36</v>
      </c>
      <c r="AG2" s="696" t="s">
        <v>37</v>
      </c>
      <c r="AH2" s="696" t="s">
        <v>38</v>
      </c>
      <c r="AI2" s="696" t="s">
        <v>39</v>
      </c>
      <c r="AJ2" s="696" t="s">
        <v>40</v>
      </c>
      <c r="AK2" s="696" t="s">
        <v>41</v>
      </c>
      <c r="AL2" s="696" t="s">
        <v>42</v>
      </c>
      <c r="AM2" s="696" t="s">
        <v>43</v>
      </c>
      <c r="AN2" s="696" t="s">
        <v>44</v>
      </c>
      <c r="AO2" s="696" t="s">
        <v>45</v>
      </c>
      <c r="AP2" s="696" t="s">
        <v>46</v>
      </c>
      <c r="AQ2" s="696" t="s">
        <v>47</v>
      </c>
      <c r="AR2" s="696" t="s">
        <v>48</v>
      </c>
      <c r="AS2" s="696" t="s">
        <v>16</v>
      </c>
      <c r="AT2" s="696" t="s">
        <v>17</v>
      </c>
      <c r="AU2" s="696" t="s">
        <v>49</v>
      </c>
      <c r="AV2" s="696" t="s">
        <v>50</v>
      </c>
    </row>
    <row r="3" spans="1:48" ht="30" customHeight="1">
      <c r="A3" s="694"/>
      <c r="B3" s="694"/>
      <c r="C3" s="694"/>
      <c r="D3" s="694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694"/>
      <c r="N3" s="696"/>
      <c r="O3" s="696"/>
      <c r="P3" s="696"/>
      <c r="Q3" s="696"/>
      <c r="R3" s="696"/>
      <c r="S3" s="696"/>
      <c r="T3" s="696"/>
      <c r="U3" s="696"/>
      <c r="V3" s="696"/>
      <c r="W3" s="696"/>
      <c r="X3" s="696"/>
      <c r="Y3" s="696"/>
      <c r="Z3" s="696"/>
      <c r="AA3" s="696"/>
      <c r="AB3" s="696"/>
      <c r="AC3" s="696"/>
      <c r="AD3" s="696"/>
      <c r="AE3" s="696"/>
      <c r="AF3" s="696"/>
      <c r="AG3" s="696"/>
      <c r="AH3" s="696"/>
      <c r="AI3" s="696"/>
      <c r="AJ3" s="696"/>
      <c r="AK3" s="696"/>
      <c r="AL3" s="696"/>
      <c r="AM3" s="696"/>
      <c r="AN3" s="696"/>
      <c r="AO3" s="696"/>
      <c r="AP3" s="696"/>
      <c r="AQ3" s="696"/>
      <c r="AR3" s="696"/>
      <c r="AS3" s="696"/>
      <c r="AT3" s="696"/>
      <c r="AU3" s="696"/>
      <c r="AV3" s="696"/>
    </row>
    <row r="4" spans="1:48" ht="30" customHeight="1">
      <c r="A4" s="19" t="s">
        <v>54</v>
      </c>
      <c r="B4" s="19" t="s">
        <v>52</v>
      </c>
      <c r="C4" s="20"/>
      <c r="D4" s="20"/>
      <c r="E4" s="21"/>
      <c r="F4" s="21"/>
      <c r="G4" s="21"/>
      <c r="H4" s="21"/>
      <c r="I4" s="21"/>
      <c r="J4" s="21"/>
      <c r="K4" s="21"/>
      <c r="L4" s="21"/>
      <c r="M4" s="20"/>
      <c r="N4" s="14"/>
      <c r="O4" s="14"/>
      <c r="P4" s="14"/>
      <c r="Q4" s="13" t="s">
        <v>55</v>
      </c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</row>
    <row r="5" spans="1:48" ht="30" customHeight="1">
      <c r="A5" s="19" t="s">
        <v>197</v>
      </c>
      <c r="B5" s="19" t="s">
        <v>52</v>
      </c>
      <c r="C5" s="20"/>
      <c r="D5" s="20"/>
      <c r="E5" s="21"/>
      <c r="F5" s="21"/>
      <c r="G5" s="21"/>
      <c r="H5" s="21"/>
      <c r="I5" s="21"/>
      <c r="J5" s="21"/>
      <c r="K5" s="21"/>
      <c r="L5" s="21"/>
      <c r="M5" s="20"/>
      <c r="N5" s="14"/>
      <c r="O5" s="14"/>
      <c r="P5" s="14"/>
      <c r="Q5" s="13" t="s">
        <v>198</v>
      </c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</row>
    <row r="6" spans="1:48" ht="30" customHeight="1">
      <c r="A6" s="16" t="s">
        <v>199</v>
      </c>
      <c r="B6" s="16" t="s">
        <v>52</v>
      </c>
      <c r="C6" s="16" t="s">
        <v>200</v>
      </c>
      <c r="D6" s="17">
        <v>1</v>
      </c>
      <c r="E6" s="18"/>
      <c r="F6" s="18"/>
      <c r="G6" s="18"/>
      <c r="H6" s="18"/>
      <c r="I6" s="18">
        <f>TRUNC(단가대비표!P51,0)</f>
        <v>0</v>
      </c>
      <c r="J6" s="18">
        <f t="shared" ref="J6:J11" si="0">TRUNC(I6*D6, 0)</f>
        <v>0</v>
      </c>
      <c r="K6" s="18">
        <f>TRUNC(단가대비표!V51,0)</f>
        <v>0</v>
      </c>
      <c r="L6" s="18">
        <f t="shared" ref="L6:L11" si="1">TRUNC(K6*D6, 0)</f>
        <v>0</v>
      </c>
      <c r="M6" s="16" t="s">
        <v>52</v>
      </c>
      <c r="N6" s="2" t="s">
        <v>201</v>
      </c>
      <c r="O6" s="2" t="s">
        <v>52</v>
      </c>
      <c r="P6" s="2" t="s">
        <v>52</v>
      </c>
      <c r="Q6" s="2" t="s">
        <v>198</v>
      </c>
      <c r="R6" s="2" t="s">
        <v>62</v>
      </c>
      <c r="S6" s="2" t="s">
        <v>62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202</v>
      </c>
      <c r="AV6" s="3">
        <v>208</v>
      </c>
    </row>
    <row r="7" spans="1:48" ht="30" customHeight="1">
      <c r="A7" s="16" t="s">
        <v>203</v>
      </c>
      <c r="B7" s="16" t="s">
        <v>52</v>
      </c>
      <c r="C7" s="16" t="s">
        <v>200</v>
      </c>
      <c r="D7" s="17">
        <v>1</v>
      </c>
      <c r="E7" s="18"/>
      <c r="F7" s="18"/>
      <c r="G7" s="18"/>
      <c r="H7" s="18"/>
      <c r="I7" s="18">
        <f>TRUNC(단가대비표!P52,0)</f>
        <v>0</v>
      </c>
      <c r="J7" s="18">
        <f t="shared" si="0"/>
        <v>0</v>
      </c>
      <c r="K7" s="18">
        <f>TRUNC(단가대비표!V52,0)</f>
        <v>0</v>
      </c>
      <c r="L7" s="18">
        <f t="shared" si="1"/>
        <v>0</v>
      </c>
      <c r="M7" s="16" t="s">
        <v>52</v>
      </c>
      <c r="N7" s="2" t="s">
        <v>204</v>
      </c>
      <c r="O7" s="2" t="s">
        <v>52</v>
      </c>
      <c r="P7" s="2" t="s">
        <v>52</v>
      </c>
      <c r="Q7" s="2" t="s">
        <v>198</v>
      </c>
      <c r="R7" s="2" t="s">
        <v>62</v>
      </c>
      <c r="S7" s="2" t="s">
        <v>62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205</v>
      </c>
      <c r="AV7" s="3">
        <v>349</v>
      </c>
    </row>
    <row r="8" spans="1:48" ht="30" customHeight="1">
      <c r="A8" s="16" t="s">
        <v>206</v>
      </c>
      <c r="B8" s="16" t="s">
        <v>52</v>
      </c>
      <c r="C8" s="16" t="s">
        <v>200</v>
      </c>
      <c r="D8" s="17">
        <v>1</v>
      </c>
      <c r="E8" s="18"/>
      <c r="F8" s="18"/>
      <c r="G8" s="18"/>
      <c r="H8" s="18"/>
      <c r="I8" s="18">
        <f>TRUNC(단가대비표!P53,0)</f>
        <v>0</v>
      </c>
      <c r="J8" s="18">
        <f t="shared" si="0"/>
        <v>0</v>
      </c>
      <c r="K8" s="18">
        <f>TRUNC(단가대비표!V53,0)</f>
        <v>0</v>
      </c>
      <c r="L8" s="18">
        <f t="shared" si="1"/>
        <v>0</v>
      </c>
      <c r="M8" s="16" t="s">
        <v>52</v>
      </c>
      <c r="N8" s="2" t="s">
        <v>207</v>
      </c>
      <c r="O8" s="2" t="s">
        <v>52</v>
      </c>
      <c r="P8" s="2" t="s">
        <v>52</v>
      </c>
      <c r="Q8" s="2" t="s">
        <v>198</v>
      </c>
      <c r="R8" s="2" t="s">
        <v>62</v>
      </c>
      <c r="S8" s="2" t="s">
        <v>62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208</v>
      </c>
      <c r="AV8" s="3">
        <v>350</v>
      </c>
    </row>
    <row r="9" spans="1:48" ht="30" customHeight="1">
      <c r="A9" s="16" t="s">
        <v>209</v>
      </c>
      <c r="B9" s="16" t="s">
        <v>52</v>
      </c>
      <c r="C9" s="16" t="s">
        <v>200</v>
      </c>
      <c r="D9" s="17">
        <v>1</v>
      </c>
      <c r="E9" s="18"/>
      <c r="F9" s="18"/>
      <c r="G9" s="18"/>
      <c r="H9" s="18"/>
      <c r="I9" s="18">
        <f>TRUNC(단가대비표!P54,0)</f>
        <v>0</v>
      </c>
      <c r="J9" s="18">
        <f t="shared" si="0"/>
        <v>0</v>
      </c>
      <c r="K9" s="18">
        <f>TRUNC(단가대비표!V54,0)</f>
        <v>0</v>
      </c>
      <c r="L9" s="18">
        <f t="shared" si="1"/>
        <v>0</v>
      </c>
      <c r="M9" s="16" t="s">
        <v>52</v>
      </c>
      <c r="N9" s="2" t="s">
        <v>210</v>
      </c>
      <c r="O9" s="2" t="s">
        <v>52</v>
      </c>
      <c r="P9" s="2" t="s">
        <v>52</v>
      </c>
      <c r="Q9" s="2" t="s">
        <v>198</v>
      </c>
      <c r="R9" s="2" t="s">
        <v>62</v>
      </c>
      <c r="S9" s="2" t="s">
        <v>62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211</v>
      </c>
      <c r="AV9" s="3">
        <v>351</v>
      </c>
    </row>
    <row r="10" spans="1:48" ht="30" customHeight="1">
      <c r="A10" s="16" t="s">
        <v>212</v>
      </c>
      <c r="B10" s="16" t="s">
        <v>52</v>
      </c>
      <c r="C10" s="16" t="s">
        <v>200</v>
      </c>
      <c r="D10" s="17">
        <v>1</v>
      </c>
      <c r="E10" s="18"/>
      <c r="F10" s="18"/>
      <c r="G10" s="18"/>
      <c r="H10" s="18"/>
      <c r="I10" s="18">
        <f>TRUNC(단가대비표!P55,0)</f>
        <v>0</v>
      </c>
      <c r="J10" s="18">
        <f t="shared" si="0"/>
        <v>0</v>
      </c>
      <c r="K10" s="18">
        <f>TRUNC(단가대비표!V55,0)</f>
        <v>0</v>
      </c>
      <c r="L10" s="18">
        <f t="shared" si="1"/>
        <v>0</v>
      </c>
      <c r="M10" s="16" t="s">
        <v>52</v>
      </c>
      <c r="N10" s="2" t="s">
        <v>213</v>
      </c>
      <c r="O10" s="2" t="s">
        <v>52</v>
      </c>
      <c r="P10" s="2" t="s">
        <v>52</v>
      </c>
      <c r="Q10" s="2" t="s">
        <v>198</v>
      </c>
      <c r="R10" s="2" t="s">
        <v>62</v>
      </c>
      <c r="S10" s="2" t="s">
        <v>62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214</v>
      </c>
      <c r="AV10" s="3">
        <v>352</v>
      </c>
    </row>
    <row r="11" spans="1:48" ht="30" customHeight="1">
      <c r="A11" s="16" t="s">
        <v>215</v>
      </c>
      <c r="B11" s="16" t="s">
        <v>52</v>
      </c>
      <c r="C11" s="16" t="s">
        <v>200</v>
      </c>
      <c r="D11" s="17">
        <v>1</v>
      </c>
      <c r="E11" s="18"/>
      <c r="F11" s="18"/>
      <c r="G11" s="18"/>
      <c r="H11" s="18"/>
      <c r="I11" s="18">
        <f>TRUNC(단가대비표!P56,0)</f>
        <v>0</v>
      </c>
      <c r="J11" s="18">
        <f t="shared" si="0"/>
        <v>0</v>
      </c>
      <c r="K11" s="18">
        <f>TRUNC(단가대비표!V56,0)</f>
        <v>0</v>
      </c>
      <c r="L11" s="18">
        <f t="shared" si="1"/>
        <v>0</v>
      </c>
      <c r="M11" s="16" t="s">
        <v>52</v>
      </c>
      <c r="N11" s="2" t="s">
        <v>216</v>
      </c>
      <c r="O11" s="2" t="s">
        <v>52</v>
      </c>
      <c r="P11" s="2" t="s">
        <v>52</v>
      </c>
      <c r="Q11" s="2" t="s">
        <v>198</v>
      </c>
      <c r="R11" s="2" t="s">
        <v>62</v>
      </c>
      <c r="S11" s="2" t="s">
        <v>62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217</v>
      </c>
      <c r="AV11" s="3">
        <v>353</v>
      </c>
    </row>
    <row r="12" spans="1:48" ht="30" customHeight="1">
      <c r="A12" s="17"/>
      <c r="B12" s="17"/>
      <c r="C12" s="17"/>
      <c r="D12" s="17"/>
      <c r="E12" s="18"/>
      <c r="F12" s="18"/>
      <c r="G12" s="18"/>
      <c r="H12" s="18"/>
      <c r="I12" s="18"/>
      <c r="J12" s="18"/>
      <c r="K12" s="18"/>
      <c r="L12" s="18"/>
      <c r="M12" s="17"/>
      <c r="Q12" s="1" t="s">
        <v>198</v>
      </c>
    </row>
    <row r="13" spans="1:48" ht="30" customHeight="1">
      <c r="A13" s="17"/>
      <c r="B13" s="17"/>
      <c r="C13" s="17"/>
      <c r="D13" s="17"/>
      <c r="E13" s="18"/>
      <c r="F13" s="18"/>
      <c r="G13" s="18"/>
      <c r="H13" s="18"/>
      <c r="I13" s="18"/>
      <c r="J13" s="18"/>
      <c r="K13" s="18"/>
      <c r="L13" s="18"/>
      <c r="M13" s="17"/>
      <c r="Q13" s="1" t="s">
        <v>198</v>
      </c>
    </row>
    <row r="14" spans="1:48" ht="30" customHeight="1">
      <c r="A14" s="17"/>
      <c r="B14" s="17"/>
      <c r="C14" s="17"/>
      <c r="D14" s="17"/>
      <c r="E14" s="18"/>
      <c r="F14" s="18"/>
      <c r="G14" s="18"/>
      <c r="H14" s="18"/>
      <c r="I14" s="18"/>
      <c r="J14" s="18"/>
      <c r="K14" s="18"/>
      <c r="L14" s="18"/>
      <c r="M14" s="17"/>
      <c r="Q14" s="1" t="s">
        <v>198</v>
      </c>
    </row>
    <row r="15" spans="1:48" ht="30" customHeight="1">
      <c r="A15" s="17"/>
      <c r="B15" s="17"/>
      <c r="C15" s="17"/>
      <c r="D15" s="17"/>
      <c r="E15" s="18"/>
      <c r="F15" s="18"/>
      <c r="G15" s="18"/>
      <c r="H15" s="18"/>
      <c r="I15" s="18"/>
      <c r="J15" s="18"/>
      <c r="K15" s="18"/>
      <c r="L15" s="18"/>
      <c r="M15" s="17"/>
      <c r="Q15" s="1" t="s">
        <v>198</v>
      </c>
    </row>
    <row r="16" spans="1:48" ht="30" customHeight="1">
      <c r="A16" s="17"/>
      <c r="B16" s="17"/>
      <c r="C16" s="17"/>
      <c r="D16" s="17"/>
      <c r="E16" s="18"/>
      <c r="F16" s="18"/>
      <c r="G16" s="18"/>
      <c r="H16" s="18"/>
      <c r="I16" s="18"/>
      <c r="J16" s="18"/>
      <c r="K16" s="18"/>
      <c r="L16" s="18"/>
      <c r="M16" s="17"/>
      <c r="Q16" s="1" t="s">
        <v>198</v>
      </c>
    </row>
    <row r="17" spans="1:48" ht="30" customHeight="1">
      <c r="A17" s="17"/>
      <c r="B17" s="17"/>
      <c r="C17" s="17"/>
      <c r="D17" s="17"/>
      <c r="E17" s="18"/>
      <c r="F17" s="18"/>
      <c r="G17" s="18"/>
      <c r="H17" s="18"/>
      <c r="I17" s="18"/>
      <c r="J17" s="18"/>
      <c r="K17" s="18"/>
      <c r="L17" s="18"/>
      <c r="M17" s="17"/>
      <c r="Q17" s="1" t="s">
        <v>198</v>
      </c>
    </row>
    <row r="18" spans="1:48" ht="30" customHeight="1">
      <c r="A18" s="17"/>
      <c r="B18" s="17"/>
      <c r="C18" s="17"/>
      <c r="D18" s="17"/>
      <c r="E18" s="18"/>
      <c r="F18" s="18"/>
      <c r="G18" s="18"/>
      <c r="H18" s="18"/>
      <c r="I18" s="18"/>
      <c r="J18" s="18"/>
      <c r="K18" s="18"/>
      <c r="L18" s="18"/>
      <c r="M18" s="17"/>
      <c r="Q18" s="1" t="s">
        <v>198</v>
      </c>
    </row>
    <row r="19" spans="1:48" ht="30" customHeight="1">
      <c r="A19" s="17"/>
      <c r="B19" s="17"/>
      <c r="C19" s="17"/>
      <c r="D19" s="17"/>
      <c r="E19" s="18"/>
      <c r="F19" s="18"/>
      <c r="G19" s="18"/>
      <c r="H19" s="18"/>
      <c r="I19" s="18"/>
      <c r="J19" s="18"/>
      <c r="K19" s="18"/>
      <c r="L19" s="18"/>
      <c r="M19" s="17"/>
      <c r="Q19" s="1" t="s">
        <v>198</v>
      </c>
    </row>
    <row r="20" spans="1:48" ht="30" customHeight="1">
      <c r="A20" s="17"/>
      <c r="B20" s="17"/>
      <c r="C20" s="17"/>
      <c r="D20" s="17"/>
      <c r="E20" s="18"/>
      <c r="F20" s="18"/>
      <c r="G20" s="18"/>
      <c r="H20" s="18"/>
      <c r="I20" s="18"/>
      <c r="J20" s="18"/>
      <c r="K20" s="18"/>
      <c r="L20" s="18"/>
      <c r="M20" s="17"/>
      <c r="Q20" s="1" t="s">
        <v>198</v>
      </c>
    </row>
    <row r="21" spans="1:48" ht="30" customHeight="1">
      <c r="A21" s="17"/>
      <c r="B21" s="17"/>
      <c r="C21" s="17"/>
      <c r="D21" s="17"/>
      <c r="E21" s="18"/>
      <c r="F21" s="18"/>
      <c r="G21" s="18"/>
      <c r="H21" s="18"/>
      <c r="I21" s="18"/>
      <c r="J21" s="18"/>
      <c r="K21" s="18"/>
      <c r="L21" s="18"/>
      <c r="M21" s="17"/>
      <c r="Q21" s="1" t="s">
        <v>198</v>
      </c>
    </row>
    <row r="22" spans="1:48" ht="30" customHeight="1">
      <c r="A22" s="17"/>
      <c r="B22" s="17"/>
      <c r="C22" s="17"/>
      <c r="D22" s="17"/>
      <c r="E22" s="18"/>
      <c r="F22" s="18"/>
      <c r="G22" s="18"/>
      <c r="H22" s="18"/>
      <c r="I22" s="18"/>
      <c r="J22" s="18"/>
      <c r="K22" s="18"/>
      <c r="L22" s="18"/>
      <c r="M22" s="17"/>
      <c r="Q22" s="1" t="s">
        <v>198</v>
      </c>
    </row>
    <row r="23" spans="1:48" ht="30" customHeight="1">
      <c r="A23" s="17"/>
      <c r="B23" s="17"/>
      <c r="C23" s="17"/>
      <c r="D23" s="17"/>
      <c r="E23" s="18"/>
      <c r="F23" s="18"/>
      <c r="G23" s="18"/>
      <c r="H23" s="18"/>
      <c r="I23" s="18"/>
      <c r="J23" s="18"/>
      <c r="K23" s="18"/>
      <c r="L23" s="18"/>
      <c r="M23" s="17"/>
      <c r="Q23" s="1" t="s">
        <v>198</v>
      </c>
    </row>
    <row r="24" spans="1:48" ht="30" customHeight="1">
      <c r="A24" s="17"/>
      <c r="B24" s="17"/>
      <c r="C24" s="17"/>
      <c r="D24" s="17"/>
      <c r="E24" s="18"/>
      <c r="F24" s="18"/>
      <c r="G24" s="18"/>
      <c r="H24" s="18"/>
      <c r="I24" s="18"/>
      <c r="J24" s="18"/>
      <c r="K24" s="18"/>
      <c r="L24" s="18"/>
      <c r="M24" s="17"/>
      <c r="Q24" s="1" t="s">
        <v>198</v>
      </c>
    </row>
    <row r="25" spans="1:48" ht="30" customHeight="1">
      <c r="A25" s="17"/>
      <c r="B25" s="17"/>
      <c r="C25" s="17"/>
      <c r="D25" s="17"/>
      <c r="E25" s="18"/>
      <c r="F25" s="18"/>
      <c r="G25" s="18"/>
      <c r="H25" s="18"/>
      <c r="I25" s="18"/>
      <c r="J25" s="18"/>
      <c r="K25" s="18"/>
      <c r="L25" s="18"/>
      <c r="M25" s="17"/>
      <c r="Q25" s="1" t="s">
        <v>198</v>
      </c>
    </row>
    <row r="26" spans="1:48" ht="30" customHeight="1">
      <c r="A26" s="17"/>
      <c r="B26" s="17"/>
      <c r="C26" s="17"/>
      <c r="D26" s="17"/>
      <c r="E26" s="18"/>
      <c r="F26" s="18"/>
      <c r="G26" s="18"/>
      <c r="H26" s="18"/>
      <c r="I26" s="18"/>
      <c r="J26" s="18"/>
      <c r="K26" s="18"/>
      <c r="L26" s="18"/>
      <c r="M26" s="17"/>
      <c r="Q26" s="1" t="s">
        <v>198</v>
      </c>
    </row>
    <row r="27" spans="1:48" ht="30" customHeight="1">
      <c r="A27" s="17"/>
      <c r="B27" s="17"/>
      <c r="C27" s="17"/>
      <c r="D27" s="17"/>
      <c r="E27" s="18"/>
      <c r="F27" s="18"/>
      <c r="G27" s="18"/>
      <c r="H27" s="18"/>
      <c r="I27" s="18"/>
      <c r="J27" s="18"/>
      <c r="K27" s="18"/>
      <c r="L27" s="18"/>
      <c r="M27" s="17"/>
      <c r="Q27" s="1" t="s">
        <v>198</v>
      </c>
    </row>
    <row r="28" spans="1:48" ht="30" customHeight="1">
      <c r="A28" s="17"/>
      <c r="B28" s="17"/>
      <c r="C28" s="17"/>
      <c r="D28" s="17"/>
      <c r="E28" s="18"/>
      <c r="F28" s="18"/>
      <c r="G28" s="18"/>
      <c r="H28" s="18"/>
      <c r="I28" s="18"/>
      <c r="J28" s="18"/>
      <c r="K28" s="18"/>
      <c r="L28" s="18"/>
      <c r="M28" s="17"/>
      <c r="Q28" s="1" t="s">
        <v>198</v>
      </c>
    </row>
    <row r="29" spans="1:48" ht="30" customHeight="1">
      <c r="A29" s="16" t="s">
        <v>190</v>
      </c>
      <c r="B29" s="17"/>
      <c r="C29" s="17"/>
      <c r="D29" s="17"/>
      <c r="E29" s="18"/>
      <c r="F29" s="18"/>
      <c r="G29" s="18"/>
      <c r="H29" s="18"/>
      <c r="I29" s="18"/>
      <c r="J29" s="18">
        <f>SUMIF(Q6:Q28,"01020101",J6:J28)</f>
        <v>0</v>
      </c>
      <c r="K29" s="18"/>
      <c r="L29" s="18">
        <f>SUMIF(Q6:Q28,"01020101",L6:L28)</f>
        <v>0</v>
      </c>
      <c r="M29" s="17"/>
      <c r="N29" t="s">
        <v>191</v>
      </c>
    </row>
    <row r="30" spans="1:48" ht="30" customHeight="1">
      <c r="A30" s="16" t="s">
        <v>218</v>
      </c>
      <c r="B30" s="16" t="s">
        <v>52</v>
      </c>
      <c r="C30" s="17"/>
      <c r="D30" s="17"/>
      <c r="E30" s="18"/>
      <c r="F30" s="18"/>
      <c r="G30" s="18"/>
      <c r="H30" s="18"/>
      <c r="I30" s="18"/>
      <c r="J30" s="18"/>
      <c r="K30" s="18"/>
      <c r="L30" s="18"/>
      <c r="M30" s="17"/>
      <c r="N30" s="3"/>
      <c r="O30" s="3"/>
      <c r="P30" s="3"/>
      <c r="Q30" s="2" t="s">
        <v>219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30" customHeight="1">
      <c r="A31" s="16" t="s">
        <v>220</v>
      </c>
      <c r="B31" s="16" t="s">
        <v>221</v>
      </c>
      <c r="C31" s="16" t="s">
        <v>222</v>
      </c>
      <c r="D31" s="17">
        <v>1</v>
      </c>
      <c r="E31" s="18"/>
      <c r="F31" s="18"/>
      <c r="G31" s="18"/>
      <c r="H31" s="18"/>
      <c r="I31" s="18">
        <f>TRUNC(단가대비표!P57,0)</f>
        <v>0</v>
      </c>
      <c r="J31" s="18">
        <f t="shared" ref="J31:J62" si="2">TRUNC(I31*D31, 0)</f>
        <v>0</v>
      </c>
      <c r="K31" s="18">
        <f>TRUNC(단가대비표!V57,0)</f>
        <v>0</v>
      </c>
      <c r="L31" s="18">
        <f t="shared" ref="L31:L62" si="3">TRUNC(K31*D31, 0)</f>
        <v>0</v>
      </c>
      <c r="M31" s="16" t="s">
        <v>52</v>
      </c>
      <c r="N31" s="2" t="s">
        <v>223</v>
      </c>
      <c r="O31" s="2" t="s">
        <v>52</v>
      </c>
      <c r="P31" s="2" t="s">
        <v>52</v>
      </c>
      <c r="Q31" s="2" t="s">
        <v>219</v>
      </c>
      <c r="R31" s="2" t="s">
        <v>62</v>
      </c>
      <c r="S31" s="2" t="s">
        <v>62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224</v>
      </c>
      <c r="AV31" s="3">
        <v>773</v>
      </c>
    </row>
    <row r="32" spans="1:48" ht="30" customHeight="1">
      <c r="A32" s="16" t="s">
        <v>225</v>
      </c>
      <c r="B32" s="16" t="s">
        <v>226</v>
      </c>
      <c r="C32" s="16" t="s">
        <v>222</v>
      </c>
      <c r="D32" s="17">
        <v>1</v>
      </c>
      <c r="E32" s="18"/>
      <c r="F32" s="18"/>
      <c r="G32" s="18"/>
      <c r="H32" s="18"/>
      <c r="I32" s="18">
        <f>TRUNC(단가대비표!P58,0)</f>
        <v>0</v>
      </c>
      <c r="J32" s="18">
        <f t="shared" si="2"/>
        <v>0</v>
      </c>
      <c r="K32" s="18">
        <f>TRUNC(단가대비표!V58,0)</f>
        <v>0</v>
      </c>
      <c r="L32" s="18">
        <f t="shared" si="3"/>
        <v>0</v>
      </c>
      <c r="M32" s="16" t="s">
        <v>52</v>
      </c>
      <c r="N32" s="2" t="s">
        <v>227</v>
      </c>
      <c r="O32" s="2" t="s">
        <v>52</v>
      </c>
      <c r="P32" s="2" t="s">
        <v>52</v>
      </c>
      <c r="Q32" s="2" t="s">
        <v>219</v>
      </c>
      <c r="R32" s="2" t="s">
        <v>62</v>
      </c>
      <c r="S32" s="2" t="s">
        <v>62</v>
      </c>
      <c r="T32" s="2" t="s">
        <v>61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228</v>
      </c>
      <c r="AV32" s="3">
        <v>774</v>
      </c>
    </row>
    <row r="33" spans="1:48" ht="30" customHeight="1">
      <c r="A33" s="16" t="s">
        <v>229</v>
      </c>
      <c r="B33" s="16" t="s">
        <v>230</v>
      </c>
      <c r="C33" s="16" t="s">
        <v>134</v>
      </c>
      <c r="D33" s="17">
        <v>1</v>
      </c>
      <c r="E33" s="18"/>
      <c r="F33" s="18"/>
      <c r="G33" s="18"/>
      <c r="H33" s="18"/>
      <c r="I33" s="18">
        <f>TRUNC(단가대비표!P59,0)</f>
        <v>0</v>
      </c>
      <c r="J33" s="18">
        <f t="shared" si="2"/>
        <v>0</v>
      </c>
      <c r="K33" s="18">
        <f>TRUNC(단가대비표!V59,0)</f>
        <v>0</v>
      </c>
      <c r="L33" s="18">
        <f t="shared" si="3"/>
        <v>0</v>
      </c>
      <c r="M33" s="16" t="s">
        <v>52</v>
      </c>
      <c r="N33" s="2" t="s">
        <v>231</v>
      </c>
      <c r="O33" s="2" t="s">
        <v>52</v>
      </c>
      <c r="P33" s="2" t="s">
        <v>52</v>
      </c>
      <c r="Q33" s="2" t="s">
        <v>219</v>
      </c>
      <c r="R33" s="2" t="s">
        <v>62</v>
      </c>
      <c r="S33" s="2" t="s">
        <v>62</v>
      </c>
      <c r="T33" s="2" t="s">
        <v>61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232</v>
      </c>
      <c r="AV33" s="3">
        <v>775</v>
      </c>
    </row>
    <row r="34" spans="1:48" ht="30" customHeight="1">
      <c r="A34" s="16" t="s">
        <v>233</v>
      </c>
      <c r="B34" s="16" t="s">
        <v>234</v>
      </c>
      <c r="C34" s="16" t="s">
        <v>134</v>
      </c>
      <c r="D34" s="17">
        <v>1</v>
      </c>
      <c r="E34" s="18"/>
      <c r="F34" s="18"/>
      <c r="G34" s="18"/>
      <c r="H34" s="18"/>
      <c r="I34" s="18">
        <f>TRUNC(단가대비표!P60,0)</f>
        <v>0</v>
      </c>
      <c r="J34" s="18">
        <f t="shared" si="2"/>
        <v>0</v>
      </c>
      <c r="K34" s="18">
        <f>TRUNC(단가대비표!V60,0)</f>
        <v>0</v>
      </c>
      <c r="L34" s="18">
        <f t="shared" si="3"/>
        <v>0</v>
      </c>
      <c r="M34" s="16" t="s">
        <v>52</v>
      </c>
      <c r="N34" s="2" t="s">
        <v>235</v>
      </c>
      <c r="O34" s="2" t="s">
        <v>52</v>
      </c>
      <c r="P34" s="2" t="s">
        <v>52</v>
      </c>
      <c r="Q34" s="2" t="s">
        <v>219</v>
      </c>
      <c r="R34" s="2" t="s">
        <v>62</v>
      </c>
      <c r="S34" s="2" t="s">
        <v>62</v>
      </c>
      <c r="T34" s="2" t="s">
        <v>61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236</v>
      </c>
      <c r="AV34" s="3">
        <v>776</v>
      </c>
    </row>
    <row r="35" spans="1:48" ht="30" customHeight="1">
      <c r="A35" s="16" t="s">
        <v>237</v>
      </c>
      <c r="B35" s="16" t="s">
        <v>238</v>
      </c>
      <c r="C35" s="16" t="s">
        <v>134</v>
      </c>
      <c r="D35" s="17">
        <v>1</v>
      </c>
      <c r="E35" s="18"/>
      <c r="F35" s="18"/>
      <c r="G35" s="18"/>
      <c r="H35" s="18"/>
      <c r="I35" s="18">
        <f>TRUNC(단가대비표!P61,0)</f>
        <v>0</v>
      </c>
      <c r="J35" s="18">
        <f t="shared" si="2"/>
        <v>0</v>
      </c>
      <c r="K35" s="18">
        <f>TRUNC(단가대비표!V61,0)</f>
        <v>0</v>
      </c>
      <c r="L35" s="18">
        <f t="shared" si="3"/>
        <v>0</v>
      </c>
      <c r="M35" s="16" t="s">
        <v>52</v>
      </c>
      <c r="N35" s="2" t="s">
        <v>239</v>
      </c>
      <c r="O35" s="2" t="s">
        <v>52</v>
      </c>
      <c r="P35" s="2" t="s">
        <v>52</v>
      </c>
      <c r="Q35" s="2" t="s">
        <v>219</v>
      </c>
      <c r="R35" s="2" t="s">
        <v>62</v>
      </c>
      <c r="S35" s="2" t="s">
        <v>62</v>
      </c>
      <c r="T35" s="2" t="s">
        <v>61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240</v>
      </c>
      <c r="AV35" s="3">
        <v>777</v>
      </c>
    </row>
    <row r="36" spans="1:48" ht="30" customHeight="1">
      <c r="A36" s="16" t="s">
        <v>241</v>
      </c>
      <c r="B36" s="16" t="s">
        <v>242</v>
      </c>
      <c r="C36" s="16" t="s">
        <v>134</v>
      </c>
      <c r="D36" s="17">
        <v>1</v>
      </c>
      <c r="E36" s="18"/>
      <c r="F36" s="18"/>
      <c r="G36" s="18"/>
      <c r="H36" s="18"/>
      <c r="I36" s="18">
        <f>TRUNC(단가대비표!P62,0)</f>
        <v>0</v>
      </c>
      <c r="J36" s="18">
        <f t="shared" si="2"/>
        <v>0</v>
      </c>
      <c r="K36" s="18">
        <f>TRUNC(단가대비표!V62,0)</f>
        <v>0</v>
      </c>
      <c r="L36" s="18">
        <f t="shared" si="3"/>
        <v>0</v>
      </c>
      <c r="M36" s="16" t="s">
        <v>52</v>
      </c>
      <c r="N36" s="2" t="s">
        <v>243</v>
      </c>
      <c r="O36" s="2" t="s">
        <v>52</v>
      </c>
      <c r="P36" s="2" t="s">
        <v>52</v>
      </c>
      <c r="Q36" s="2" t="s">
        <v>219</v>
      </c>
      <c r="R36" s="2" t="s">
        <v>62</v>
      </c>
      <c r="S36" s="2" t="s">
        <v>62</v>
      </c>
      <c r="T36" s="2" t="s">
        <v>61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244</v>
      </c>
      <c r="AV36" s="3">
        <v>778</v>
      </c>
    </row>
    <row r="37" spans="1:48" ht="30" customHeight="1">
      <c r="A37" s="16" t="s">
        <v>245</v>
      </c>
      <c r="B37" s="16" t="s">
        <v>246</v>
      </c>
      <c r="C37" s="16" t="s">
        <v>134</v>
      </c>
      <c r="D37" s="17">
        <v>1</v>
      </c>
      <c r="E37" s="18"/>
      <c r="F37" s="18"/>
      <c r="G37" s="18"/>
      <c r="H37" s="18"/>
      <c r="I37" s="18">
        <f>TRUNC(단가대비표!P63,0)</f>
        <v>0</v>
      </c>
      <c r="J37" s="18">
        <f t="shared" si="2"/>
        <v>0</v>
      </c>
      <c r="K37" s="18">
        <f>TRUNC(단가대비표!V63,0)</f>
        <v>0</v>
      </c>
      <c r="L37" s="18">
        <f t="shared" si="3"/>
        <v>0</v>
      </c>
      <c r="M37" s="16" t="s">
        <v>52</v>
      </c>
      <c r="N37" s="2" t="s">
        <v>247</v>
      </c>
      <c r="O37" s="2" t="s">
        <v>52</v>
      </c>
      <c r="P37" s="2" t="s">
        <v>52</v>
      </c>
      <c r="Q37" s="2" t="s">
        <v>219</v>
      </c>
      <c r="R37" s="2" t="s">
        <v>62</v>
      </c>
      <c r="S37" s="2" t="s">
        <v>62</v>
      </c>
      <c r="T37" s="2" t="s">
        <v>61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248</v>
      </c>
      <c r="AV37" s="3">
        <v>779</v>
      </c>
    </row>
    <row r="38" spans="1:48" ht="30" customHeight="1">
      <c r="A38" s="16" t="s">
        <v>249</v>
      </c>
      <c r="B38" s="16" t="s">
        <v>250</v>
      </c>
      <c r="C38" s="16" t="s">
        <v>134</v>
      </c>
      <c r="D38" s="17">
        <v>1</v>
      </c>
      <c r="E38" s="18"/>
      <c r="F38" s="18"/>
      <c r="G38" s="18"/>
      <c r="H38" s="18"/>
      <c r="I38" s="18">
        <f>TRUNC(단가대비표!P64,0)</f>
        <v>0</v>
      </c>
      <c r="J38" s="18">
        <f t="shared" si="2"/>
        <v>0</v>
      </c>
      <c r="K38" s="18">
        <f>TRUNC(단가대비표!V64,0)</f>
        <v>0</v>
      </c>
      <c r="L38" s="18">
        <f t="shared" si="3"/>
        <v>0</v>
      </c>
      <c r="M38" s="16" t="s">
        <v>52</v>
      </c>
      <c r="N38" s="2" t="s">
        <v>251</v>
      </c>
      <c r="O38" s="2" t="s">
        <v>52</v>
      </c>
      <c r="P38" s="2" t="s">
        <v>52</v>
      </c>
      <c r="Q38" s="2" t="s">
        <v>219</v>
      </c>
      <c r="R38" s="2" t="s">
        <v>62</v>
      </c>
      <c r="S38" s="2" t="s">
        <v>62</v>
      </c>
      <c r="T38" s="2" t="s">
        <v>61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252</v>
      </c>
      <c r="AV38" s="3">
        <v>780</v>
      </c>
    </row>
    <row r="39" spans="1:48" ht="30" customHeight="1">
      <c r="A39" s="16" t="s">
        <v>253</v>
      </c>
      <c r="B39" s="16" t="s">
        <v>250</v>
      </c>
      <c r="C39" s="16" t="s">
        <v>134</v>
      </c>
      <c r="D39" s="17">
        <v>1</v>
      </c>
      <c r="E39" s="18"/>
      <c r="F39" s="18"/>
      <c r="G39" s="18"/>
      <c r="H39" s="18"/>
      <c r="I39" s="18">
        <f>TRUNC(단가대비표!P65,0)</f>
        <v>0</v>
      </c>
      <c r="J39" s="18">
        <f t="shared" si="2"/>
        <v>0</v>
      </c>
      <c r="K39" s="18">
        <f>TRUNC(단가대비표!V65,0)</f>
        <v>0</v>
      </c>
      <c r="L39" s="18">
        <f t="shared" si="3"/>
        <v>0</v>
      </c>
      <c r="M39" s="16" t="s">
        <v>52</v>
      </c>
      <c r="N39" s="2" t="s">
        <v>254</v>
      </c>
      <c r="O39" s="2" t="s">
        <v>52</v>
      </c>
      <c r="P39" s="2" t="s">
        <v>52</v>
      </c>
      <c r="Q39" s="2" t="s">
        <v>219</v>
      </c>
      <c r="R39" s="2" t="s">
        <v>62</v>
      </c>
      <c r="S39" s="2" t="s">
        <v>62</v>
      </c>
      <c r="T39" s="2" t="s">
        <v>61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255</v>
      </c>
      <c r="AV39" s="3">
        <v>1079</v>
      </c>
    </row>
    <row r="40" spans="1:48" ht="30" customHeight="1">
      <c r="A40" s="16" t="s">
        <v>256</v>
      </c>
      <c r="B40" s="16" t="s">
        <v>257</v>
      </c>
      <c r="C40" s="16" t="s">
        <v>134</v>
      </c>
      <c r="D40" s="17">
        <v>1</v>
      </c>
      <c r="E40" s="18"/>
      <c r="F40" s="18"/>
      <c r="G40" s="18"/>
      <c r="H40" s="18"/>
      <c r="I40" s="18">
        <f>TRUNC(단가대비표!P66,0)</f>
        <v>0</v>
      </c>
      <c r="J40" s="18">
        <f t="shared" si="2"/>
        <v>0</v>
      </c>
      <c r="K40" s="18">
        <f>TRUNC(단가대비표!V66,0)</f>
        <v>0</v>
      </c>
      <c r="L40" s="18">
        <f t="shared" si="3"/>
        <v>0</v>
      </c>
      <c r="M40" s="16" t="s">
        <v>52</v>
      </c>
      <c r="N40" s="2" t="s">
        <v>258</v>
      </c>
      <c r="O40" s="2" t="s">
        <v>52</v>
      </c>
      <c r="P40" s="2" t="s">
        <v>52</v>
      </c>
      <c r="Q40" s="2" t="s">
        <v>219</v>
      </c>
      <c r="R40" s="2" t="s">
        <v>62</v>
      </c>
      <c r="S40" s="2" t="s">
        <v>62</v>
      </c>
      <c r="T40" s="2" t="s">
        <v>61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259</v>
      </c>
      <c r="AV40" s="3">
        <v>781</v>
      </c>
    </row>
    <row r="41" spans="1:48" ht="30" customHeight="1">
      <c r="A41" s="16" t="s">
        <v>256</v>
      </c>
      <c r="B41" s="16" t="s">
        <v>260</v>
      </c>
      <c r="C41" s="16" t="s">
        <v>134</v>
      </c>
      <c r="D41" s="17">
        <v>1</v>
      </c>
      <c r="E41" s="18"/>
      <c r="F41" s="18"/>
      <c r="G41" s="18"/>
      <c r="H41" s="18"/>
      <c r="I41" s="18">
        <f>TRUNC(단가대비표!P67,0)</f>
        <v>0</v>
      </c>
      <c r="J41" s="18">
        <f t="shared" si="2"/>
        <v>0</v>
      </c>
      <c r="K41" s="18">
        <f>TRUNC(단가대비표!V67,0)</f>
        <v>0</v>
      </c>
      <c r="L41" s="18">
        <f t="shared" si="3"/>
        <v>0</v>
      </c>
      <c r="M41" s="16" t="s">
        <v>52</v>
      </c>
      <c r="N41" s="2" t="s">
        <v>261</v>
      </c>
      <c r="O41" s="2" t="s">
        <v>52</v>
      </c>
      <c r="P41" s="2" t="s">
        <v>52</v>
      </c>
      <c r="Q41" s="2" t="s">
        <v>219</v>
      </c>
      <c r="R41" s="2" t="s">
        <v>62</v>
      </c>
      <c r="S41" s="2" t="s">
        <v>62</v>
      </c>
      <c r="T41" s="2" t="s">
        <v>61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262</v>
      </c>
      <c r="AV41" s="3">
        <v>782</v>
      </c>
    </row>
    <row r="42" spans="1:48" ht="30" customHeight="1">
      <c r="A42" s="16" t="s">
        <v>263</v>
      </c>
      <c r="B42" s="16" t="s">
        <v>264</v>
      </c>
      <c r="C42" s="16" t="s">
        <v>134</v>
      </c>
      <c r="D42" s="17">
        <v>1</v>
      </c>
      <c r="E42" s="18"/>
      <c r="F42" s="18"/>
      <c r="G42" s="18"/>
      <c r="H42" s="18"/>
      <c r="I42" s="18">
        <f>TRUNC(단가대비표!P68,0)</f>
        <v>0</v>
      </c>
      <c r="J42" s="18">
        <f t="shared" si="2"/>
        <v>0</v>
      </c>
      <c r="K42" s="18">
        <f>TRUNC(단가대비표!V68,0)</f>
        <v>0</v>
      </c>
      <c r="L42" s="18">
        <f t="shared" si="3"/>
        <v>0</v>
      </c>
      <c r="M42" s="16" t="s">
        <v>52</v>
      </c>
      <c r="N42" s="2" t="s">
        <v>265</v>
      </c>
      <c r="O42" s="2" t="s">
        <v>52</v>
      </c>
      <c r="P42" s="2" t="s">
        <v>52</v>
      </c>
      <c r="Q42" s="2" t="s">
        <v>219</v>
      </c>
      <c r="R42" s="2" t="s">
        <v>62</v>
      </c>
      <c r="S42" s="2" t="s">
        <v>62</v>
      </c>
      <c r="T42" s="2" t="s">
        <v>61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266</v>
      </c>
      <c r="AV42" s="3">
        <v>783</v>
      </c>
    </row>
    <row r="43" spans="1:48" ht="30" customHeight="1">
      <c r="A43" s="16" t="s">
        <v>267</v>
      </c>
      <c r="B43" s="16" t="s">
        <v>268</v>
      </c>
      <c r="C43" s="16" t="s">
        <v>134</v>
      </c>
      <c r="D43" s="17">
        <v>1</v>
      </c>
      <c r="E43" s="18"/>
      <c r="F43" s="18"/>
      <c r="G43" s="18"/>
      <c r="H43" s="18"/>
      <c r="I43" s="18">
        <f>TRUNC(단가대비표!P69,0)</f>
        <v>0</v>
      </c>
      <c r="J43" s="18">
        <f t="shared" si="2"/>
        <v>0</v>
      </c>
      <c r="K43" s="18">
        <f>TRUNC(단가대비표!V69,0)</f>
        <v>0</v>
      </c>
      <c r="L43" s="18">
        <f t="shared" si="3"/>
        <v>0</v>
      </c>
      <c r="M43" s="16" t="s">
        <v>52</v>
      </c>
      <c r="N43" s="2" t="s">
        <v>269</v>
      </c>
      <c r="O43" s="2" t="s">
        <v>52</v>
      </c>
      <c r="P43" s="2" t="s">
        <v>52</v>
      </c>
      <c r="Q43" s="2" t="s">
        <v>219</v>
      </c>
      <c r="R43" s="2" t="s">
        <v>62</v>
      </c>
      <c r="S43" s="2" t="s">
        <v>62</v>
      </c>
      <c r="T43" s="2" t="s">
        <v>61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270</v>
      </c>
      <c r="AV43" s="3">
        <v>784</v>
      </c>
    </row>
    <row r="44" spans="1:48" ht="30" customHeight="1">
      <c r="A44" s="16" t="s">
        <v>271</v>
      </c>
      <c r="B44" s="16" t="s">
        <v>272</v>
      </c>
      <c r="C44" s="16" t="s">
        <v>134</v>
      </c>
      <c r="D44" s="17">
        <v>1</v>
      </c>
      <c r="E44" s="18"/>
      <c r="F44" s="18"/>
      <c r="G44" s="18"/>
      <c r="H44" s="18"/>
      <c r="I44" s="18">
        <f>TRUNC(단가대비표!P70,0)</f>
        <v>0</v>
      </c>
      <c r="J44" s="18">
        <f t="shared" si="2"/>
        <v>0</v>
      </c>
      <c r="K44" s="18">
        <f>TRUNC(단가대비표!V70,0)</f>
        <v>0</v>
      </c>
      <c r="L44" s="18">
        <f t="shared" si="3"/>
        <v>0</v>
      </c>
      <c r="M44" s="16" t="s">
        <v>52</v>
      </c>
      <c r="N44" s="2" t="s">
        <v>273</v>
      </c>
      <c r="O44" s="2" t="s">
        <v>52</v>
      </c>
      <c r="P44" s="2" t="s">
        <v>52</v>
      </c>
      <c r="Q44" s="2" t="s">
        <v>219</v>
      </c>
      <c r="R44" s="2" t="s">
        <v>62</v>
      </c>
      <c r="S44" s="2" t="s">
        <v>62</v>
      </c>
      <c r="T44" s="2" t="s">
        <v>61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274</v>
      </c>
      <c r="AV44" s="3">
        <v>785</v>
      </c>
    </row>
    <row r="45" spans="1:48" ht="30" customHeight="1">
      <c r="A45" s="16" t="s">
        <v>275</v>
      </c>
      <c r="B45" s="16" t="s">
        <v>276</v>
      </c>
      <c r="C45" s="16" t="s">
        <v>277</v>
      </c>
      <c r="D45" s="17">
        <v>19</v>
      </c>
      <c r="E45" s="18"/>
      <c r="F45" s="18"/>
      <c r="G45" s="18"/>
      <c r="H45" s="18"/>
      <c r="I45" s="18">
        <f>TRUNC(단가대비표!P71,0)</f>
        <v>0</v>
      </c>
      <c r="J45" s="18">
        <f t="shared" si="2"/>
        <v>0</v>
      </c>
      <c r="K45" s="18">
        <f>TRUNC(단가대비표!V71,0)</f>
        <v>0</v>
      </c>
      <c r="L45" s="18">
        <f t="shared" si="3"/>
        <v>0</v>
      </c>
      <c r="M45" s="16" t="s">
        <v>52</v>
      </c>
      <c r="N45" s="2" t="s">
        <v>278</v>
      </c>
      <c r="O45" s="2" t="s">
        <v>52</v>
      </c>
      <c r="P45" s="2" t="s">
        <v>52</v>
      </c>
      <c r="Q45" s="2" t="s">
        <v>219</v>
      </c>
      <c r="R45" s="2" t="s">
        <v>62</v>
      </c>
      <c r="S45" s="2" t="s">
        <v>62</v>
      </c>
      <c r="T45" s="2" t="s">
        <v>61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279</v>
      </c>
      <c r="AV45" s="3">
        <v>786</v>
      </c>
    </row>
    <row r="46" spans="1:48" ht="30" customHeight="1">
      <c r="A46" s="16" t="s">
        <v>275</v>
      </c>
      <c r="B46" s="16" t="s">
        <v>280</v>
      </c>
      <c r="C46" s="16" t="s">
        <v>277</v>
      </c>
      <c r="D46" s="17">
        <v>3</v>
      </c>
      <c r="E46" s="18"/>
      <c r="F46" s="18"/>
      <c r="G46" s="18"/>
      <c r="H46" s="18"/>
      <c r="I46" s="18">
        <f>TRUNC(단가대비표!P72,0)</f>
        <v>0</v>
      </c>
      <c r="J46" s="18">
        <f t="shared" si="2"/>
        <v>0</v>
      </c>
      <c r="K46" s="18">
        <f>TRUNC(단가대비표!V72,0)</f>
        <v>0</v>
      </c>
      <c r="L46" s="18">
        <f t="shared" si="3"/>
        <v>0</v>
      </c>
      <c r="M46" s="16" t="s">
        <v>52</v>
      </c>
      <c r="N46" s="2" t="s">
        <v>281</v>
      </c>
      <c r="O46" s="2" t="s">
        <v>52</v>
      </c>
      <c r="P46" s="2" t="s">
        <v>52</v>
      </c>
      <c r="Q46" s="2" t="s">
        <v>219</v>
      </c>
      <c r="R46" s="2" t="s">
        <v>62</v>
      </c>
      <c r="S46" s="2" t="s">
        <v>62</v>
      </c>
      <c r="T46" s="2" t="s">
        <v>61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52</v>
      </c>
      <c r="AS46" s="2" t="s">
        <v>52</v>
      </c>
      <c r="AT46" s="3"/>
      <c r="AU46" s="2" t="s">
        <v>282</v>
      </c>
      <c r="AV46" s="3">
        <v>787</v>
      </c>
    </row>
    <row r="47" spans="1:48" ht="30" customHeight="1">
      <c r="A47" s="16" t="s">
        <v>275</v>
      </c>
      <c r="B47" s="16" t="s">
        <v>283</v>
      </c>
      <c r="C47" s="16" t="s">
        <v>277</v>
      </c>
      <c r="D47" s="17">
        <v>4</v>
      </c>
      <c r="E47" s="18"/>
      <c r="F47" s="18"/>
      <c r="G47" s="18"/>
      <c r="H47" s="18"/>
      <c r="I47" s="18">
        <f>TRUNC(단가대비표!P73,0)</f>
        <v>0</v>
      </c>
      <c r="J47" s="18">
        <f t="shared" si="2"/>
        <v>0</v>
      </c>
      <c r="K47" s="18">
        <f>TRUNC(단가대비표!V73,0)</f>
        <v>0</v>
      </c>
      <c r="L47" s="18">
        <f t="shared" si="3"/>
        <v>0</v>
      </c>
      <c r="M47" s="16" t="s">
        <v>52</v>
      </c>
      <c r="N47" s="2" t="s">
        <v>284</v>
      </c>
      <c r="O47" s="2" t="s">
        <v>52</v>
      </c>
      <c r="P47" s="2" t="s">
        <v>52</v>
      </c>
      <c r="Q47" s="2" t="s">
        <v>219</v>
      </c>
      <c r="R47" s="2" t="s">
        <v>62</v>
      </c>
      <c r="S47" s="2" t="s">
        <v>62</v>
      </c>
      <c r="T47" s="2" t="s">
        <v>61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52</v>
      </c>
      <c r="AS47" s="2" t="s">
        <v>52</v>
      </c>
      <c r="AT47" s="3"/>
      <c r="AU47" s="2" t="s">
        <v>285</v>
      </c>
      <c r="AV47" s="3">
        <v>788</v>
      </c>
    </row>
    <row r="48" spans="1:48" ht="30" customHeight="1">
      <c r="A48" s="16" t="s">
        <v>286</v>
      </c>
      <c r="B48" s="16" t="s">
        <v>287</v>
      </c>
      <c r="C48" s="16" t="s">
        <v>134</v>
      </c>
      <c r="D48" s="17">
        <v>1</v>
      </c>
      <c r="E48" s="18"/>
      <c r="F48" s="18"/>
      <c r="G48" s="18"/>
      <c r="H48" s="18"/>
      <c r="I48" s="18">
        <f>TRUNC(단가대비표!P74,0)</f>
        <v>0</v>
      </c>
      <c r="J48" s="18">
        <f t="shared" si="2"/>
        <v>0</v>
      </c>
      <c r="K48" s="18">
        <f>TRUNC(단가대비표!V74,0)</f>
        <v>0</v>
      </c>
      <c r="L48" s="18">
        <f t="shared" si="3"/>
        <v>0</v>
      </c>
      <c r="M48" s="16" t="s">
        <v>52</v>
      </c>
      <c r="N48" s="2" t="s">
        <v>288</v>
      </c>
      <c r="O48" s="2" t="s">
        <v>52</v>
      </c>
      <c r="P48" s="2" t="s">
        <v>52</v>
      </c>
      <c r="Q48" s="2" t="s">
        <v>219</v>
      </c>
      <c r="R48" s="2" t="s">
        <v>62</v>
      </c>
      <c r="S48" s="2" t="s">
        <v>62</v>
      </c>
      <c r="T48" s="2" t="s">
        <v>61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52</v>
      </c>
      <c r="AS48" s="2" t="s">
        <v>52</v>
      </c>
      <c r="AT48" s="3"/>
      <c r="AU48" s="2" t="s">
        <v>289</v>
      </c>
      <c r="AV48" s="3">
        <v>789</v>
      </c>
    </row>
    <row r="49" spans="1:48" ht="30" customHeight="1">
      <c r="A49" s="16" t="s">
        <v>290</v>
      </c>
      <c r="B49" s="16" t="s">
        <v>291</v>
      </c>
      <c r="C49" s="16" t="s">
        <v>134</v>
      </c>
      <c r="D49" s="17">
        <v>1</v>
      </c>
      <c r="E49" s="18"/>
      <c r="F49" s="18"/>
      <c r="G49" s="18"/>
      <c r="H49" s="18"/>
      <c r="I49" s="18">
        <f>TRUNC(단가대비표!P75,0)</f>
        <v>0</v>
      </c>
      <c r="J49" s="18">
        <f t="shared" si="2"/>
        <v>0</v>
      </c>
      <c r="K49" s="18">
        <f>TRUNC(단가대비표!V75,0)</f>
        <v>0</v>
      </c>
      <c r="L49" s="18">
        <f t="shared" si="3"/>
        <v>0</v>
      </c>
      <c r="M49" s="16" t="s">
        <v>52</v>
      </c>
      <c r="N49" s="2" t="s">
        <v>292</v>
      </c>
      <c r="O49" s="2" t="s">
        <v>52</v>
      </c>
      <c r="P49" s="2" t="s">
        <v>52</v>
      </c>
      <c r="Q49" s="2" t="s">
        <v>219</v>
      </c>
      <c r="R49" s="2" t="s">
        <v>62</v>
      </c>
      <c r="S49" s="2" t="s">
        <v>62</v>
      </c>
      <c r="T49" s="2" t="s">
        <v>61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293</v>
      </c>
      <c r="AV49" s="3">
        <v>790</v>
      </c>
    </row>
    <row r="50" spans="1:48" ht="30" customHeight="1">
      <c r="A50" s="16" t="s">
        <v>294</v>
      </c>
      <c r="B50" s="16" t="s">
        <v>295</v>
      </c>
      <c r="C50" s="16" t="s">
        <v>134</v>
      </c>
      <c r="D50" s="17">
        <v>18</v>
      </c>
      <c r="E50" s="18"/>
      <c r="F50" s="18"/>
      <c r="G50" s="18"/>
      <c r="H50" s="18"/>
      <c r="I50" s="18">
        <f>TRUNC(단가대비표!P76,0)</f>
        <v>0</v>
      </c>
      <c r="J50" s="18">
        <f t="shared" si="2"/>
        <v>0</v>
      </c>
      <c r="K50" s="18">
        <f>TRUNC(단가대비표!V76,0)</f>
        <v>0</v>
      </c>
      <c r="L50" s="18">
        <f t="shared" si="3"/>
        <v>0</v>
      </c>
      <c r="M50" s="16" t="s">
        <v>52</v>
      </c>
      <c r="N50" s="2" t="s">
        <v>296</v>
      </c>
      <c r="O50" s="2" t="s">
        <v>52</v>
      </c>
      <c r="P50" s="2" t="s">
        <v>52</v>
      </c>
      <c r="Q50" s="2" t="s">
        <v>219</v>
      </c>
      <c r="R50" s="2" t="s">
        <v>62</v>
      </c>
      <c r="S50" s="2" t="s">
        <v>62</v>
      </c>
      <c r="T50" s="2" t="s">
        <v>61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52</v>
      </c>
      <c r="AS50" s="2" t="s">
        <v>52</v>
      </c>
      <c r="AT50" s="3"/>
      <c r="AU50" s="2" t="s">
        <v>297</v>
      </c>
      <c r="AV50" s="3">
        <v>791</v>
      </c>
    </row>
    <row r="51" spans="1:48" ht="30" customHeight="1">
      <c r="A51" s="16" t="s">
        <v>294</v>
      </c>
      <c r="B51" s="16" t="s">
        <v>298</v>
      </c>
      <c r="C51" s="16" t="s">
        <v>134</v>
      </c>
      <c r="D51" s="17">
        <v>18</v>
      </c>
      <c r="E51" s="18"/>
      <c r="F51" s="18"/>
      <c r="G51" s="18"/>
      <c r="H51" s="18"/>
      <c r="I51" s="18">
        <f>TRUNC(단가대비표!P77,0)</f>
        <v>0</v>
      </c>
      <c r="J51" s="18">
        <f t="shared" si="2"/>
        <v>0</v>
      </c>
      <c r="K51" s="18">
        <f>TRUNC(단가대비표!V77,0)</f>
        <v>0</v>
      </c>
      <c r="L51" s="18">
        <f t="shared" si="3"/>
        <v>0</v>
      </c>
      <c r="M51" s="16" t="s">
        <v>52</v>
      </c>
      <c r="N51" s="2" t="s">
        <v>299</v>
      </c>
      <c r="O51" s="2" t="s">
        <v>52</v>
      </c>
      <c r="P51" s="2" t="s">
        <v>52</v>
      </c>
      <c r="Q51" s="2" t="s">
        <v>219</v>
      </c>
      <c r="R51" s="2" t="s">
        <v>62</v>
      </c>
      <c r="S51" s="2" t="s">
        <v>62</v>
      </c>
      <c r="T51" s="2" t="s">
        <v>61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300</v>
      </c>
      <c r="AV51" s="3">
        <v>1002</v>
      </c>
    </row>
    <row r="52" spans="1:48" ht="30" customHeight="1">
      <c r="A52" s="16" t="s">
        <v>301</v>
      </c>
      <c r="B52" s="16" t="s">
        <v>302</v>
      </c>
      <c r="C52" s="16" t="s">
        <v>134</v>
      </c>
      <c r="D52" s="17">
        <v>1</v>
      </c>
      <c r="E52" s="18"/>
      <c r="F52" s="18"/>
      <c r="G52" s="18"/>
      <c r="H52" s="18"/>
      <c r="I52" s="18">
        <f>TRUNC(단가대비표!P78,0)</f>
        <v>0</v>
      </c>
      <c r="J52" s="18">
        <f t="shared" si="2"/>
        <v>0</v>
      </c>
      <c r="K52" s="18">
        <f>TRUNC(단가대비표!V78,0)</f>
        <v>0</v>
      </c>
      <c r="L52" s="18">
        <f t="shared" si="3"/>
        <v>0</v>
      </c>
      <c r="M52" s="16" t="s">
        <v>52</v>
      </c>
      <c r="N52" s="2" t="s">
        <v>303</v>
      </c>
      <c r="O52" s="2" t="s">
        <v>52</v>
      </c>
      <c r="P52" s="2" t="s">
        <v>52</v>
      </c>
      <c r="Q52" s="2" t="s">
        <v>219</v>
      </c>
      <c r="R52" s="2" t="s">
        <v>62</v>
      </c>
      <c r="S52" s="2" t="s">
        <v>62</v>
      </c>
      <c r="T52" s="2" t="s">
        <v>61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304</v>
      </c>
      <c r="AV52" s="3">
        <v>792</v>
      </c>
    </row>
    <row r="53" spans="1:48" ht="30" customHeight="1">
      <c r="A53" s="16" t="s">
        <v>305</v>
      </c>
      <c r="B53" s="16" t="s">
        <v>306</v>
      </c>
      <c r="C53" s="16" t="s">
        <v>134</v>
      </c>
      <c r="D53" s="17">
        <v>1</v>
      </c>
      <c r="E53" s="18"/>
      <c r="F53" s="18"/>
      <c r="G53" s="18"/>
      <c r="H53" s="18"/>
      <c r="I53" s="18">
        <f>TRUNC(단가대비표!P79,0)</f>
        <v>0</v>
      </c>
      <c r="J53" s="18">
        <f t="shared" si="2"/>
        <v>0</v>
      </c>
      <c r="K53" s="18">
        <f>TRUNC(단가대비표!V79,0)</f>
        <v>0</v>
      </c>
      <c r="L53" s="18">
        <f t="shared" si="3"/>
        <v>0</v>
      </c>
      <c r="M53" s="16" t="s">
        <v>52</v>
      </c>
      <c r="N53" s="2" t="s">
        <v>307</v>
      </c>
      <c r="O53" s="2" t="s">
        <v>52</v>
      </c>
      <c r="P53" s="2" t="s">
        <v>52</v>
      </c>
      <c r="Q53" s="2" t="s">
        <v>219</v>
      </c>
      <c r="R53" s="2" t="s">
        <v>62</v>
      </c>
      <c r="S53" s="2" t="s">
        <v>62</v>
      </c>
      <c r="T53" s="2" t="s">
        <v>61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308</v>
      </c>
      <c r="AV53" s="3">
        <v>793</v>
      </c>
    </row>
    <row r="54" spans="1:48" ht="30" customHeight="1">
      <c r="A54" s="16" t="s">
        <v>309</v>
      </c>
      <c r="B54" s="16" t="s">
        <v>310</v>
      </c>
      <c r="C54" s="16" t="s">
        <v>134</v>
      </c>
      <c r="D54" s="17">
        <v>3</v>
      </c>
      <c r="E54" s="18"/>
      <c r="F54" s="18"/>
      <c r="G54" s="18"/>
      <c r="H54" s="18"/>
      <c r="I54" s="18">
        <f>TRUNC(단가대비표!P80,0)</f>
        <v>0</v>
      </c>
      <c r="J54" s="18">
        <f t="shared" si="2"/>
        <v>0</v>
      </c>
      <c r="K54" s="18">
        <f>TRUNC(단가대비표!V80,0)</f>
        <v>0</v>
      </c>
      <c r="L54" s="18">
        <f t="shared" si="3"/>
        <v>0</v>
      </c>
      <c r="M54" s="16" t="s">
        <v>52</v>
      </c>
      <c r="N54" s="2" t="s">
        <v>311</v>
      </c>
      <c r="O54" s="2" t="s">
        <v>52</v>
      </c>
      <c r="P54" s="2" t="s">
        <v>52</v>
      </c>
      <c r="Q54" s="2" t="s">
        <v>219</v>
      </c>
      <c r="R54" s="2" t="s">
        <v>62</v>
      </c>
      <c r="S54" s="2" t="s">
        <v>62</v>
      </c>
      <c r="T54" s="2" t="s">
        <v>61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312</v>
      </c>
      <c r="AV54" s="3">
        <v>794</v>
      </c>
    </row>
    <row r="55" spans="1:48" ht="30" customHeight="1">
      <c r="A55" s="16" t="s">
        <v>313</v>
      </c>
      <c r="B55" s="16" t="s">
        <v>314</v>
      </c>
      <c r="C55" s="16" t="s">
        <v>134</v>
      </c>
      <c r="D55" s="17">
        <v>4</v>
      </c>
      <c r="E55" s="18"/>
      <c r="F55" s="18"/>
      <c r="G55" s="18"/>
      <c r="H55" s="18"/>
      <c r="I55" s="18">
        <f>TRUNC(단가대비표!P81,0)</f>
        <v>0</v>
      </c>
      <c r="J55" s="18">
        <f t="shared" si="2"/>
        <v>0</v>
      </c>
      <c r="K55" s="18">
        <f>TRUNC(단가대비표!V81,0)</f>
        <v>0</v>
      </c>
      <c r="L55" s="18">
        <f t="shared" si="3"/>
        <v>0</v>
      </c>
      <c r="M55" s="16" t="s">
        <v>52</v>
      </c>
      <c r="N55" s="2" t="s">
        <v>315</v>
      </c>
      <c r="O55" s="2" t="s">
        <v>52</v>
      </c>
      <c r="P55" s="2" t="s">
        <v>52</v>
      </c>
      <c r="Q55" s="2" t="s">
        <v>219</v>
      </c>
      <c r="R55" s="2" t="s">
        <v>62</v>
      </c>
      <c r="S55" s="2" t="s">
        <v>62</v>
      </c>
      <c r="T55" s="2" t="s">
        <v>61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316</v>
      </c>
      <c r="AV55" s="3">
        <v>795</v>
      </c>
    </row>
    <row r="56" spans="1:48" ht="30" customHeight="1">
      <c r="A56" s="16" t="s">
        <v>317</v>
      </c>
      <c r="B56" s="16" t="s">
        <v>318</v>
      </c>
      <c r="C56" s="16" t="s">
        <v>134</v>
      </c>
      <c r="D56" s="17">
        <v>1</v>
      </c>
      <c r="E56" s="18"/>
      <c r="F56" s="18"/>
      <c r="G56" s="18"/>
      <c r="H56" s="18"/>
      <c r="I56" s="18">
        <f>TRUNC(단가대비표!P82,0)</f>
        <v>0</v>
      </c>
      <c r="J56" s="18">
        <f t="shared" si="2"/>
        <v>0</v>
      </c>
      <c r="K56" s="18">
        <f>TRUNC(단가대비표!V82,0)</f>
        <v>0</v>
      </c>
      <c r="L56" s="18">
        <f t="shared" si="3"/>
        <v>0</v>
      </c>
      <c r="M56" s="16" t="s">
        <v>52</v>
      </c>
      <c r="N56" s="2" t="s">
        <v>319</v>
      </c>
      <c r="O56" s="2" t="s">
        <v>52</v>
      </c>
      <c r="P56" s="2" t="s">
        <v>52</v>
      </c>
      <c r="Q56" s="2" t="s">
        <v>219</v>
      </c>
      <c r="R56" s="2" t="s">
        <v>62</v>
      </c>
      <c r="S56" s="2" t="s">
        <v>62</v>
      </c>
      <c r="T56" s="2" t="s">
        <v>61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320</v>
      </c>
      <c r="AV56" s="3">
        <v>796</v>
      </c>
    </row>
    <row r="57" spans="1:48" ht="30" customHeight="1">
      <c r="A57" s="16" t="s">
        <v>321</v>
      </c>
      <c r="B57" s="16" t="s">
        <v>322</v>
      </c>
      <c r="C57" s="16" t="s">
        <v>134</v>
      </c>
      <c r="D57" s="17">
        <v>1</v>
      </c>
      <c r="E57" s="18"/>
      <c r="F57" s="18"/>
      <c r="G57" s="18"/>
      <c r="H57" s="18"/>
      <c r="I57" s="18">
        <f>TRUNC(단가대비표!P83,0)</f>
        <v>0</v>
      </c>
      <c r="J57" s="18">
        <f t="shared" si="2"/>
        <v>0</v>
      </c>
      <c r="K57" s="18">
        <f>TRUNC(단가대비표!V83,0)</f>
        <v>0</v>
      </c>
      <c r="L57" s="18">
        <f t="shared" si="3"/>
        <v>0</v>
      </c>
      <c r="M57" s="16" t="s">
        <v>52</v>
      </c>
      <c r="N57" s="2" t="s">
        <v>323</v>
      </c>
      <c r="O57" s="2" t="s">
        <v>52</v>
      </c>
      <c r="P57" s="2" t="s">
        <v>52</v>
      </c>
      <c r="Q57" s="2" t="s">
        <v>219</v>
      </c>
      <c r="R57" s="2" t="s">
        <v>62</v>
      </c>
      <c r="S57" s="2" t="s">
        <v>62</v>
      </c>
      <c r="T57" s="2" t="s">
        <v>61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324</v>
      </c>
      <c r="AV57" s="3">
        <v>1003</v>
      </c>
    </row>
    <row r="58" spans="1:48" ht="30" customHeight="1">
      <c r="A58" s="16" t="s">
        <v>325</v>
      </c>
      <c r="B58" s="16" t="s">
        <v>326</v>
      </c>
      <c r="C58" s="16" t="s">
        <v>134</v>
      </c>
      <c r="D58" s="17">
        <v>1</v>
      </c>
      <c r="E58" s="18"/>
      <c r="F58" s="18"/>
      <c r="G58" s="18"/>
      <c r="H58" s="18"/>
      <c r="I58" s="18">
        <f>TRUNC(단가대비표!P84,0)</f>
        <v>0</v>
      </c>
      <c r="J58" s="18">
        <f t="shared" si="2"/>
        <v>0</v>
      </c>
      <c r="K58" s="18">
        <f>TRUNC(단가대비표!V84,0)</f>
        <v>0</v>
      </c>
      <c r="L58" s="18">
        <f t="shared" si="3"/>
        <v>0</v>
      </c>
      <c r="M58" s="16" t="s">
        <v>52</v>
      </c>
      <c r="N58" s="2" t="s">
        <v>327</v>
      </c>
      <c r="O58" s="2" t="s">
        <v>52</v>
      </c>
      <c r="P58" s="2" t="s">
        <v>52</v>
      </c>
      <c r="Q58" s="2" t="s">
        <v>219</v>
      </c>
      <c r="R58" s="2" t="s">
        <v>62</v>
      </c>
      <c r="S58" s="2" t="s">
        <v>62</v>
      </c>
      <c r="T58" s="2" t="s">
        <v>61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328</v>
      </c>
      <c r="AV58" s="3">
        <v>797</v>
      </c>
    </row>
    <row r="59" spans="1:48" ht="30" customHeight="1">
      <c r="A59" s="16" t="s">
        <v>329</v>
      </c>
      <c r="B59" s="16" t="s">
        <v>330</v>
      </c>
      <c r="C59" s="16" t="s">
        <v>134</v>
      </c>
      <c r="D59" s="17">
        <v>2</v>
      </c>
      <c r="E59" s="18"/>
      <c r="F59" s="18"/>
      <c r="G59" s="18"/>
      <c r="H59" s="18"/>
      <c r="I59" s="18">
        <f>TRUNC(단가대비표!P85,0)</f>
        <v>0</v>
      </c>
      <c r="J59" s="18">
        <f t="shared" si="2"/>
        <v>0</v>
      </c>
      <c r="K59" s="18">
        <f>TRUNC(단가대비표!V85,0)</f>
        <v>0</v>
      </c>
      <c r="L59" s="18">
        <f t="shared" si="3"/>
        <v>0</v>
      </c>
      <c r="M59" s="16" t="s">
        <v>52</v>
      </c>
      <c r="N59" s="2" t="s">
        <v>331</v>
      </c>
      <c r="O59" s="2" t="s">
        <v>52</v>
      </c>
      <c r="P59" s="2" t="s">
        <v>52</v>
      </c>
      <c r="Q59" s="2" t="s">
        <v>219</v>
      </c>
      <c r="R59" s="2" t="s">
        <v>62</v>
      </c>
      <c r="S59" s="2" t="s">
        <v>62</v>
      </c>
      <c r="T59" s="2" t="s">
        <v>61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332</v>
      </c>
      <c r="AV59" s="3">
        <v>798</v>
      </c>
    </row>
    <row r="60" spans="1:48" ht="30" customHeight="1">
      <c r="A60" s="16" t="s">
        <v>333</v>
      </c>
      <c r="B60" s="16" t="s">
        <v>334</v>
      </c>
      <c r="C60" s="16" t="s">
        <v>134</v>
      </c>
      <c r="D60" s="17">
        <v>1</v>
      </c>
      <c r="E60" s="18"/>
      <c r="F60" s="18"/>
      <c r="G60" s="18"/>
      <c r="H60" s="18"/>
      <c r="I60" s="18">
        <f>TRUNC(단가대비표!P86,0)</f>
        <v>0</v>
      </c>
      <c r="J60" s="18">
        <f t="shared" si="2"/>
        <v>0</v>
      </c>
      <c r="K60" s="18">
        <f>TRUNC(단가대비표!V86,0)</f>
        <v>0</v>
      </c>
      <c r="L60" s="18">
        <f t="shared" si="3"/>
        <v>0</v>
      </c>
      <c r="M60" s="16" t="s">
        <v>52</v>
      </c>
      <c r="N60" s="2" t="s">
        <v>335</v>
      </c>
      <c r="O60" s="2" t="s">
        <v>52</v>
      </c>
      <c r="P60" s="2" t="s">
        <v>52</v>
      </c>
      <c r="Q60" s="2" t="s">
        <v>219</v>
      </c>
      <c r="R60" s="2" t="s">
        <v>62</v>
      </c>
      <c r="S60" s="2" t="s">
        <v>62</v>
      </c>
      <c r="T60" s="2" t="s">
        <v>61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336</v>
      </c>
      <c r="AV60" s="3">
        <v>799</v>
      </c>
    </row>
    <row r="61" spans="1:48" ht="30" customHeight="1">
      <c r="A61" s="16" t="s">
        <v>337</v>
      </c>
      <c r="B61" s="16" t="s">
        <v>338</v>
      </c>
      <c r="C61" s="16" t="s">
        <v>134</v>
      </c>
      <c r="D61" s="17">
        <v>2</v>
      </c>
      <c r="E61" s="18"/>
      <c r="F61" s="18"/>
      <c r="G61" s="18"/>
      <c r="H61" s="18"/>
      <c r="I61" s="18">
        <f>TRUNC(단가대비표!P87,0)</f>
        <v>0</v>
      </c>
      <c r="J61" s="18">
        <f t="shared" si="2"/>
        <v>0</v>
      </c>
      <c r="K61" s="18">
        <f>TRUNC(단가대비표!V87,0)</f>
        <v>0</v>
      </c>
      <c r="L61" s="18">
        <f t="shared" si="3"/>
        <v>0</v>
      </c>
      <c r="M61" s="16" t="s">
        <v>52</v>
      </c>
      <c r="N61" s="2" t="s">
        <v>339</v>
      </c>
      <c r="O61" s="2" t="s">
        <v>52</v>
      </c>
      <c r="P61" s="2" t="s">
        <v>52</v>
      </c>
      <c r="Q61" s="2" t="s">
        <v>219</v>
      </c>
      <c r="R61" s="2" t="s">
        <v>62</v>
      </c>
      <c r="S61" s="2" t="s">
        <v>62</v>
      </c>
      <c r="T61" s="2" t="s">
        <v>61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340</v>
      </c>
      <c r="AV61" s="3">
        <v>800</v>
      </c>
    </row>
    <row r="62" spans="1:48" ht="30" customHeight="1">
      <c r="A62" s="16" t="s">
        <v>341</v>
      </c>
      <c r="B62" s="16" t="s">
        <v>342</v>
      </c>
      <c r="C62" s="16" t="s">
        <v>134</v>
      </c>
      <c r="D62" s="17">
        <v>2</v>
      </c>
      <c r="E62" s="18"/>
      <c r="F62" s="18"/>
      <c r="G62" s="18"/>
      <c r="H62" s="18"/>
      <c r="I62" s="18">
        <f>TRUNC(단가대비표!P88,0)</f>
        <v>0</v>
      </c>
      <c r="J62" s="18">
        <f t="shared" si="2"/>
        <v>0</v>
      </c>
      <c r="K62" s="18">
        <f>TRUNC(단가대비표!V88,0)</f>
        <v>0</v>
      </c>
      <c r="L62" s="18">
        <f t="shared" si="3"/>
        <v>0</v>
      </c>
      <c r="M62" s="16" t="s">
        <v>52</v>
      </c>
      <c r="N62" s="2" t="s">
        <v>343</v>
      </c>
      <c r="O62" s="2" t="s">
        <v>52</v>
      </c>
      <c r="P62" s="2" t="s">
        <v>52</v>
      </c>
      <c r="Q62" s="2" t="s">
        <v>219</v>
      </c>
      <c r="R62" s="2" t="s">
        <v>62</v>
      </c>
      <c r="S62" s="2" t="s">
        <v>62</v>
      </c>
      <c r="T62" s="2" t="s">
        <v>61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344</v>
      </c>
      <c r="AV62" s="3">
        <v>801</v>
      </c>
    </row>
    <row r="63" spans="1:48" ht="30" customHeight="1">
      <c r="A63" s="16" t="s">
        <v>341</v>
      </c>
      <c r="B63" s="16" t="s">
        <v>345</v>
      </c>
      <c r="C63" s="16" t="s">
        <v>134</v>
      </c>
      <c r="D63" s="17">
        <v>2</v>
      </c>
      <c r="E63" s="18"/>
      <c r="F63" s="18"/>
      <c r="G63" s="18"/>
      <c r="H63" s="18"/>
      <c r="I63" s="18">
        <f>TRUNC(단가대비표!P89,0)</f>
        <v>0</v>
      </c>
      <c r="J63" s="18">
        <f t="shared" ref="J63:J94" si="4">TRUNC(I63*D63, 0)</f>
        <v>0</v>
      </c>
      <c r="K63" s="18">
        <f>TRUNC(단가대비표!V89,0)</f>
        <v>0</v>
      </c>
      <c r="L63" s="18">
        <f t="shared" ref="L63:L94" si="5">TRUNC(K63*D63, 0)</f>
        <v>0</v>
      </c>
      <c r="M63" s="16" t="s">
        <v>52</v>
      </c>
      <c r="N63" s="2" t="s">
        <v>346</v>
      </c>
      <c r="O63" s="2" t="s">
        <v>52</v>
      </c>
      <c r="P63" s="2" t="s">
        <v>52</v>
      </c>
      <c r="Q63" s="2" t="s">
        <v>219</v>
      </c>
      <c r="R63" s="2" t="s">
        <v>62</v>
      </c>
      <c r="S63" s="2" t="s">
        <v>62</v>
      </c>
      <c r="T63" s="2" t="s">
        <v>61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347</v>
      </c>
      <c r="AV63" s="3">
        <v>802</v>
      </c>
    </row>
    <row r="64" spans="1:48" ht="30" customHeight="1">
      <c r="A64" s="16" t="s">
        <v>337</v>
      </c>
      <c r="B64" s="16" t="s">
        <v>348</v>
      </c>
      <c r="C64" s="16" t="s">
        <v>134</v>
      </c>
      <c r="D64" s="17">
        <v>1</v>
      </c>
      <c r="E64" s="18"/>
      <c r="F64" s="18"/>
      <c r="G64" s="18"/>
      <c r="H64" s="18"/>
      <c r="I64" s="18">
        <f>TRUNC(단가대비표!P90,0)</f>
        <v>0</v>
      </c>
      <c r="J64" s="18">
        <f t="shared" si="4"/>
        <v>0</v>
      </c>
      <c r="K64" s="18">
        <f>TRUNC(단가대비표!V90,0)</f>
        <v>0</v>
      </c>
      <c r="L64" s="18">
        <f t="shared" si="5"/>
        <v>0</v>
      </c>
      <c r="M64" s="16" t="s">
        <v>52</v>
      </c>
      <c r="N64" s="2" t="s">
        <v>349</v>
      </c>
      <c r="O64" s="2" t="s">
        <v>52</v>
      </c>
      <c r="P64" s="2" t="s">
        <v>52</v>
      </c>
      <c r="Q64" s="2" t="s">
        <v>219</v>
      </c>
      <c r="R64" s="2" t="s">
        <v>62</v>
      </c>
      <c r="S64" s="2" t="s">
        <v>62</v>
      </c>
      <c r="T64" s="2" t="s">
        <v>61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350</v>
      </c>
      <c r="AV64" s="3">
        <v>803</v>
      </c>
    </row>
    <row r="65" spans="1:48" ht="30" customHeight="1">
      <c r="A65" s="16" t="s">
        <v>337</v>
      </c>
      <c r="B65" s="16" t="s">
        <v>345</v>
      </c>
      <c r="C65" s="16" t="s">
        <v>134</v>
      </c>
      <c r="D65" s="17">
        <v>1</v>
      </c>
      <c r="E65" s="18"/>
      <c r="F65" s="18"/>
      <c r="G65" s="18"/>
      <c r="H65" s="18"/>
      <c r="I65" s="18">
        <f>TRUNC(단가대비표!P91,0)</f>
        <v>0</v>
      </c>
      <c r="J65" s="18">
        <f t="shared" si="4"/>
        <v>0</v>
      </c>
      <c r="K65" s="18">
        <f>TRUNC(단가대비표!V91,0)</f>
        <v>0</v>
      </c>
      <c r="L65" s="18">
        <f t="shared" si="5"/>
        <v>0</v>
      </c>
      <c r="M65" s="16" t="s">
        <v>52</v>
      </c>
      <c r="N65" s="2" t="s">
        <v>351</v>
      </c>
      <c r="O65" s="2" t="s">
        <v>52</v>
      </c>
      <c r="P65" s="2" t="s">
        <v>52</v>
      </c>
      <c r="Q65" s="2" t="s">
        <v>219</v>
      </c>
      <c r="R65" s="2" t="s">
        <v>62</v>
      </c>
      <c r="S65" s="2" t="s">
        <v>62</v>
      </c>
      <c r="T65" s="2" t="s">
        <v>61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352</v>
      </c>
      <c r="AV65" s="3">
        <v>1001</v>
      </c>
    </row>
    <row r="66" spans="1:48" ht="30" customHeight="1">
      <c r="A66" s="16" t="s">
        <v>341</v>
      </c>
      <c r="B66" s="16" t="s">
        <v>353</v>
      </c>
      <c r="C66" s="16" t="s">
        <v>134</v>
      </c>
      <c r="D66" s="17">
        <v>5</v>
      </c>
      <c r="E66" s="18"/>
      <c r="F66" s="18"/>
      <c r="G66" s="18"/>
      <c r="H66" s="18"/>
      <c r="I66" s="18">
        <f>TRUNC(단가대비표!P92,0)</f>
        <v>0</v>
      </c>
      <c r="J66" s="18">
        <f t="shared" si="4"/>
        <v>0</v>
      </c>
      <c r="K66" s="18">
        <f>TRUNC(단가대비표!V92,0)</f>
        <v>0</v>
      </c>
      <c r="L66" s="18">
        <f t="shared" si="5"/>
        <v>0</v>
      </c>
      <c r="M66" s="16" t="s">
        <v>52</v>
      </c>
      <c r="N66" s="2" t="s">
        <v>354</v>
      </c>
      <c r="O66" s="2" t="s">
        <v>52</v>
      </c>
      <c r="P66" s="2" t="s">
        <v>52</v>
      </c>
      <c r="Q66" s="2" t="s">
        <v>219</v>
      </c>
      <c r="R66" s="2" t="s">
        <v>62</v>
      </c>
      <c r="S66" s="2" t="s">
        <v>62</v>
      </c>
      <c r="T66" s="2" t="s">
        <v>61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355</v>
      </c>
      <c r="AV66" s="3">
        <v>804</v>
      </c>
    </row>
    <row r="67" spans="1:48" ht="30" customHeight="1">
      <c r="A67" s="16" t="s">
        <v>341</v>
      </c>
      <c r="B67" s="16" t="s">
        <v>356</v>
      </c>
      <c r="C67" s="16" t="s">
        <v>134</v>
      </c>
      <c r="D67" s="17">
        <v>1</v>
      </c>
      <c r="E67" s="18"/>
      <c r="F67" s="18"/>
      <c r="G67" s="18"/>
      <c r="H67" s="18"/>
      <c r="I67" s="18">
        <f>TRUNC(단가대비표!P93,0)</f>
        <v>0</v>
      </c>
      <c r="J67" s="18">
        <f t="shared" si="4"/>
        <v>0</v>
      </c>
      <c r="K67" s="18">
        <f>TRUNC(단가대비표!V93,0)</f>
        <v>0</v>
      </c>
      <c r="L67" s="18">
        <f t="shared" si="5"/>
        <v>0</v>
      </c>
      <c r="M67" s="16" t="s">
        <v>52</v>
      </c>
      <c r="N67" s="2" t="s">
        <v>357</v>
      </c>
      <c r="O67" s="2" t="s">
        <v>52</v>
      </c>
      <c r="P67" s="2" t="s">
        <v>52</v>
      </c>
      <c r="Q67" s="2" t="s">
        <v>219</v>
      </c>
      <c r="R67" s="2" t="s">
        <v>62</v>
      </c>
      <c r="S67" s="2" t="s">
        <v>62</v>
      </c>
      <c r="T67" s="2" t="s">
        <v>61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358</v>
      </c>
      <c r="AV67" s="3">
        <v>805</v>
      </c>
    </row>
    <row r="68" spans="1:48" ht="30" customHeight="1">
      <c r="A68" s="16" t="s">
        <v>359</v>
      </c>
      <c r="B68" s="16" t="s">
        <v>360</v>
      </c>
      <c r="C68" s="16" t="s">
        <v>134</v>
      </c>
      <c r="D68" s="17">
        <v>2</v>
      </c>
      <c r="E68" s="18"/>
      <c r="F68" s="18"/>
      <c r="G68" s="18"/>
      <c r="H68" s="18"/>
      <c r="I68" s="18">
        <f>TRUNC(단가대비표!P94,0)</f>
        <v>0</v>
      </c>
      <c r="J68" s="18">
        <f t="shared" si="4"/>
        <v>0</v>
      </c>
      <c r="K68" s="18">
        <f>TRUNC(단가대비표!V94,0)</f>
        <v>0</v>
      </c>
      <c r="L68" s="18">
        <f t="shared" si="5"/>
        <v>0</v>
      </c>
      <c r="M68" s="16" t="s">
        <v>52</v>
      </c>
      <c r="N68" s="2" t="s">
        <v>361</v>
      </c>
      <c r="O68" s="2" t="s">
        <v>52</v>
      </c>
      <c r="P68" s="2" t="s">
        <v>52</v>
      </c>
      <c r="Q68" s="2" t="s">
        <v>219</v>
      </c>
      <c r="R68" s="2" t="s">
        <v>62</v>
      </c>
      <c r="S68" s="2" t="s">
        <v>62</v>
      </c>
      <c r="T68" s="2" t="s">
        <v>61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362</v>
      </c>
      <c r="AV68" s="3">
        <v>806</v>
      </c>
    </row>
    <row r="69" spans="1:48" ht="30" customHeight="1">
      <c r="A69" s="16" t="s">
        <v>363</v>
      </c>
      <c r="B69" s="16" t="s">
        <v>364</v>
      </c>
      <c r="C69" s="16" t="s">
        <v>134</v>
      </c>
      <c r="D69" s="17">
        <v>1</v>
      </c>
      <c r="E69" s="18"/>
      <c r="F69" s="18"/>
      <c r="G69" s="18"/>
      <c r="H69" s="18"/>
      <c r="I69" s="18">
        <f>TRUNC(단가대비표!P95,0)</f>
        <v>0</v>
      </c>
      <c r="J69" s="18">
        <f t="shared" si="4"/>
        <v>0</v>
      </c>
      <c r="K69" s="18">
        <f>TRUNC(단가대비표!V95,0)</f>
        <v>0</v>
      </c>
      <c r="L69" s="18">
        <f t="shared" si="5"/>
        <v>0</v>
      </c>
      <c r="M69" s="16" t="s">
        <v>52</v>
      </c>
      <c r="N69" s="2" t="s">
        <v>365</v>
      </c>
      <c r="O69" s="2" t="s">
        <v>52</v>
      </c>
      <c r="P69" s="2" t="s">
        <v>52</v>
      </c>
      <c r="Q69" s="2" t="s">
        <v>219</v>
      </c>
      <c r="R69" s="2" t="s">
        <v>62</v>
      </c>
      <c r="S69" s="2" t="s">
        <v>62</v>
      </c>
      <c r="T69" s="2" t="s">
        <v>61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366</v>
      </c>
      <c r="AV69" s="3">
        <v>807</v>
      </c>
    </row>
    <row r="70" spans="1:48" ht="30" customHeight="1">
      <c r="A70" s="16" t="s">
        <v>367</v>
      </c>
      <c r="B70" s="16" t="s">
        <v>368</v>
      </c>
      <c r="C70" s="16" t="s">
        <v>134</v>
      </c>
      <c r="D70" s="17">
        <v>3</v>
      </c>
      <c r="E70" s="18"/>
      <c r="F70" s="18"/>
      <c r="G70" s="18"/>
      <c r="H70" s="18"/>
      <c r="I70" s="18">
        <f>TRUNC(단가대비표!P96,0)</f>
        <v>0</v>
      </c>
      <c r="J70" s="18">
        <f t="shared" si="4"/>
        <v>0</v>
      </c>
      <c r="K70" s="18">
        <f>TRUNC(단가대비표!V96,0)</f>
        <v>0</v>
      </c>
      <c r="L70" s="18">
        <f t="shared" si="5"/>
        <v>0</v>
      </c>
      <c r="M70" s="16" t="s">
        <v>52</v>
      </c>
      <c r="N70" s="2" t="s">
        <v>369</v>
      </c>
      <c r="O70" s="2" t="s">
        <v>52</v>
      </c>
      <c r="P70" s="2" t="s">
        <v>52</v>
      </c>
      <c r="Q70" s="2" t="s">
        <v>219</v>
      </c>
      <c r="R70" s="2" t="s">
        <v>62</v>
      </c>
      <c r="S70" s="2" t="s">
        <v>62</v>
      </c>
      <c r="T70" s="2" t="s">
        <v>61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370</v>
      </c>
      <c r="AV70" s="3">
        <v>808</v>
      </c>
    </row>
    <row r="71" spans="1:48" ht="30" customHeight="1">
      <c r="A71" s="16" t="s">
        <v>371</v>
      </c>
      <c r="B71" s="16" t="s">
        <v>372</v>
      </c>
      <c r="C71" s="16" t="s">
        <v>134</v>
      </c>
      <c r="D71" s="17">
        <v>1</v>
      </c>
      <c r="E71" s="18"/>
      <c r="F71" s="18"/>
      <c r="G71" s="18"/>
      <c r="H71" s="18"/>
      <c r="I71" s="18">
        <f>TRUNC(단가대비표!P97,0)</f>
        <v>0</v>
      </c>
      <c r="J71" s="18">
        <f t="shared" si="4"/>
        <v>0</v>
      </c>
      <c r="K71" s="18">
        <f>TRUNC(단가대비표!V97,0)</f>
        <v>0</v>
      </c>
      <c r="L71" s="18">
        <f t="shared" si="5"/>
        <v>0</v>
      </c>
      <c r="M71" s="16" t="s">
        <v>52</v>
      </c>
      <c r="N71" s="2" t="s">
        <v>373</v>
      </c>
      <c r="O71" s="2" t="s">
        <v>52</v>
      </c>
      <c r="P71" s="2" t="s">
        <v>52</v>
      </c>
      <c r="Q71" s="2" t="s">
        <v>219</v>
      </c>
      <c r="R71" s="2" t="s">
        <v>62</v>
      </c>
      <c r="S71" s="2" t="s">
        <v>62</v>
      </c>
      <c r="T71" s="2" t="s">
        <v>61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374</v>
      </c>
      <c r="AV71" s="3">
        <v>809</v>
      </c>
    </row>
    <row r="72" spans="1:48" ht="30" customHeight="1">
      <c r="A72" s="16" t="s">
        <v>375</v>
      </c>
      <c r="B72" s="16" t="s">
        <v>376</v>
      </c>
      <c r="C72" s="16" t="s">
        <v>134</v>
      </c>
      <c r="D72" s="17">
        <v>1</v>
      </c>
      <c r="E72" s="18"/>
      <c r="F72" s="18"/>
      <c r="G72" s="18"/>
      <c r="H72" s="18"/>
      <c r="I72" s="18">
        <f>TRUNC(단가대비표!P98,0)</f>
        <v>0</v>
      </c>
      <c r="J72" s="18">
        <f t="shared" si="4"/>
        <v>0</v>
      </c>
      <c r="K72" s="18">
        <f>TRUNC(단가대비표!V98,0)</f>
        <v>0</v>
      </c>
      <c r="L72" s="18">
        <f t="shared" si="5"/>
        <v>0</v>
      </c>
      <c r="M72" s="16" t="s">
        <v>52</v>
      </c>
      <c r="N72" s="2" t="s">
        <v>377</v>
      </c>
      <c r="O72" s="2" t="s">
        <v>52</v>
      </c>
      <c r="P72" s="2" t="s">
        <v>52</v>
      </c>
      <c r="Q72" s="2" t="s">
        <v>219</v>
      </c>
      <c r="R72" s="2" t="s">
        <v>62</v>
      </c>
      <c r="S72" s="2" t="s">
        <v>62</v>
      </c>
      <c r="T72" s="2" t="s">
        <v>61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52</v>
      </c>
      <c r="AS72" s="2" t="s">
        <v>52</v>
      </c>
      <c r="AT72" s="3"/>
      <c r="AU72" s="2" t="s">
        <v>378</v>
      </c>
      <c r="AV72" s="3">
        <v>810</v>
      </c>
    </row>
    <row r="73" spans="1:48" ht="30" customHeight="1">
      <c r="A73" s="16" t="s">
        <v>379</v>
      </c>
      <c r="B73" s="16" t="s">
        <v>380</v>
      </c>
      <c r="C73" s="16" t="s">
        <v>134</v>
      </c>
      <c r="D73" s="17">
        <v>2</v>
      </c>
      <c r="E73" s="18"/>
      <c r="F73" s="18"/>
      <c r="G73" s="18"/>
      <c r="H73" s="18"/>
      <c r="I73" s="18">
        <f>TRUNC(단가대비표!P99,0)</f>
        <v>0</v>
      </c>
      <c r="J73" s="18">
        <f t="shared" si="4"/>
        <v>0</v>
      </c>
      <c r="K73" s="18">
        <f>TRUNC(단가대비표!V99,0)</f>
        <v>0</v>
      </c>
      <c r="L73" s="18">
        <f t="shared" si="5"/>
        <v>0</v>
      </c>
      <c r="M73" s="16" t="s">
        <v>52</v>
      </c>
      <c r="N73" s="2" t="s">
        <v>381</v>
      </c>
      <c r="O73" s="2" t="s">
        <v>52</v>
      </c>
      <c r="P73" s="2" t="s">
        <v>52</v>
      </c>
      <c r="Q73" s="2" t="s">
        <v>219</v>
      </c>
      <c r="R73" s="2" t="s">
        <v>62</v>
      </c>
      <c r="S73" s="2" t="s">
        <v>62</v>
      </c>
      <c r="T73" s="2" t="s">
        <v>61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52</v>
      </c>
      <c r="AS73" s="2" t="s">
        <v>52</v>
      </c>
      <c r="AT73" s="3"/>
      <c r="AU73" s="2" t="s">
        <v>382</v>
      </c>
      <c r="AV73" s="3">
        <v>811</v>
      </c>
    </row>
    <row r="74" spans="1:48" ht="30" customHeight="1">
      <c r="A74" s="16" t="s">
        <v>383</v>
      </c>
      <c r="B74" s="16" t="s">
        <v>384</v>
      </c>
      <c r="C74" s="16" t="s">
        <v>134</v>
      </c>
      <c r="D74" s="17">
        <v>1</v>
      </c>
      <c r="E74" s="18"/>
      <c r="F74" s="18"/>
      <c r="G74" s="18"/>
      <c r="H74" s="18"/>
      <c r="I74" s="18">
        <f>TRUNC(단가대비표!P100,0)</f>
        <v>0</v>
      </c>
      <c r="J74" s="18">
        <f t="shared" si="4"/>
        <v>0</v>
      </c>
      <c r="K74" s="18">
        <f>TRUNC(단가대비표!V100,0)</f>
        <v>0</v>
      </c>
      <c r="L74" s="18">
        <f t="shared" si="5"/>
        <v>0</v>
      </c>
      <c r="M74" s="16" t="s">
        <v>52</v>
      </c>
      <c r="N74" s="2" t="s">
        <v>385</v>
      </c>
      <c r="O74" s="2" t="s">
        <v>52</v>
      </c>
      <c r="P74" s="2" t="s">
        <v>52</v>
      </c>
      <c r="Q74" s="2" t="s">
        <v>219</v>
      </c>
      <c r="R74" s="2" t="s">
        <v>62</v>
      </c>
      <c r="S74" s="2" t="s">
        <v>62</v>
      </c>
      <c r="T74" s="2" t="s">
        <v>61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386</v>
      </c>
      <c r="AV74" s="3">
        <v>812</v>
      </c>
    </row>
    <row r="75" spans="1:48" ht="30" customHeight="1">
      <c r="A75" s="16" t="s">
        <v>387</v>
      </c>
      <c r="B75" s="16" t="s">
        <v>388</v>
      </c>
      <c r="C75" s="16" t="s">
        <v>134</v>
      </c>
      <c r="D75" s="17">
        <v>3</v>
      </c>
      <c r="E75" s="18"/>
      <c r="F75" s="18"/>
      <c r="G75" s="18"/>
      <c r="H75" s="18"/>
      <c r="I75" s="18">
        <f>TRUNC(단가대비표!P101,0)</f>
        <v>0</v>
      </c>
      <c r="J75" s="18">
        <f t="shared" si="4"/>
        <v>0</v>
      </c>
      <c r="K75" s="18">
        <f>TRUNC(단가대비표!V101,0)</f>
        <v>0</v>
      </c>
      <c r="L75" s="18">
        <f t="shared" si="5"/>
        <v>0</v>
      </c>
      <c r="M75" s="16" t="s">
        <v>52</v>
      </c>
      <c r="N75" s="2" t="s">
        <v>389</v>
      </c>
      <c r="O75" s="2" t="s">
        <v>52</v>
      </c>
      <c r="P75" s="2" t="s">
        <v>52</v>
      </c>
      <c r="Q75" s="2" t="s">
        <v>219</v>
      </c>
      <c r="R75" s="2" t="s">
        <v>62</v>
      </c>
      <c r="S75" s="2" t="s">
        <v>62</v>
      </c>
      <c r="T75" s="2" t="s">
        <v>61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390</v>
      </c>
      <c r="AV75" s="3">
        <v>813</v>
      </c>
    </row>
    <row r="76" spans="1:48" ht="30" customHeight="1">
      <c r="A76" s="16" t="s">
        <v>391</v>
      </c>
      <c r="B76" s="16" t="s">
        <v>392</v>
      </c>
      <c r="C76" s="16" t="s">
        <v>134</v>
      </c>
      <c r="D76" s="17">
        <v>9</v>
      </c>
      <c r="E76" s="18"/>
      <c r="F76" s="18"/>
      <c r="G76" s="18"/>
      <c r="H76" s="18"/>
      <c r="I76" s="18">
        <f>TRUNC(단가대비표!P102,0)</f>
        <v>0</v>
      </c>
      <c r="J76" s="18">
        <f t="shared" si="4"/>
        <v>0</v>
      </c>
      <c r="K76" s="18">
        <f>TRUNC(단가대비표!V102,0)</f>
        <v>0</v>
      </c>
      <c r="L76" s="18">
        <f t="shared" si="5"/>
        <v>0</v>
      </c>
      <c r="M76" s="16" t="s">
        <v>52</v>
      </c>
      <c r="N76" s="2" t="s">
        <v>393</v>
      </c>
      <c r="O76" s="2" t="s">
        <v>52</v>
      </c>
      <c r="P76" s="2" t="s">
        <v>52</v>
      </c>
      <c r="Q76" s="2" t="s">
        <v>219</v>
      </c>
      <c r="R76" s="2" t="s">
        <v>62</v>
      </c>
      <c r="S76" s="2" t="s">
        <v>62</v>
      </c>
      <c r="T76" s="2" t="s">
        <v>61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394</v>
      </c>
      <c r="AV76" s="3">
        <v>814</v>
      </c>
    </row>
    <row r="77" spans="1:48" ht="30" customHeight="1">
      <c r="A77" s="16" t="s">
        <v>395</v>
      </c>
      <c r="B77" s="16" t="s">
        <v>396</v>
      </c>
      <c r="C77" s="16" t="s">
        <v>134</v>
      </c>
      <c r="D77" s="17">
        <v>1</v>
      </c>
      <c r="E77" s="18"/>
      <c r="F77" s="18"/>
      <c r="G77" s="18"/>
      <c r="H77" s="18"/>
      <c r="I77" s="18">
        <f>TRUNC(단가대비표!P103,0)</f>
        <v>0</v>
      </c>
      <c r="J77" s="18">
        <f t="shared" si="4"/>
        <v>0</v>
      </c>
      <c r="K77" s="18">
        <f>TRUNC(단가대비표!V103,0)</f>
        <v>0</v>
      </c>
      <c r="L77" s="18">
        <f t="shared" si="5"/>
        <v>0</v>
      </c>
      <c r="M77" s="16" t="s">
        <v>52</v>
      </c>
      <c r="N77" s="2" t="s">
        <v>397</v>
      </c>
      <c r="O77" s="2" t="s">
        <v>52</v>
      </c>
      <c r="P77" s="2" t="s">
        <v>52</v>
      </c>
      <c r="Q77" s="2" t="s">
        <v>219</v>
      </c>
      <c r="R77" s="2" t="s">
        <v>62</v>
      </c>
      <c r="S77" s="2" t="s">
        <v>62</v>
      </c>
      <c r="T77" s="2" t="s">
        <v>61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398</v>
      </c>
      <c r="AV77" s="3">
        <v>815</v>
      </c>
    </row>
    <row r="78" spans="1:48" ht="30" customHeight="1">
      <c r="A78" s="16" t="s">
        <v>399</v>
      </c>
      <c r="B78" s="16" t="s">
        <v>400</v>
      </c>
      <c r="C78" s="16" t="s">
        <v>134</v>
      </c>
      <c r="D78" s="17">
        <v>2</v>
      </c>
      <c r="E78" s="18"/>
      <c r="F78" s="18"/>
      <c r="G78" s="18"/>
      <c r="H78" s="18"/>
      <c r="I78" s="18">
        <f>TRUNC(단가대비표!P104,0)</f>
        <v>0</v>
      </c>
      <c r="J78" s="18">
        <f t="shared" si="4"/>
        <v>0</v>
      </c>
      <c r="K78" s="18">
        <f>TRUNC(단가대비표!V104,0)</f>
        <v>0</v>
      </c>
      <c r="L78" s="18">
        <f t="shared" si="5"/>
        <v>0</v>
      </c>
      <c r="M78" s="16" t="s">
        <v>52</v>
      </c>
      <c r="N78" s="2" t="s">
        <v>401</v>
      </c>
      <c r="O78" s="2" t="s">
        <v>52</v>
      </c>
      <c r="P78" s="2" t="s">
        <v>52</v>
      </c>
      <c r="Q78" s="2" t="s">
        <v>219</v>
      </c>
      <c r="R78" s="2" t="s">
        <v>62</v>
      </c>
      <c r="S78" s="2" t="s">
        <v>62</v>
      </c>
      <c r="T78" s="2" t="s">
        <v>61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402</v>
      </c>
      <c r="AV78" s="3">
        <v>816</v>
      </c>
    </row>
    <row r="79" spans="1:48" ht="30" customHeight="1">
      <c r="A79" s="16" t="s">
        <v>403</v>
      </c>
      <c r="B79" s="16" t="s">
        <v>404</v>
      </c>
      <c r="C79" s="16" t="s">
        <v>134</v>
      </c>
      <c r="D79" s="17">
        <v>1</v>
      </c>
      <c r="E79" s="18"/>
      <c r="F79" s="18"/>
      <c r="G79" s="18"/>
      <c r="H79" s="18"/>
      <c r="I79" s="18">
        <f>TRUNC(단가대비표!P105,0)</f>
        <v>0</v>
      </c>
      <c r="J79" s="18">
        <f t="shared" si="4"/>
        <v>0</v>
      </c>
      <c r="K79" s="18">
        <f>TRUNC(단가대비표!V105,0)</f>
        <v>0</v>
      </c>
      <c r="L79" s="18">
        <f t="shared" si="5"/>
        <v>0</v>
      </c>
      <c r="M79" s="16" t="s">
        <v>52</v>
      </c>
      <c r="N79" s="2" t="s">
        <v>405</v>
      </c>
      <c r="O79" s="2" t="s">
        <v>52</v>
      </c>
      <c r="P79" s="2" t="s">
        <v>52</v>
      </c>
      <c r="Q79" s="2" t="s">
        <v>219</v>
      </c>
      <c r="R79" s="2" t="s">
        <v>62</v>
      </c>
      <c r="S79" s="2" t="s">
        <v>62</v>
      </c>
      <c r="T79" s="2" t="s">
        <v>61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406</v>
      </c>
      <c r="AV79" s="3">
        <v>817</v>
      </c>
    </row>
    <row r="80" spans="1:48" ht="30" customHeight="1">
      <c r="A80" s="16" t="s">
        <v>407</v>
      </c>
      <c r="B80" s="16" t="s">
        <v>408</v>
      </c>
      <c r="C80" s="16" t="s">
        <v>134</v>
      </c>
      <c r="D80" s="17">
        <v>2</v>
      </c>
      <c r="E80" s="18"/>
      <c r="F80" s="18"/>
      <c r="G80" s="18"/>
      <c r="H80" s="18"/>
      <c r="I80" s="18">
        <f>TRUNC(단가대비표!P106,0)</f>
        <v>0</v>
      </c>
      <c r="J80" s="18">
        <f t="shared" si="4"/>
        <v>0</v>
      </c>
      <c r="K80" s="18">
        <f>TRUNC(단가대비표!V106,0)</f>
        <v>0</v>
      </c>
      <c r="L80" s="18">
        <f t="shared" si="5"/>
        <v>0</v>
      </c>
      <c r="M80" s="16" t="s">
        <v>52</v>
      </c>
      <c r="N80" s="2" t="s">
        <v>409</v>
      </c>
      <c r="O80" s="2" t="s">
        <v>52</v>
      </c>
      <c r="P80" s="2" t="s">
        <v>52</v>
      </c>
      <c r="Q80" s="2" t="s">
        <v>219</v>
      </c>
      <c r="R80" s="2" t="s">
        <v>62</v>
      </c>
      <c r="S80" s="2" t="s">
        <v>62</v>
      </c>
      <c r="T80" s="2" t="s">
        <v>61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410</v>
      </c>
      <c r="AV80" s="3">
        <v>818</v>
      </c>
    </row>
    <row r="81" spans="1:48" ht="30" customHeight="1">
      <c r="A81" s="16" t="s">
        <v>411</v>
      </c>
      <c r="B81" s="16" t="s">
        <v>412</v>
      </c>
      <c r="C81" s="16" t="s">
        <v>134</v>
      </c>
      <c r="D81" s="17">
        <v>2</v>
      </c>
      <c r="E81" s="18"/>
      <c r="F81" s="18"/>
      <c r="G81" s="18"/>
      <c r="H81" s="18"/>
      <c r="I81" s="18">
        <f>TRUNC(단가대비표!P107,0)</f>
        <v>0</v>
      </c>
      <c r="J81" s="18">
        <f t="shared" si="4"/>
        <v>0</v>
      </c>
      <c r="K81" s="18">
        <f>TRUNC(단가대비표!V107,0)</f>
        <v>0</v>
      </c>
      <c r="L81" s="18">
        <f t="shared" si="5"/>
        <v>0</v>
      </c>
      <c r="M81" s="16" t="s">
        <v>52</v>
      </c>
      <c r="N81" s="2" t="s">
        <v>413</v>
      </c>
      <c r="O81" s="2" t="s">
        <v>52</v>
      </c>
      <c r="P81" s="2" t="s">
        <v>52</v>
      </c>
      <c r="Q81" s="2" t="s">
        <v>219</v>
      </c>
      <c r="R81" s="2" t="s">
        <v>62</v>
      </c>
      <c r="S81" s="2" t="s">
        <v>62</v>
      </c>
      <c r="T81" s="2" t="s">
        <v>61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414</v>
      </c>
      <c r="AV81" s="3">
        <v>819</v>
      </c>
    </row>
    <row r="82" spans="1:48" ht="30" customHeight="1">
      <c r="A82" s="16" t="s">
        <v>415</v>
      </c>
      <c r="B82" s="16" t="s">
        <v>416</v>
      </c>
      <c r="C82" s="16" t="s">
        <v>134</v>
      </c>
      <c r="D82" s="17">
        <v>1</v>
      </c>
      <c r="E82" s="18"/>
      <c r="F82" s="18"/>
      <c r="G82" s="18"/>
      <c r="H82" s="18"/>
      <c r="I82" s="18">
        <f>TRUNC(단가대비표!P108,0)</f>
        <v>0</v>
      </c>
      <c r="J82" s="18">
        <f t="shared" si="4"/>
        <v>0</v>
      </c>
      <c r="K82" s="18">
        <f>TRUNC(단가대비표!V108,0)</f>
        <v>0</v>
      </c>
      <c r="L82" s="18">
        <f t="shared" si="5"/>
        <v>0</v>
      </c>
      <c r="M82" s="16" t="s">
        <v>52</v>
      </c>
      <c r="N82" s="2" t="s">
        <v>417</v>
      </c>
      <c r="O82" s="2" t="s">
        <v>52</v>
      </c>
      <c r="P82" s="2" t="s">
        <v>52</v>
      </c>
      <c r="Q82" s="2" t="s">
        <v>219</v>
      </c>
      <c r="R82" s="2" t="s">
        <v>62</v>
      </c>
      <c r="S82" s="2" t="s">
        <v>62</v>
      </c>
      <c r="T82" s="2" t="s">
        <v>61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418</v>
      </c>
      <c r="AV82" s="3">
        <v>820</v>
      </c>
    </row>
    <row r="83" spans="1:48" ht="30" customHeight="1">
      <c r="A83" s="16" t="s">
        <v>419</v>
      </c>
      <c r="B83" s="16" t="s">
        <v>420</v>
      </c>
      <c r="C83" s="16" t="s">
        <v>134</v>
      </c>
      <c r="D83" s="17">
        <v>3</v>
      </c>
      <c r="E83" s="18"/>
      <c r="F83" s="18"/>
      <c r="G83" s="18"/>
      <c r="H83" s="18"/>
      <c r="I83" s="18">
        <f>TRUNC(단가대비표!P109,0)</f>
        <v>0</v>
      </c>
      <c r="J83" s="18">
        <f t="shared" si="4"/>
        <v>0</v>
      </c>
      <c r="K83" s="18">
        <f>TRUNC(단가대비표!V109,0)</f>
        <v>0</v>
      </c>
      <c r="L83" s="18">
        <f t="shared" si="5"/>
        <v>0</v>
      </c>
      <c r="M83" s="16" t="s">
        <v>52</v>
      </c>
      <c r="N83" s="2" t="s">
        <v>421</v>
      </c>
      <c r="O83" s="2" t="s">
        <v>52</v>
      </c>
      <c r="P83" s="2" t="s">
        <v>52</v>
      </c>
      <c r="Q83" s="2" t="s">
        <v>219</v>
      </c>
      <c r="R83" s="2" t="s">
        <v>62</v>
      </c>
      <c r="S83" s="2" t="s">
        <v>62</v>
      </c>
      <c r="T83" s="2" t="s">
        <v>61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422</v>
      </c>
      <c r="AV83" s="3">
        <v>821</v>
      </c>
    </row>
    <row r="84" spans="1:48" ht="30" customHeight="1">
      <c r="A84" s="16" t="s">
        <v>419</v>
      </c>
      <c r="B84" s="16" t="s">
        <v>423</v>
      </c>
      <c r="C84" s="16" t="s">
        <v>134</v>
      </c>
      <c r="D84" s="17">
        <v>3</v>
      </c>
      <c r="E84" s="18"/>
      <c r="F84" s="18"/>
      <c r="G84" s="18"/>
      <c r="H84" s="18"/>
      <c r="I84" s="18">
        <f>TRUNC(단가대비표!P110,0)</f>
        <v>0</v>
      </c>
      <c r="J84" s="18">
        <f t="shared" si="4"/>
        <v>0</v>
      </c>
      <c r="K84" s="18">
        <f>TRUNC(단가대비표!V110,0)</f>
        <v>0</v>
      </c>
      <c r="L84" s="18">
        <f t="shared" si="5"/>
        <v>0</v>
      </c>
      <c r="M84" s="16" t="s">
        <v>52</v>
      </c>
      <c r="N84" s="2" t="s">
        <v>424</v>
      </c>
      <c r="O84" s="2" t="s">
        <v>52</v>
      </c>
      <c r="P84" s="2" t="s">
        <v>52</v>
      </c>
      <c r="Q84" s="2" t="s">
        <v>219</v>
      </c>
      <c r="R84" s="2" t="s">
        <v>62</v>
      </c>
      <c r="S84" s="2" t="s">
        <v>62</v>
      </c>
      <c r="T84" s="2" t="s">
        <v>61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425</v>
      </c>
      <c r="AV84" s="3">
        <v>822</v>
      </c>
    </row>
    <row r="85" spans="1:48" ht="30" customHeight="1">
      <c r="A85" s="16" t="s">
        <v>426</v>
      </c>
      <c r="B85" s="16" t="s">
        <v>427</v>
      </c>
      <c r="C85" s="16" t="s">
        <v>200</v>
      </c>
      <c r="D85" s="17">
        <v>8</v>
      </c>
      <c r="E85" s="18"/>
      <c r="F85" s="18"/>
      <c r="G85" s="18"/>
      <c r="H85" s="18"/>
      <c r="I85" s="18">
        <f>TRUNC(단가대비표!P111,0)</f>
        <v>0</v>
      </c>
      <c r="J85" s="18">
        <f t="shared" si="4"/>
        <v>0</v>
      </c>
      <c r="K85" s="18">
        <f>TRUNC(단가대비표!V111,0)</f>
        <v>0</v>
      </c>
      <c r="L85" s="18">
        <f t="shared" si="5"/>
        <v>0</v>
      </c>
      <c r="M85" s="16" t="s">
        <v>52</v>
      </c>
      <c r="N85" s="2" t="s">
        <v>428</v>
      </c>
      <c r="O85" s="2" t="s">
        <v>52</v>
      </c>
      <c r="P85" s="2" t="s">
        <v>52</v>
      </c>
      <c r="Q85" s="2" t="s">
        <v>219</v>
      </c>
      <c r="R85" s="2" t="s">
        <v>62</v>
      </c>
      <c r="S85" s="2" t="s">
        <v>62</v>
      </c>
      <c r="T85" s="2" t="s">
        <v>61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429</v>
      </c>
      <c r="AV85" s="3">
        <v>823</v>
      </c>
    </row>
    <row r="86" spans="1:48" ht="30" customHeight="1">
      <c r="A86" s="16" t="s">
        <v>430</v>
      </c>
      <c r="B86" s="16" t="s">
        <v>431</v>
      </c>
      <c r="C86" s="16" t="s">
        <v>58</v>
      </c>
      <c r="D86" s="17">
        <v>20</v>
      </c>
      <c r="E86" s="18"/>
      <c r="F86" s="18"/>
      <c r="G86" s="18"/>
      <c r="H86" s="18"/>
      <c r="I86" s="18">
        <f>TRUNC(단가대비표!P112,0)</f>
        <v>0</v>
      </c>
      <c r="J86" s="18">
        <f t="shared" si="4"/>
        <v>0</v>
      </c>
      <c r="K86" s="18">
        <f>TRUNC(단가대비표!V112,0)</f>
        <v>0</v>
      </c>
      <c r="L86" s="18">
        <f t="shared" si="5"/>
        <v>0</v>
      </c>
      <c r="M86" s="16" t="s">
        <v>52</v>
      </c>
      <c r="N86" s="2" t="s">
        <v>432</v>
      </c>
      <c r="O86" s="2" t="s">
        <v>52</v>
      </c>
      <c r="P86" s="2" t="s">
        <v>52</v>
      </c>
      <c r="Q86" s="2" t="s">
        <v>219</v>
      </c>
      <c r="R86" s="2" t="s">
        <v>62</v>
      </c>
      <c r="S86" s="2" t="s">
        <v>62</v>
      </c>
      <c r="T86" s="2" t="s">
        <v>61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433</v>
      </c>
      <c r="AV86" s="3">
        <v>824</v>
      </c>
    </row>
    <row r="87" spans="1:48" ht="30" customHeight="1">
      <c r="A87" s="16" t="s">
        <v>430</v>
      </c>
      <c r="B87" s="16" t="s">
        <v>434</v>
      </c>
      <c r="C87" s="16" t="s">
        <v>58</v>
      </c>
      <c r="D87" s="17">
        <v>30</v>
      </c>
      <c r="E87" s="18"/>
      <c r="F87" s="18"/>
      <c r="G87" s="18"/>
      <c r="H87" s="18"/>
      <c r="I87" s="18">
        <f>TRUNC(단가대비표!P113,0)</f>
        <v>0</v>
      </c>
      <c r="J87" s="18">
        <f t="shared" si="4"/>
        <v>0</v>
      </c>
      <c r="K87" s="18">
        <f>TRUNC(단가대비표!V113,0)</f>
        <v>0</v>
      </c>
      <c r="L87" s="18">
        <f t="shared" si="5"/>
        <v>0</v>
      </c>
      <c r="M87" s="16" t="s">
        <v>52</v>
      </c>
      <c r="N87" s="2" t="s">
        <v>435</v>
      </c>
      <c r="O87" s="2" t="s">
        <v>52</v>
      </c>
      <c r="P87" s="2" t="s">
        <v>52</v>
      </c>
      <c r="Q87" s="2" t="s">
        <v>219</v>
      </c>
      <c r="R87" s="2" t="s">
        <v>62</v>
      </c>
      <c r="S87" s="2" t="s">
        <v>62</v>
      </c>
      <c r="T87" s="2" t="s">
        <v>61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436</v>
      </c>
      <c r="AV87" s="3">
        <v>825</v>
      </c>
    </row>
    <row r="88" spans="1:48" ht="30" customHeight="1">
      <c r="A88" s="16" t="s">
        <v>437</v>
      </c>
      <c r="B88" s="16" t="s">
        <v>438</v>
      </c>
      <c r="C88" s="16" t="s">
        <v>58</v>
      </c>
      <c r="D88" s="17">
        <v>50</v>
      </c>
      <c r="E88" s="18"/>
      <c r="F88" s="18"/>
      <c r="G88" s="18"/>
      <c r="H88" s="18"/>
      <c r="I88" s="18">
        <f>TRUNC(단가대비표!P114,0)</f>
        <v>0</v>
      </c>
      <c r="J88" s="18">
        <f t="shared" si="4"/>
        <v>0</v>
      </c>
      <c r="K88" s="18">
        <f>TRUNC(단가대비표!V114,0)</f>
        <v>0</v>
      </c>
      <c r="L88" s="18">
        <f t="shared" si="5"/>
        <v>0</v>
      </c>
      <c r="M88" s="16" t="s">
        <v>52</v>
      </c>
      <c r="N88" s="2" t="s">
        <v>439</v>
      </c>
      <c r="O88" s="2" t="s">
        <v>52</v>
      </c>
      <c r="P88" s="2" t="s">
        <v>52</v>
      </c>
      <c r="Q88" s="2" t="s">
        <v>219</v>
      </c>
      <c r="R88" s="2" t="s">
        <v>62</v>
      </c>
      <c r="S88" s="2" t="s">
        <v>62</v>
      </c>
      <c r="T88" s="2" t="s">
        <v>61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440</v>
      </c>
      <c r="AV88" s="3">
        <v>826</v>
      </c>
    </row>
    <row r="89" spans="1:48" ht="30" customHeight="1">
      <c r="A89" s="16" t="s">
        <v>441</v>
      </c>
      <c r="B89" s="16" t="s">
        <v>52</v>
      </c>
      <c r="C89" s="16" t="s">
        <v>200</v>
      </c>
      <c r="D89" s="17">
        <v>1</v>
      </c>
      <c r="E89" s="18"/>
      <c r="F89" s="18"/>
      <c r="G89" s="18"/>
      <c r="H89" s="18"/>
      <c r="I89" s="18">
        <f>TRUNC(단가대비표!P115,0)</f>
        <v>0</v>
      </c>
      <c r="J89" s="18">
        <f t="shared" si="4"/>
        <v>0</v>
      </c>
      <c r="K89" s="18">
        <f>TRUNC(단가대비표!V115,0)</f>
        <v>0</v>
      </c>
      <c r="L89" s="18">
        <f t="shared" si="5"/>
        <v>0</v>
      </c>
      <c r="M89" s="16" t="s">
        <v>52</v>
      </c>
      <c r="N89" s="2" t="s">
        <v>442</v>
      </c>
      <c r="O89" s="2" t="s">
        <v>52</v>
      </c>
      <c r="P89" s="2" t="s">
        <v>52</v>
      </c>
      <c r="Q89" s="2" t="s">
        <v>219</v>
      </c>
      <c r="R89" s="2" t="s">
        <v>62</v>
      </c>
      <c r="S89" s="2" t="s">
        <v>62</v>
      </c>
      <c r="T89" s="2" t="s">
        <v>61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443</v>
      </c>
      <c r="AV89" s="3">
        <v>894</v>
      </c>
    </row>
    <row r="90" spans="1:48" ht="30" customHeight="1">
      <c r="A90" s="16" t="s">
        <v>444</v>
      </c>
      <c r="B90" s="16" t="s">
        <v>445</v>
      </c>
      <c r="C90" s="16" t="s">
        <v>134</v>
      </c>
      <c r="D90" s="17">
        <v>1</v>
      </c>
      <c r="E90" s="18"/>
      <c r="F90" s="18"/>
      <c r="G90" s="18"/>
      <c r="H90" s="18"/>
      <c r="I90" s="18">
        <f>TRUNC(단가대비표!P116,0)</f>
        <v>0</v>
      </c>
      <c r="J90" s="18">
        <f t="shared" si="4"/>
        <v>0</v>
      </c>
      <c r="K90" s="18">
        <f>TRUNC(단가대비표!V116,0)</f>
        <v>0</v>
      </c>
      <c r="L90" s="18">
        <f t="shared" si="5"/>
        <v>0</v>
      </c>
      <c r="M90" s="16" t="s">
        <v>52</v>
      </c>
      <c r="N90" s="2" t="s">
        <v>446</v>
      </c>
      <c r="O90" s="2" t="s">
        <v>52</v>
      </c>
      <c r="P90" s="2" t="s">
        <v>52</v>
      </c>
      <c r="Q90" s="2" t="s">
        <v>219</v>
      </c>
      <c r="R90" s="2" t="s">
        <v>62</v>
      </c>
      <c r="S90" s="2" t="s">
        <v>62</v>
      </c>
      <c r="T90" s="2" t="s">
        <v>61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447</v>
      </c>
      <c r="AV90" s="3">
        <v>831</v>
      </c>
    </row>
    <row r="91" spans="1:48" ht="30" customHeight="1">
      <c r="A91" s="16" t="s">
        <v>448</v>
      </c>
      <c r="B91" s="16" t="s">
        <v>449</v>
      </c>
      <c r="C91" s="16" t="s">
        <v>450</v>
      </c>
      <c r="D91" s="17">
        <v>2</v>
      </c>
      <c r="E91" s="18"/>
      <c r="F91" s="18"/>
      <c r="G91" s="18"/>
      <c r="H91" s="18"/>
      <c r="I91" s="18">
        <f>TRUNC(단가대비표!P117,0)</f>
        <v>0</v>
      </c>
      <c r="J91" s="18">
        <f t="shared" si="4"/>
        <v>0</v>
      </c>
      <c r="K91" s="18">
        <f>TRUNC(단가대비표!V117,0)</f>
        <v>0</v>
      </c>
      <c r="L91" s="18">
        <f t="shared" si="5"/>
        <v>0</v>
      </c>
      <c r="M91" s="16" t="s">
        <v>52</v>
      </c>
      <c r="N91" s="2" t="s">
        <v>451</v>
      </c>
      <c r="O91" s="2" t="s">
        <v>52</v>
      </c>
      <c r="P91" s="2" t="s">
        <v>52</v>
      </c>
      <c r="Q91" s="2" t="s">
        <v>219</v>
      </c>
      <c r="R91" s="2" t="s">
        <v>62</v>
      </c>
      <c r="S91" s="2" t="s">
        <v>62</v>
      </c>
      <c r="T91" s="2" t="s">
        <v>61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452</v>
      </c>
      <c r="AV91" s="3">
        <v>830</v>
      </c>
    </row>
    <row r="92" spans="1:48" ht="30" customHeight="1">
      <c r="A92" s="16" t="s">
        <v>448</v>
      </c>
      <c r="B92" s="16" t="s">
        <v>453</v>
      </c>
      <c r="C92" s="16" t="s">
        <v>134</v>
      </c>
      <c r="D92" s="17">
        <v>1</v>
      </c>
      <c r="E92" s="18"/>
      <c r="F92" s="18"/>
      <c r="G92" s="18"/>
      <c r="H92" s="18"/>
      <c r="I92" s="18">
        <f>TRUNC(단가대비표!P118,0)</f>
        <v>0</v>
      </c>
      <c r="J92" s="18">
        <f t="shared" si="4"/>
        <v>0</v>
      </c>
      <c r="K92" s="18">
        <f>TRUNC(단가대비표!V118,0)</f>
        <v>0</v>
      </c>
      <c r="L92" s="18">
        <f t="shared" si="5"/>
        <v>0</v>
      </c>
      <c r="M92" s="16" t="s">
        <v>52</v>
      </c>
      <c r="N92" s="2" t="s">
        <v>454</v>
      </c>
      <c r="O92" s="2" t="s">
        <v>52</v>
      </c>
      <c r="P92" s="2" t="s">
        <v>52</v>
      </c>
      <c r="Q92" s="2" t="s">
        <v>219</v>
      </c>
      <c r="R92" s="2" t="s">
        <v>62</v>
      </c>
      <c r="S92" s="2" t="s">
        <v>62</v>
      </c>
      <c r="T92" s="2" t="s">
        <v>61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455</v>
      </c>
      <c r="AV92" s="3">
        <v>832</v>
      </c>
    </row>
    <row r="93" spans="1:48" ht="30" customHeight="1">
      <c r="A93" s="16" t="s">
        <v>456</v>
      </c>
      <c r="B93" s="16" t="s">
        <v>457</v>
      </c>
      <c r="C93" s="16" t="s">
        <v>450</v>
      </c>
      <c r="D93" s="17">
        <v>1</v>
      </c>
      <c r="E93" s="18"/>
      <c r="F93" s="18"/>
      <c r="G93" s="18"/>
      <c r="H93" s="18"/>
      <c r="I93" s="18">
        <f>TRUNC(단가대비표!P119,0)</f>
        <v>0</v>
      </c>
      <c r="J93" s="18">
        <f t="shared" si="4"/>
        <v>0</v>
      </c>
      <c r="K93" s="18">
        <f>TRUNC(단가대비표!V119,0)</f>
        <v>0</v>
      </c>
      <c r="L93" s="18">
        <f t="shared" si="5"/>
        <v>0</v>
      </c>
      <c r="M93" s="16" t="s">
        <v>52</v>
      </c>
      <c r="N93" s="2" t="s">
        <v>458</v>
      </c>
      <c r="O93" s="2" t="s">
        <v>52</v>
      </c>
      <c r="P93" s="2" t="s">
        <v>52</v>
      </c>
      <c r="Q93" s="2" t="s">
        <v>219</v>
      </c>
      <c r="R93" s="2" t="s">
        <v>62</v>
      </c>
      <c r="S93" s="2" t="s">
        <v>62</v>
      </c>
      <c r="T93" s="2" t="s">
        <v>61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459</v>
      </c>
      <c r="AV93" s="3">
        <v>827</v>
      </c>
    </row>
    <row r="94" spans="1:48" ht="30" customHeight="1">
      <c r="A94" s="16" t="s">
        <v>460</v>
      </c>
      <c r="B94" s="16" t="s">
        <v>461</v>
      </c>
      <c r="C94" s="16" t="s">
        <v>450</v>
      </c>
      <c r="D94" s="17">
        <v>1</v>
      </c>
      <c r="E94" s="18"/>
      <c r="F94" s="18"/>
      <c r="G94" s="18"/>
      <c r="H94" s="18"/>
      <c r="I94" s="18">
        <f>TRUNC(단가대비표!P120,0)</f>
        <v>0</v>
      </c>
      <c r="J94" s="18">
        <f t="shared" si="4"/>
        <v>0</v>
      </c>
      <c r="K94" s="18">
        <f>TRUNC(단가대비표!V120,0)</f>
        <v>0</v>
      </c>
      <c r="L94" s="18">
        <f t="shared" si="5"/>
        <v>0</v>
      </c>
      <c r="M94" s="16" t="s">
        <v>52</v>
      </c>
      <c r="N94" s="2" t="s">
        <v>462</v>
      </c>
      <c r="O94" s="2" t="s">
        <v>52</v>
      </c>
      <c r="P94" s="2" t="s">
        <v>52</v>
      </c>
      <c r="Q94" s="2" t="s">
        <v>219</v>
      </c>
      <c r="R94" s="2" t="s">
        <v>62</v>
      </c>
      <c r="S94" s="2" t="s">
        <v>62</v>
      </c>
      <c r="T94" s="2" t="s">
        <v>61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463</v>
      </c>
      <c r="AV94" s="3">
        <v>1081</v>
      </c>
    </row>
    <row r="95" spans="1:48" ht="30" customHeight="1">
      <c r="A95" s="16" t="s">
        <v>464</v>
      </c>
      <c r="B95" s="16" t="s">
        <v>465</v>
      </c>
      <c r="C95" s="16" t="s">
        <v>450</v>
      </c>
      <c r="D95" s="17">
        <v>1</v>
      </c>
      <c r="E95" s="18"/>
      <c r="F95" s="18"/>
      <c r="G95" s="18"/>
      <c r="H95" s="18"/>
      <c r="I95" s="18">
        <f>TRUNC(단가대비표!P121,0)</f>
        <v>0</v>
      </c>
      <c r="J95" s="18">
        <f t="shared" ref="J95:J98" si="6">TRUNC(I95*D95, 0)</f>
        <v>0</v>
      </c>
      <c r="K95" s="18">
        <f>TRUNC(단가대비표!V121,0)</f>
        <v>0</v>
      </c>
      <c r="L95" s="18">
        <f t="shared" ref="L95:L98" si="7">TRUNC(K95*D95, 0)</f>
        <v>0</v>
      </c>
      <c r="M95" s="16" t="s">
        <v>52</v>
      </c>
      <c r="N95" s="2" t="s">
        <v>466</v>
      </c>
      <c r="O95" s="2" t="s">
        <v>52</v>
      </c>
      <c r="P95" s="2" t="s">
        <v>52</v>
      </c>
      <c r="Q95" s="2" t="s">
        <v>219</v>
      </c>
      <c r="R95" s="2" t="s">
        <v>62</v>
      </c>
      <c r="S95" s="2" t="s">
        <v>62</v>
      </c>
      <c r="T95" s="2" t="s">
        <v>61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467</v>
      </c>
      <c r="AV95" s="3">
        <v>828</v>
      </c>
    </row>
    <row r="96" spans="1:48" ht="30" customHeight="1">
      <c r="A96" s="16" t="s">
        <v>468</v>
      </c>
      <c r="B96" s="16" t="s">
        <v>52</v>
      </c>
      <c r="C96" s="16" t="s">
        <v>450</v>
      </c>
      <c r="D96" s="17">
        <v>1</v>
      </c>
      <c r="E96" s="18"/>
      <c r="F96" s="18"/>
      <c r="G96" s="18"/>
      <c r="H96" s="18"/>
      <c r="I96" s="18">
        <f>TRUNC(단가대비표!P122,0)</f>
        <v>0</v>
      </c>
      <c r="J96" s="18">
        <f t="shared" si="6"/>
        <v>0</v>
      </c>
      <c r="K96" s="18">
        <f>TRUNC(단가대비표!V122,0)</f>
        <v>0</v>
      </c>
      <c r="L96" s="18">
        <f t="shared" si="7"/>
        <v>0</v>
      </c>
      <c r="M96" s="16" t="s">
        <v>52</v>
      </c>
      <c r="N96" s="2" t="s">
        <v>469</v>
      </c>
      <c r="O96" s="2" t="s">
        <v>52</v>
      </c>
      <c r="P96" s="2" t="s">
        <v>52</v>
      </c>
      <c r="Q96" s="2" t="s">
        <v>219</v>
      </c>
      <c r="R96" s="2" t="s">
        <v>62</v>
      </c>
      <c r="S96" s="2" t="s">
        <v>62</v>
      </c>
      <c r="T96" s="2" t="s">
        <v>61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470</v>
      </c>
      <c r="AV96" s="3">
        <v>829</v>
      </c>
    </row>
    <row r="97" spans="1:52" ht="30" customHeight="1">
      <c r="A97" s="16" t="s">
        <v>471</v>
      </c>
      <c r="B97" s="16" t="s">
        <v>472</v>
      </c>
      <c r="C97" s="16" t="s">
        <v>200</v>
      </c>
      <c r="D97" s="17">
        <v>1</v>
      </c>
      <c r="E97" s="18"/>
      <c r="F97" s="18"/>
      <c r="G97" s="18"/>
      <c r="H97" s="18"/>
      <c r="I97" s="18">
        <f>TRUNC(단가대비표!P123,0)</f>
        <v>0</v>
      </c>
      <c r="J97" s="18">
        <f t="shared" si="6"/>
        <v>0</v>
      </c>
      <c r="K97" s="18">
        <f>TRUNC(단가대비표!V123,0)</f>
        <v>0</v>
      </c>
      <c r="L97" s="18">
        <f t="shared" si="7"/>
        <v>0</v>
      </c>
      <c r="M97" s="16" t="s">
        <v>52</v>
      </c>
      <c r="N97" s="2" t="s">
        <v>473</v>
      </c>
      <c r="O97" s="2" t="s">
        <v>52</v>
      </c>
      <c r="P97" s="2" t="s">
        <v>52</v>
      </c>
      <c r="Q97" s="2" t="s">
        <v>219</v>
      </c>
      <c r="R97" s="2" t="s">
        <v>62</v>
      </c>
      <c r="S97" s="2" t="s">
        <v>62</v>
      </c>
      <c r="T97" s="2" t="s">
        <v>61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474</v>
      </c>
      <c r="AV97" s="3">
        <v>497</v>
      </c>
    </row>
    <row r="98" spans="1:52" ht="30" customHeight="1">
      <c r="A98" s="16" t="s">
        <v>475</v>
      </c>
      <c r="B98" s="16" t="s">
        <v>472</v>
      </c>
      <c r="C98" s="16" t="s">
        <v>200</v>
      </c>
      <c r="D98" s="17">
        <v>1</v>
      </c>
      <c r="E98" s="18"/>
      <c r="F98" s="18"/>
      <c r="G98" s="18"/>
      <c r="H98" s="18"/>
      <c r="I98" s="18">
        <f>TRUNC(단가대비표!P124,0)</f>
        <v>0</v>
      </c>
      <c r="J98" s="18">
        <f t="shared" si="6"/>
        <v>0</v>
      </c>
      <c r="K98" s="18">
        <f>TRUNC(단가대비표!V124,0)</f>
        <v>0</v>
      </c>
      <c r="L98" s="18">
        <f t="shared" si="7"/>
        <v>0</v>
      </c>
      <c r="M98" s="16" t="s">
        <v>52</v>
      </c>
      <c r="N98" s="2" t="s">
        <v>476</v>
      </c>
      <c r="O98" s="2" t="s">
        <v>52</v>
      </c>
      <c r="P98" s="2" t="s">
        <v>52</v>
      </c>
      <c r="Q98" s="2" t="s">
        <v>219</v>
      </c>
      <c r="R98" s="2" t="s">
        <v>62</v>
      </c>
      <c r="S98" s="2" t="s">
        <v>62</v>
      </c>
      <c r="T98" s="2" t="s">
        <v>61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477</v>
      </c>
      <c r="AV98" s="3">
        <v>498</v>
      </c>
    </row>
    <row r="99" spans="1:52" ht="30" customHeight="1">
      <c r="A99" s="17"/>
      <c r="B99" s="17"/>
      <c r="C99" s="17"/>
      <c r="D99" s="17"/>
      <c r="E99" s="18"/>
      <c r="F99" s="18"/>
      <c r="G99" s="18"/>
      <c r="H99" s="18"/>
      <c r="I99" s="18"/>
      <c r="J99" s="18"/>
      <c r="K99" s="18"/>
      <c r="L99" s="18"/>
      <c r="M99" s="17"/>
      <c r="Q99" s="1" t="s">
        <v>219</v>
      </c>
    </row>
    <row r="100" spans="1:52" ht="30" customHeight="1">
      <c r="A100" s="17"/>
      <c r="B100" s="17"/>
      <c r="C100" s="17"/>
      <c r="D100" s="17"/>
      <c r="E100" s="18"/>
      <c r="F100" s="18"/>
      <c r="G100" s="18"/>
      <c r="H100" s="18"/>
      <c r="I100" s="18"/>
      <c r="J100" s="18"/>
      <c r="K100" s="18"/>
      <c r="L100" s="18"/>
      <c r="M100" s="17"/>
      <c r="Q100" s="1" t="s">
        <v>219</v>
      </c>
    </row>
    <row r="101" spans="1:52" ht="30" customHeight="1">
      <c r="A101" s="17"/>
      <c r="B101" s="17"/>
      <c r="C101" s="17"/>
      <c r="D101" s="17"/>
      <c r="E101" s="18"/>
      <c r="F101" s="18"/>
      <c r="G101" s="18"/>
      <c r="H101" s="18"/>
      <c r="I101" s="18"/>
      <c r="J101" s="18"/>
      <c r="K101" s="18"/>
      <c r="L101" s="18"/>
      <c r="M101" s="17"/>
      <c r="Q101" s="1" t="s">
        <v>219</v>
      </c>
    </row>
    <row r="102" spans="1:52" ht="30" customHeight="1">
      <c r="A102" s="17"/>
      <c r="B102" s="17"/>
      <c r="C102" s="17"/>
      <c r="D102" s="17"/>
      <c r="E102" s="18"/>
      <c r="F102" s="18"/>
      <c r="G102" s="18"/>
      <c r="H102" s="18"/>
      <c r="I102" s="18"/>
      <c r="J102" s="18"/>
      <c r="K102" s="18"/>
      <c r="L102" s="18"/>
      <c r="M102" s="17"/>
      <c r="Q102" s="1" t="s">
        <v>219</v>
      </c>
    </row>
    <row r="103" spans="1:52" ht="30" customHeight="1">
      <c r="A103" s="17"/>
      <c r="B103" s="17"/>
      <c r="C103" s="17"/>
      <c r="D103" s="17"/>
      <c r="E103" s="18"/>
      <c r="F103" s="18"/>
      <c r="G103" s="18"/>
      <c r="H103" s="18"/>
      <c r="I103" s="18"/>
      <c r="J103" s="18"/>
      <c r="K103" s="18"/>
      <c r="L103" s="18"/>
      <c r="M103" s="17"/>
      <c r="Q103" s="1" t="s">
        <v>219</v>
      </c>
    </row>
    <row r="104" spans="1:52" ht="30" customHeight="1">
      <c r="A104" s="16" t="s">
        <v>190</v>
      </c>
      <c r="B104" s="17"/>
      <c r="C104" s="17"/>
      <c r="D104" s="17"/>
      <c r="E104" s="18"/>
      <c r="F104" s="18"/>
      <c r="G104" s="18"/>
      <c r="H104" s="18"/>
      <c r="I104" s="18"/>
      <c r="J104" s="18">
        <f>SUMIF(Q31:Q103,"01020102",J31:J103)</f>
        <v>0</v>
      </c>
      <c r="K104" s="18"/>
      <c r="L104" s="18">
        <f>SUMIF(Q31:Q103,"01020102",L31:L103)</f>
        <v>0</v>
      </c>
      <c r="M104" s="17"/>
      <c r="N104" t="s">
        <v>191</v>
      </c>
    </row>
    <row r="105" spans="1:52" ht="30" customHeight="1">
      <c r="A105" s="16" t="s">
        <v>1439</v>
      </c>
      <c r="B105" s="16" t="s">
        <v>52</v>
      </c>
      <c r="C105" s="17"/>
      <c r="D105" s="17"/>
      <c r="E105" s="18"/>
      <c r="F105" s="18"/>
      <c r="G105" s="18"/>
      <c r="H105" s="18"/>
      <c r="I105" s="18"/>
      <c r="J105" s="18"/>
      <c r="K105" s="18"/>
      <c r="L105" s="18"/>
      <c r="M105" s="17"/>
      <c r="N105" s="3"/>
      <c r="O105" s="3"/>
      <c r="P105" s="3"/>
      <c r="Q105" s="2" t="s">
        <v>478</v>
      </c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</row>
    <row r="106" spans="1:52" ht="30" customHeight="1">
      <c r="A106" s="16" t="s">
        <v>479</v>
      </c>
      <c r="B106" s="16" t="s">
        <v>480</v>
      </c>
      <c r="C106" s="16" t="s">
        <v>200</v>
      </c>
      <c r="D106" s="17">
        <v>1</v>
      </c>
      <c r="E106" s="18"/>
      <c r="F106" s="18"/>
      <c r="G106" s="18"/>
      <c r="H106" s="18"/>
      <c r="I106" s="18">
        <f>TRUNC(단가대비표!P125,0)</f>
        <v>0</v>
      </c>
      <c r="J106" s="18">
        <f>TRUNC(I106*D106, 0)</f>
        <v>0</v>
      </c>
      <c r="K106" s="18">
        <f>TRUNC(단가대비표!V125,0)</f>
        <v>0</v>
      </c>
      <c r="L106" s="18">
        <f>TRUNC(K106*D106, 0)</f>
        <v>0</v>
      </c>
      <c r="M106" s="16" t="s">
        <v>52</v>
      </c>
      <c r="N106" s="2" t="s">
        <v>481</v>
      </c>
      <c r="O106" s="2" t="s">
        <v>52</v>
      </c>
      <c r="P106" s="2" t="s">
        <v>52</v>
      </c>
      <c r="Q106" s="2" t="s">
        <v>478</v>
      </c>
      <c r="R106" s="2" t="s">
        <v>62</v>
      </c>
      <c r="S106" s="2" t="s">
        <v>62</v>
      </c>
      <c r="T106" s="2" t="s">
        <v>61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482</v>
      </c>
      <c r="AV106" s="3">
        <v>265</v>
      </c>
      <c r="AZ106" s="11">
        <f>F104+F29</f>
        <v>0</v>
      </c>
    </row>
    <row r="107" spans="1:52" ht="30" customHeight="1">
      <c r="A107" s="16" t="s">
        <v>483</v>
      </c>
      <c r="B107" s="16" t="s">
        <v>484</v>
      </c>
      <c r="C107" s="16" t="s">
        <v>200</v>
      </c>
      <c r="D107" s="17">
        <v>1</v>
      </c>
      <c r="E107" s="18"/>
      <c r="F107" s="18"/>
      <c r="G107" s="18"/>
      <c r="H107" s="18"/>
      <c r="I107" s="18">
        <f>TRUNC(단가대비표!P126,0)</f>
        <v>0</v>
      </c>
      <c r="J107" s="18">
        <f>TRUNC(I107*D107, 0)</f>
        <v>0</v>
      </c>
      <c r="K107" s="18">
        <f>TRUNC(단가대비표!V126,0)</f>
        <v>0</v>
      </c>
      <c r="L107" s="18">
        <f>TRUNC(K107*D107, 0)</f>
        <v>0</v>
      </c>
      <c r="M107" s="16" t="s">
        <v>52</v>
      </c>
      <c r="N107" s="2" t="s">
        <v>485</v>
      </c>
      <c r="O107" s="2" t="s">
        <v>52</v>
      </c>
      <c r="P107" s="2" t="s">
        <v>52</v>
      </c>
      <c r="Q107" s="2" t="s">
        <v>478</v>
      </c>
      <c r="R107" s="2" t="s">
        <v>62</v>
      </c>
      <c r="S107" s="2" t="s">
        <v>62</v>
      </c>
      <c r="T107" s="2" t="s">
        <v>61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486</v>
      </c>
      <c r="AV107" s="3">
        <v>266</v>
      </c>
      <c r="AZ107">
        <f>AZ106*10%</f>
        <v>0</v>
      </c>
    </row>
    <row r="108" spans="1:52" ht="30" customHeight="1">
      <c r="A108" s="17"/>
      <c r="B108" s="17"/>
      <c r="C108" s="17"/>
      <c r="D108" s="17"/>
      <c r="E108" s="18"/>
      <c r="F108" s="18"/>
      <c r="G108" s="18"/>
      <c r="H108" s="18"/>
      <c r="I108" s="18"/>
      <c r="J108" s="18"/>
      <c r="K108" s="18"/>
      <c r="L108" s="18"/>
      <c r="M108" s="17"/>
      <c r="Q108" s="1" t="s">
        <v>478</v>
      </c>
      <c r="AZ108" s="11">
        <f>AZ106+AZ107</f>
        <v>0</v>
      </c>
    </row>
    <row r="109" spans="1:52" ht="30" customHeight="1">
      <c r="A109" s="17"/>
      <c r="B109" s="17"/>
      <c r="C109" s="17"/>
      <c r="D109" s="17"/>
      <c r="E109" s="18"/>
      <c r="F109" s="18"/>
      <c r="G109" s="18"/>
      <c r="H109" s="18"/>
      <c r="I109" s="18"/>
      <c r="J109" s="18"/>
      <c r="K109" s="18"/>
      <c r="L109" s="18"/>
      <c r="M109" s="17"/>
      <c r="Q109" s="1" t="s">
        <v>478</v>
      </c>
      <c r="AZ109" s="52">
        <f>AZ108*1.07%</f>
        <v>0</v>
      </c>
    </row>
    <row r="110" spans="1:52" ht="30" customHeight="1">
      <c r="A110" s="17"/>
      <c r="B110" s="17"/>
      <c r="C110" s="17"/>
      <c r="D110" s="17"/>
      <c r="E110" s="18"/>
      <c r="F110" s="18"/>
      <c r="G110" s="18"/>
      <c r="H110" s="18"/>
      <c r="I110" s="18"/>
      <c r="J110" s="18"/>
      <c r="K110" s="18"/>
      <c r="L110" s="18"/>
      <c r="M110" s="17"/>
      <c r="Q110" s="1" t="s">
        <v>478</v>
      </c>
    </row>
    <row r="111" spans="1:52" ht="30" customHeight="1">
      <c r="A111" s="17"/>
      <c r="B111" s="17"/>
      <c r="C111" s="17"/>
      <c r="D111" s="17"/>
      <c r="E111" s="18"/>
      <c r="F111" s="18"/>
      <c r="G111" s="18"/>
      <c r="H111" s="18"/>
      <c r="I111" s="18"/>
      <c r="J111" s="18"/>
      <c r="K111" s="18"/>
      <c r="L111" s="18"/>
      <c r="M111" s="17"/>
      <c r="Q111" s="1" t="s">
        <v>478</v>
      </c>
    </row>
    <row r="112" spans="1:52" ht="30" customHeight="1">
      <c r="A112" s="17"/>
      <c r="B112" s="17"/>
      <c r="C112" s="17"/>
      <c r="D112" s="17"/>
      <c r="E112" s="18"/>
      <c r="F112" s="18"/>
      <c r="G112" s="18"/>
      <c r="H112" s="18"/>
      <c r="I112" s="18"/>
      <c r="J112" s="18"/>
      <c r="K112" s="18"/>
      <c r="L112" s="18"/>
      <c r="M112" s="17"/>
      <c r="Q112" s="1" t="s">
        <v>478</v>
      </c>
    </row>
    <row r="113" spans="1:17" ht="30" customHeight="1">
      <c r="A113" s="17"/>
      <c r="B113" s="17"/>
      <c r="C113" s="17"/>
      <c r="D113" s="17"/>
      <c r="E113" s="18"/>
      <c r="F113" s="18"/>
      <c r="G113" s="18"/>
      <c r="H113" s="18"/>
      <c r="I113" s="18"/>
      <c r="J113" s="18"/>
      <c r="K113" s="18"/>
      <c r="L113" s="18"/>
      <c r="M113" s="17"/>
      <c r="Q113" s="1" t="s">
        <v>478</v>
      </c>
    </row>
    <row r="114" spans="1:17" ht="30" customHeight="1">
      <c r="A114" s="17"/>
      <c r="B114" s="17"/>
      <c r="C114" s="17"/>
      <c r="D114" s="17"/>
      <c r="E114" s="18"/>
      <c r="F114" s="18"/>
      <c r="G114" s="18"/>
      <c r="H114" s="18"/>
      <c r="I114" s="18"/>
      <c r="J114" s="18"/>
      <c r="K114" s="18"/>
      <c r="L114" s="18"/>
      <c r="M114" s="17"/>
      <c r="Q114" s="1" t="s">
        <v>478</v>
      </c>
    </row>
    <row r="115" spans="1:17" ht="30" customHeight="1">
      <c r="A115" s="17"/>
      <c r="B115" s="17"/>
      <c r="C115" s="17"/>
      <c r="D115" s="17"/>
      <c r="E115" s="18"/>
      <c r="F115" s="18"/>
      <c r="G115" s="18"/>
      <c r="H115" s="18"/>
      <c r="I115" s="18"/>
      <c r="J115" s="18"/>
      <c r="K115" s="18"/>
      <c r="L115" s="18"/>
      <c r="M115" s="17"/>
      <c r="Q115" s="1" t="s">
        <v>478</v>
      </c>
    </row>
    <row r="116" spans="1:17" ht="30" customHeight="1">
      <c r="A116" s="17"/>
      <c r="B116" s="17"/>
      <c r="C116" s="17"/>
      <c r="D116" s="17"/>
      <c r="E116" s="18"/>
      <c r="F116" s="18"/>
      <c r="G116" s="18"/>
      <c r="H116" s="18"/>
      <c r="I116" s="18"/>
      <c r="J116" s="18"/>
      <c r="K116" s="18"/>
      <c r="L116" s="18"/>
      <c r="M116" s="17"/>
      <c r="Q116" s="1" t="s">
        <v>478</v>
      </c>
    </row>
    <row r="117" spans="1:17" ht="30" customHeight="1">
      <c r="A117" s="17"/>
      <c r="B117" s="17"/>
      <c r="C117" s="17"/>
      <c r="D117" s="17"/>
      <c r="E117" s="18"/>
      <c r="F117" s="18"/>
      <c r="G117" s="18"/>
      <c r="H117" s="18"/>
      <c r="I117" s="18"/>
      <c r="J117" s="18"/>
      <c r="K117" s="18"/>
      <c r="L117" s="18"/>
      <c r="M117" s="17"/>
      <c r="Q117" s="1" t="s">
        <v>478</v>
      </c>
    </row>
    <row r="118" spans="1:17" ht="30" customHeight="1">
      <c r="A118" s="17"/>
      <c r="B118" s="17"/>
      <c r="C118" s="17"/>
      <c r="D118" s="17"/>
      <c r="E118" s="18"/>
      <c r="F118" s="18"/>
      <c r="G118" s="18"/>
      <c r="H118" s="18"/>
      <c r="I118" s="18"/>
      <c r="J118" s="18"/>
      <c r="K118" s="18"/>
      <c r="L118" s="18"/>
      <c r="M118" s="17"/>
      <c r="Q118" s="1" t="s">
        <v>478</v>
      </c>
    </row>
    <row r="119" spans="1:17" ht="30" customHeight="1">
      <c r="A119" s="17"/>
      <c r="B119" s="17"/>
      <c r="C119" s="17"/>
      <c r="D119" s="17"/>
      <c r="E119" s="18"/>
      <c r="F119" s="18"/>
      <c r="G119" s="18"/>
      <c r="H119" s="18"/>
      <c r="I119" s="18"/>
      <c r="J119" s="18"/>
      <c r="K119" s="18"/>
      <c r="L119" s="18"/>
      <c r="M119" s="17"/>
      <c r="Q119" s="1" t="s">
        <v>478</v>
      </c>
    </row>
    <row r="120" spans="1:17" ht="30" customHeight="1">
      <c r="A120" s="17"/>
      <c r="B120" s="17"/>
      <c r="C120" s="17"/>
      <c r="D120" s="17"/>
      <c r="E120" s="18"/>
      <c r="F120" s="18"/>
      <c r="G120" s="18"/>
      <c r="H120" s="18"/>
      <c r="I120" s="18"/>
      <c r="J120" s="18"/>
      <c r="K120" s="18"/>
      <c r="L120" s="18"/>
      <c r="M120" s="17"/>
      <c r="Q120" s="1" t="s">
        <v>478</v>
      </c>
    </row>
    <row r="121" spans="1:17" ht="30" customHeight="1">
      <c r="A121" s="17"/>
      <c r="B121" s="17"/>
      <c r="C121" s="17"/>
      <c r="D121" s="17"/>
      <c r="E121" s="18"/>
      <c r="F121" s="18"/>
      <c r="G121" s="18"/>
      <c r="H121" s="18"/>
      <c r="I121" s="18"/>
      <c r="J121" s="18"/>
      <c r="K121" s="18"/>
      <c r="L121" s="18"/>
      <c r="M121" s="17"/>
      <c r="Q121" s="1" t="s">
        <v>478</v>
      </c>
    </row>
    <row r="122" spans="1:17" ht="30" customHeight="1">
      <c r="A122" s="17"/>
      <c r="B122" s="17"/>
      <c r="C122" s="17"/>
      <c r="D122" s="17"/>
      <c r="E122" s="18"/>
      <c r="F122" s="18"/>
      <c r="G122" s="18"/>
      <c r="H122" s="18"/>
      <c r="I122" s="18"/>
      <c r="J122" s="18"/>
      <c r="K122" s="18"/>
      <c r="L122" s="18"/>
      <c r="M122" s="17"/>
      <c r="Q122" s="1" t="s">
        <v>478</v>
      </c>
    </row>
    <row r="123" spans="1:17" ht="30" customHeight="1">
      <c r="A123" s="17"/>
      <c r="B123" s="17"/>
      <c r="C123" s="17"/>
      <c r="D123" s="17"/>
      <c r="E123" s="18"/>
      <c r="F123" s="18"/>
      <c r="G123" s="18"/>
      <c r="H123" s="18"/>
      <c r="I123" s="18"/>
      <c r="J123" s="18"/>
      <c r="K123" s="18"/>
      <c r="L123" s="18"/>
      <c r="M123" s="17"/>
      <c r="Q123" s="1" t="s">
        <v>478</v>
      </c>
    </row>
    <row r="124" spans="1:17" ht="30" customHeight="1">
      <c r="A124" s="17"/>
      <c r="B124" s="17"/>
      <c r="C124" s="17"/>
      <c r="D124" s="17"/>
      <c r="E124" s="18"/>
      <c r="F124" s="18"/>
      <c r="G124" s="18"/>
      <c r="H124" s="18"/>
      <c r="I124" s="18"/>
      <c r="J124" s="18"/>
      <c r="K124" s="18"/>
      <c r="L124" s="18"/>
      <c r="M124" s="17"/>
      <c r="Q124" s="1" t="s">
        <v>478</v>
      </c>
    </row>
    <row r="125" spans="1:17" ht="30" customHeight="1">
      <c r="A125" s="17"/>
      <c r="B125" s="17"/>
      <c r="C125" s="17"/>
      <c r="D125" s="17"/>
      <c r="E125" s="18"/>
      <c r="F125" s="18"/>
      <c r="G125" s="18"/>
      <c r="H125" s="18"/>
      <c r="I125" s="18"/>
      <c r="J125" s="18"/>
      <c r="K125" s="18"/>
      <c r="L125" s="18"/>
      <c r="M125" s="17"/>
      <c r="Q125" s="1" t="s">
        <v>478</v>
      </c>
    </row>
    <row r="126" spans="1:17" ht="30" customHeight="1">
      <c r="A126" s="17"/>
      <c r="B126" s="17"/>
      <c r="C126" s="17"/>
      <c r="D126" s="17"/>
      <c r="E126" s="18"/>
      <c r="F126" s="18"/>
      <c r="G126" s="18"/>
      <c r="H126" s="18"/>
      <c r="I126" s="18"/>
      <c r="J126" s="18"/>
      <c r="K126" s="18"/>
      <c r="L126" s="18"/>
      <c r="M126" s="17"/>
      <c r="Q126" s="1" t="s">
        <v>478</v>
      </c>
    </row>
    <row r="127" spans="1:17" ht="30" customHeight="1">
      <c r="A127" s="17"/>
      <c r="B127" s="17"/>
      <c r="C127" s="17"/>
      <c r="D127" s="17"/>
      <c r="E127" s="18"/>
      <c r="F127" s="18"/>
      <c r="G127" s="18"/>
      <c r="H127" s="18"/>
      <c r="I127" s="18"/>
      <c r="J127" s="18"/>
      <c r="K127" s="18"/>
      <c r="L127" s="18"/>
      <c r="M127" s="17"/>
      <c r="Q127" s="1" t="s">
        <v>478</v>
      </c>
    </row>
    <row r="128" spans="1:17" ht="30" customHeight="1">
      <c r="A128" s="17"/>
      <c r="B128" s="17"/>
      <c r="C128" s="17"/>
      <c r="D128" s="17"/>
      <c r="E128" s="18"/>
      <c r="F128" s="18"/>
      <c r="G128" s="18"/>
      <c r="H128" s="18"/>
      <c r="I128" s="18"/>
      <c r="J128" s="18"/>
      <c r="K128" s="18"/>
      <c r="L128" s="18"/>
      <c r="M128" s="17"/>
      <c r="Q128" s="1" t="s">
        <v>478</v>
      </c>
    </row>
    <row r="129" spans="1:14" ht="30" customHeight="1">
      <c r="A129" s="16" t="s">
        <v>190</v>
      </c>
      <c r="B129" s="17"/>
      <c r="C129" s="17"/>
      <c r="D129" s="17"/>
      <c r="E129" s="18"/>
      <c r="F129" s="18"/>
      <c r="G129" s="18"/>
      <c r="H129" s="18"/>
      <c r="I129" s="18"/>
      <c r="J129" s="18">
        <f>SUMIF(Q106:Q128,"01020103",J106:J128)</f>
        <v>0</v>
      </c>
      <c r="K129" s="18"/>
      <c r="L129" s="18">
        <f>SUMIF(Q106:Q128,"01020103",L106:L128)</f>
        <v>0</v>
      </c>
      <c r="M129" s="17"/>
      <c r="N129" t="s">
        <v>191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G2:H2"/>
    <mergeCell ref="I2:J2"/>
    <mergeCell ref="K2:L2"/>
    <mergeCell ref="E2:F2"/>
    <mergeCell ref="M2:M3"/>
    <mergeCell ref="N2:N3"/>
    <mergeCell ref="O2:O3"/>
  </mergeCells>
  <phoneticPr fontId="1" type="noConversion"/>
  <pageMargins left="0.78740157480314965" right="0.23622047244094491" top="0.39370078740157483" bottom="0.39370078740157483" header="0" footer="0"/>
  <pageSetup paperSize="9" scale="63" fitToHeight="0" orientation="landscape" r:id="rId1"/>
  <rowBreaks count="4" manualBreakCount="4">
    <brk id="4" max="16383" man="1"/>
    <brk id="29" max="16383" man="1"/>
    <brk id="104" max="16383" man="1"/>
    <brk id="1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view="pageBreakPreview" topLeftCell="B22" zoomScale="60" zoomScaleNormal="100" workbookViewId="0">
      <selection activeCell="J56" sqref="J56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>
      <c r="A1" s="5"/>
      <c r="B1" s="4" t="s">
        <v>489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>
      <c r="A2" s="22"/>
      <c r="B2" s="23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>
      <c r="A3" s="10" t="s">
        <v>490</v>
      </c>
      <c r="B3" s="10" t="s">
        <v>2</v>
      </c>
      <c r="C3" s="10" t="s">
        <v>3</v>
      </c>
      <c r="D3" s="10" t="s">
        <v>4</v>
      </c>
      <c r="E3" s="10" t="s">
        <v>494</v>
      </c>
      <c r="F3" s="10" t="s">
        <v>491</v>
      </c>
      <c r="G3" s="10" t="s">
        <v>492</v>
      </c>
      <c r="H3" s="10" t="s">
        <v>493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" t="s">
        <v>500</v>
      </c>
    </row>
    <row r="4" spans="1:14" ht="30" customHeight="1">
      <c r="A4" s="24" t="s">
        <v>60</v>
      </c>
      <c r="B4" s="24" t="s">
        <v>56</v>
      </c>
      <c r="C4" s="24" t="s">
        <v>57</v>
      </c>
      <c r="D4" s="24" t="s">
        <v>58</v>
      </c>
      <c r="E4" s="32">
        <f t="shared" ref="E4:E43" si="0">F4+G4+H4</f>
        <v>21244</v>
      </c>
      <c r="F4" s="32">
        <f>일위대가!H9</f>
        <v>2087</v>
      </c>
      <c r="G4" s="32">
        <f>일위대가!J9</f>
        <v>19157</v>
      </c>
      <c r="H4" s="32">
        <f>일위대가!L9</f>
        <v>0</v>
      </c>
      <c r="I4" s="24" t="s">
        <v>59</v>
      </c>
      <c r="J4" s="24" t="s">
        <v>52</v>
      </c>
      <c r="K4" s="24" t="s">
        <v>52</v>
      </c>
      <c r="L4" s="24" t="s">
        <v>52</v>
      </c>
      <c r="M4" s="24" t="s">
        <v>511</v>
      </c>
      <c r="N4" s="2" t="s">
        <v>52</v>
      </c>
    </row>
    <row r="5" spans="1:14" ht="30" customHeight="1">
      <c r="A5" s="24" t="s">
        <v>65</v>
      </c>
      <c r="B5" s="24" t="s">
        <v>56</v>
      </c>
      <c r="C5" s="24" t="s">
        <v>63</v>
      </c>
      <c r="D5" s="24" t="s">
        <v>58</v>
      </c>
      <c r="E5" s="32">
        <f t="shared" si="0"/>
        <v>26075</v>
      </c>
      <c r="F5" s="32">
        <f>일위대가!H16</f>
        <v>2539</v>
      </c>
      <c r="G5" s="32">
        <f>일위대가!J16</f>
        <v>23536</v>
      </c>
      <c r="H5" s="32">
        <f>일위대가!L16</f>
        <v>0</v>
      </c>
      <c r="I5" s="24" t="s">
        <v>64</v>
      </c>
      <c r="J5" s="24" t="s">
        <v>52</v>
      </c>
      <c r="K5" s="24" t="s">
        <v>52</v>
      </c>
      <c r="L5" s="24" t="s">
        <v>52</v>
      </c>
      <c r="M5" s="24" t="s">
        <v>511</v>
      </c>
      <c r="N5" s="2" t="s">
        <v>52</v>
      </c>
    </row>
    <row r="6" spans="1:14" ht="30" customHeight="1">
      <c r="A6" s="24" t="s">
        <v>69</v>
      </c>
      <c r="B6" s="24" t="s">
        <v>66</v>
      </c>
      <c r="C6" s="24" t="s">
        <v>67</v>
      </c>
      <c r="D6" s="24" t="s">
        <v>58</v>
      </c>
      <c r="E6" s="32">
        <f t="shared" si="0"/>
        <v>41179</v>
      </c>
      <c r="F6" s="32">
        <f>일위대가!H24</f>
        <v>5054</v>
      </c>
      <c r="G6" s="32">
        <f>일위대가!J24</f>
        <v>36125</v>
      </c>
      <c r="H6" s="32">
        <f>일위대가!L24</f>
        <v>0</v>
      </c>
      <c r="I6" s="24" t="s">
        <v>68</v>
      </c>
      <c r="J6" s="24" t="s">
        <v>52</v>
      </c>
      <c r="K6" s="24" t="s">
        <v>52</v>
      </c>
      <c r="L6" s="24" t="s">
        <v>52</v>
      </c>
      <c r="M6" s="24" t="s">
        <v>511</v>
      </c>
      <c r="N6" s="2" t="s">
        <v>52</v>
      </c>
    </row>
    <row r="7" spans="1:14" ht="30" customHeight="1">
      <c r="A7" s="24" t="s">
        <v>72</v>
      </c>
      <c r="B7" s="24" t="s">
        <v>66</v>
      </c>
      <c r="C7" s="24" t="s">
        <v>70</v>
      </c>
      <c r="D7" s="24" t="s">
        <v>58</v>
      </c>
      <c r="E7" s="32">
        <f t="shared" si="0"/>
        <v>52519</v>
      </c>
      <c r="F7" s="32">
        <f>일위대가!H32</f>
        <v>6542</v>
      </c>
      <c r="G7" s="32">
        <f>일위대가!J32</f>
        <v>45977</v>
      </c>
      <c r="H7" s="32">
        <f>일위대가!L32</f>
        <v>0</v>
      </c>
      <c r="I7" s="24" t="s">
        <v>71</v>
      </c>
      <c r="J7" s="24" t="s">
        <v>52</v>
      </c>
      <c r="K7" s="24" t="s">
        <v>52</v>
      </c>
      <c r="L7" s="24" t="s">
        <v>52</v>
      </c>
      <c r="M7" s="24" t="s">
        <v>511</v>
      </c>
      <c r="N7" s="2" t="s">
        <v>52</v>
      </c>
    </row>
    <row r="8" spans="1:14" ht="30" customHeight="1">
      <c r="A8" s="24" t="s">
        <v>76</v>
      </c>
      <c r="B8" s="24" t="s">
        <v>73</v>
      </c>
      <c r="C8" s="24" t="s">
        <v>74</v>
      </c>
      <c r="D8" s="24" t="s">
        <v>58</v>
      </c>
      <c r="E8" s="32">
        <f t="shared" si="0"/>
        <v>6809</v>
      </c>
      <c r="F8" s="32">
        <f>일위대가!H41</f>
        <v>808</v>
      </c>
      <c r="G8" s="32">
        <f>일위대가!J41</f>
        <v>6001</v>
      </c>
      <c r="H8" s="32">
        <f>일위대가!L41</f>
        <v>0</v>
      </c>
      <c r="I8" s="24" t="s">
        <v>75</v>
      </c>
      <c r="J8" s="24" t="s">
        <v>52</v>
      </c>
      <c r="K8" s="24" t="s">
        <v>52</v>
      </c>
      <c r="L8" s="24" t="s">
        <v>52</v>
      </c>
      <c r="M8" s="24" t="s">
        <v>557</v>
      </c>
      <c r="N8" s="2" t="s">
        <v>52</v>
      </c>
    </row>
    <row r="9" spans="1:14" ht="30" customHeight="1">
      <c r="A9" s="24" t="s">
        <v>79</v>
      </c>
      <c r="B9" s="24" t="s">
        <v>73</v>
      </c>
      <c r="C9" s="24" t="s">
        <v>77</v>
      </c>
      <c r="D9" s="24" t="s">
        <v>58</v>
      </c>
      <c r="E9" s="32">
        <f t="shared" si="0"/>
        <v>7000</v>
      </c>
      <c r="F9" s="32">
        <f>일위대가!H50</f>
        <v>999</v>
      </c>
      <c r="G9" s="32">
        <f>일위대가!J50</f>
        <v>6001</v>
      </c>
      <c r="H9" s="32">
        <f>일위대가!L50</f>
        <v>0</v>
      </c>
      <c r="I9" s="24" t="s">
        <v>78</v>
      </c>
      <c r="J9" s="24" t="s">
        <v>52</v>
      </c>
      <c r="K9" s="24" t="s">
        <v>52</v>
      </c>
      <c r="L9" s="24" t="s">
        <v>52</v>
      </c>
      <c r="M9" s="24" t="s">
        <v>557</v>
      </c>
      <c r="N9" s="2" t="s">
        <v>52</v>
      </c>
    </row>
    <row r="10" spans="1:14" ht="30" customHeight="1">
      <c r="A10" s="24" t="s">
        <v>82</v>
      </c>
      <c r="B10" s="24" t="s">
        <v>73</v>
      </c>
      <c r="C10" s="24" t="s">
        <v>80</v>
      </c>
      <c r="D10" s="24" t="s">
        <v>58</v>
      </c>
      <c r="E10" s="32">
        <f t="shared" si="0"/>
        <v>8938</v>
      </c>
      <c r="F10" s="32">
        <f>일위대가!H59</f>
        <v>1418</v>
      </c>
      <c r="G10" s="32">
        <f>일위대가!J59</f>
        <v>7520</v>
      </c>
      <c r="H10" s="32">
        <f>일위대가!L59</f>
        <v>0</v>
      </c>
      <c r="I10" s="24" t="s">
        <v>81</v>
      </c>
      <c r="J10" s="24" t="s">
        <v>52</v>
      </c>
      <c r="K10" s="24" t="s">
        <v>52</v>
      </c>
      <c r="L10" s="24" t="s">
        <v>52</v>
      </c>
      <c r="M10" s="24" t="s">
        <v>557</v>
      </c>
      <c r="N10" s="2" t="s">
        <v>52</v>
      </c>
    </row>
    <row r="11" spans="1:14" ht="30" customHeight="1">
      <c r="A11" s="24" t="s">
        <v>86</v>
      </c>
      <c r="B11" s="24" t="s">
        <v>83</v>
      </c>
      <c r="C11" s="24" t="s">
        <v>84</v>
      </c>
      <c r="D11" s="24" t="s">
        <v>58</v>
      </c>
      <c r="E11" s="32">
        <f t="shared" si="0"/>
        <v>14471</v>
      </c>
      <c r="F11" s="32">
        <f>일위대가!H67</f>
        <v>788</v>
      </c>
      <c r="G11" s="32">
        <f>일위대가!J67</f>
        <v>13683</v>
      </c>
      <c r="H11" s="32">
        <f>일위대가!L67</f>
        <v>0</v>
      </c>
      <c r="I11" s="24" t="s">
        <v>85</v>
      </c>
      <c r="J11" s="24" t="s">
        <v>52</v>
      </c>
      <c r="K11" s="24" t="s">
        <v>52</v>
      </c>
      <c r="L11" s="24" t="s">
        <v>52</v>
      </c>
      <c r="M11" s="24" t="s">
        <v>511</v>
      </c>
      <c r="N11" s="2" t="s">
        <v>52</v>
      </c>
    </row>
    <row r="12" spans="1:14" ht="30" customHeight="1">
      <c r="A12" s="24" t="s">
        <v>89</v>
      </c>
      <c r="B12" s="24" t="s">
        <v>83</v>
      </c>
      <c r="C12" s="24" t="s">
        <v>87</v>
      </c>
      <c r="D12" s="24" t="s">
        <v>58</v>
      </c>
      <c r="E12" s="32">
        <f t="shared" si="0"/>
        <v>17363</v>
      </c>
      <c r="F12" s="32">
        <f>일위대가!H75</f>
        <v>943</v>
      </c>
      <c r="G12" s="32">
        <f>일위대가!J75</f>
        <v>16420</v>
      </c>
      <c r="H12" s="32">
        <f>일위대가!L75</f>
        <v>0</v>
      </c>
      <c r="I12" s="24" t="s">
        <v>88</v>
      </c>
      <c r="J12" s="24" t="s">
        <v>52</v>
      </c>
      <c r="K12" s="24" t="s">
        <v>52</v>
      </c>
      <c r="L12" s="24" t="s">
        <v>52</v>
      </c>
      <c r="M12" s="24" t="s">
        <v>511</v>
      </c>
      <c r="N12" s="2" t="s">
        <v>52</v>
      </c>
    </row>
    <row r="13" spans="1:14" ht="30" customHeight="1">
      <c r="A13" s="24" t="s">
        <v>93</v>
      </c>
      <c r="B13" s="24" t="s">
        <v>90</v>
      </c>
      <c r="C13" s="24" t="s">
        <v>91</v>
      </c>
      <c r="D13" s="24" t="s">
        <v>58</v>
      </c>
      <c r="E13" s="32">
        <f t="shared" si="0"/>
        <v>10498</v>
      </c>
      <c r="F13" s="32">
        <f>일위대가!H82</f>
        <v>3807</v>
      </c>
      <c r="G13" s="32">
        <f>일위대가!J82</f>
        <v>6691</v>
      </c>
      <c r="H13" s="32">
        <f>일위대가!L82</f>
        <v>0</v>
      </c>
      <c r="I13" s="24" t="s">
        <v>92</v>
      </c>
      <c r="J13" s="24" t="s">
        <v>52</v>
      </c>
      <c r="K13" s="24" t="s">
        <v>52</v>
      </c>
      <c r="L13" s="24" t="s">
        <v>52</v>
      </c>
      <c r="M13" s="24" t="s">
        <v>607</v>
      </c>
      <c r="N13" s="2" t="s">
        <v>52</v>
      </c>
    </row>
    <row r="14" spans="1:14" ht="30" customHeight="1">
      <c r="A14" s="24" t="s">
        <v>96</v>
      </c>
      <c r="B14" s="24" t="s">
        <v>90</v>
      </c>
      <c r="C14" s="24" t="s">
        <v>94</v>
      </c>
      <c r="D14" s="24" t="s">
        <v>58</v>
      </c>
      <c r="E14" s="32">
        <f t="shared" si="0"/>
        <v>25595</v>
      </c>
      <c r="F14" s="32">
        <f>일위대가!H89</f>
        <v>10692</v>
      </c>
      <c r="G14" s="32">
        <f>일위대가!J89</f>
        <v>14903</v>
      </c>
      <c r="H14" s="32">
        <f>일위대가!L89</f>
        <v>0</v>
      </c>
      <c r="I14" s="24" t="s">
        <v>95</v>
      </c>
      <c r="J14" s="24" t="s">
        <v>52</v>
      </c>
      <c r="K14" s="24" t="s">
        <v>52</v>
      </c>
      <c r="L14" s="24" t="s">
        <v>52</v>
      </c>
      <c r="M14" s="24" t="s">
        <v>607</v>
      </c>
      <c r="N14" s="2" t="s">
        <v>52</v>
      </c>
    </row>
    <row r="15" spans="1:14" ht="30" customHeight="1">
      <c r="A15" s="24" t="s">
        <v>100</v>
      </c>
      <c r="B15" s="24" t="s">
        <v>97</v>
      </c>
      <c r="C15" s="24" t="s">
        <v>98</v>
      </c>
      <c r="D15" s="24" t="s">
        <v>58</v>
      </c>
      <c r="E15" s="32">
        <f t="shared" si="0"/>
        <v>7742</v>
      </c>
      <c r="F15" s="32">
        <f>일위대가!H96</f>
        <v>1964</v>
      </c>
      <c r="G15" s="32">
        <f>일위대가!J96</f>
        <v>5778</v>
      </c>
      <c r="H15" s="32">
        <f>일위대가!L96</f>
        <v>0</v>
      </c>
      <c r="I15" s="24" t="s">
        <v>99</v>
      </c>
      <c r="J15" s="24" t="s">
        <v>52</v>
      </c>
      <c r="K15" s="24" t="s">
        <v>52</v>
      </c>
      <c r="L15" s="24" t="s">
        <v>52</v>
      </c>
      <c r="M15" s="24" t="s">
        <v>607</v>
      </c>
      <c r="N15" s="2" t="s">
        <v>52</v>
      </c>
    </row>
    <row r="16" spans="1:14" ht="30" customHeight="1">
      <c r="A16" s="24" t="s">
        <v>103</v>
      </c>
      <c r="B16" s="24" t="s">
        <v>97</v>
      </c>
      <c r="C16" s="24" t="s">
        <v>101</v>
      </c>
      <c r="D16" s="24" t="s">
        <v>58</v>
      </c>
      <c r="E16" s="32">
        <f t="shared" si="0"/>
        <v>12478</v>
      </c>
      <c r="F16" s="32">
        <f>일위대가!H103</f>
        <v>2746</v>
      </c>
      <c r="G16" s="32">
        <f>일위대가!J103</f>
        <v>9732</v>
      </c>
      <c r="H16" s="32">
        <f>일위대가!L103</f>
        <v>0</v>
      </c>
      <c r="I16" s="24" t="s">
        <v>102</v>
      </c>
      <c r="J16" s="24" t="s">
        <v>52</v>
      </c>
      <c r="K16" s="24" t="s">
        <v>52</v>
      </c>
      <c r="L16" s="24" t="s">
        <v>52</v>
      </c>
      <c r="M16" s="24" t="s">
        <v>607</v>
      </c>
      <c r="N16" s="2" t="s">
        <v>52</v>
      </c>
    </row>
    <row r="17" spans="1:14" ht="30" customHeight="1">
      <c r="A17" s="24" t="s">
        <v>107</v>
      </c>
      <c r="B17" s="24" t="s">
        <v>104</v>
      </c>
      <c r="C17" s="24" t="s">
        <v>105</v>
      </c>
      <c r="D17" s="24" t="s">
        <v>58</v>
      </c>
      <c r="E17" s="32">
        <f t="shared" si="0"/>
        <v>7389</v>
      </c>
      <c r="F17" s="32">
        <f>일위대가!H110</f>
        <v>2280</v>
      </c>
      <c r="G17" s="32">
        <f>일위대가!J110</f>
        <v>5109</v>
      </c>
      <c r="H17" s="32">
        <f>일위대가!L110</f>
        <v>0</v>
      </c>
      <c r="I17" s="24" t="s">
        <v>106</v>
      </c>
      <c r="J17" s="24" t="s">
        <v>52</v>
      </c>
      <c r="K17" s="24" t="s">
        <v>52</v>
      </c>
      <c r="L17" s="24" t="s">
        <v>52</v>
      </c>
      <c r="M17" s="24" t="s">
        <v>607</v>
      </c>
      <c r="N17" s="2" t="s">
        <v>52</v>
      </c>
    </row>
    <row r="18" spans="1:14" ht="30" customHeight="1">
      <c r="A18" s="24" t="s">
        <v>111</v>
      </c>
      <c r="B18" s="24" t="s">
        <v>108</v>
      </c>
      <c r="C18" s="24" t="s">
        <v>109</v>
      </c>
      <c r="D18" s="24" t="s">
        <v>58</v>
      </c>
      <c r="E18" s="32">
        <f t="shared" si="0"/>
        <v>3457</v>
      </c>
      <c r="F18" s="32">
        <f>일위대가!H117</f>
        <v>721</v>
      </c>
      <c r="G18" s="32">
        <f>일위대가!J117</f>
        <v>2736</v>
      </c>
      <c r="H18" s="32">
        <f>일위대가!L117</f>
        <v>0</v>
      </c>
      <c r="I18" s="24" t="s">
        <v>110</v>
      </c>
      <c r="J18" s="24" t="s">
        <v>52</v>
      </c>
      <c r="K18" s="24" t="s">
        <v>52</v>
      </c>
      <c r="L18" s="24" t="s">
        <v>52</v>
      </c>
      <c r="M18" s="24" t="s">
        <v>647</v>
      </c>
      <c r="N18" s="2" t="s">
        <v>52</v>
      </c>
    </row>
    <row r="19" spans="1:14" ht="30" customHeight="1">
      <c r="A19" s="24" t="s">
        <v>115</v>
      </c>
      <c r="B19" s="24" t="s">
        <v>112</v>
      </c>
      <c r="C19" s="24" t="s">
        <v>113</v>
      </c>
      <c r="D19" s="24" t="s">
        <v>58</v>
      </c>
      <c r="E19" s="32">
        <f t="shared" si="0"/>
        <v>3501</v>
      </c>
      <c r="F19" s="32">
        <f>일위대가!H124</f>
        <v>1038</v>
      </c>
      <c r="G19" s="32">
        <f>일위대가!J124</f>
        <v>2463</v>
      </c>
      <c r="H19" s="32">
        <f>일위대가!L124</f>
        <v>0</v>
      </c>
      <c r="I19" s="24" t="s">
        <v>114</v>
      </c>
      <c r="J19" s="24" t="s">
        <v>52</v>
      </c>
      <c r="K19" s="24" t="s">
        <v>52</v>
      </c>
      <c r="L19" s="24" t="s">
        <v>52</v>
      </c>
      <c r="M19" s="24" t="s">
        <v>656</v>
      </c>
      <c r="N19" s="2" t="s">
        <v>52</v>
      </c>
    </row>
    <row r="20" spans="1:14" ht="30" customHeight="1">
      <c r="A20" s="24" t="s">
        <v>118</v>
      </c>
      <c r="B20" s="24" t="s">
        <v>112</v>
      </c>
      <c r="C20" s="24" t="s">
        <v>116</v>
      </c>
      <c r="D20" s="24" t="s">
        <v>58</v>
      </c>
      <c r="E20" s="32">
        <f t="shared" si="0"/>
        <v>3755</v>
      </c>
      <c r="F20" s="32">
        <f>일위대가!H131</f>
        <v>1292</v>
      </c>
      <c r="G20" s="32">
        <f>일위대가!J131</f>
        <v>2463</v>
      </c>
      <c r="H20" s="32">
        <f>일위대가!L131</f>
        <v>0</v>
      </c>
      <c r="I20" s="24" t="s">
        <v>117</v>
      </c>
      <c r="J20" s="24" t="s">
        <v>52</v>
      </c>
      <c r="K20" s="24" t="s">
        <v>52</v>
      </c>
      <c r="L20" s="24" t="s">
        <v>52</v>
      </c>
      <c r="M20" s="24" t="s">
        <v>656</v>
      </c>
      <c r="N20" s="2" t="s">
        <v>52</v>
      </c>
    </row>
    <row r="21" spans="1:14" ht="30" customHeight="1">
      <c r="A21" s="24" t="s">
        <v>121</v>
      </c>
      <c r="B21" s="24" t="s">
        <v>112</v>
      </c>
      <c r="C21" s="24" t="s">
        <v>119</v>
      </c>
      <c r="D21" s="24" t="s">
        <v>58</v>
      </c>
      <c r="E21" s="32">
        <f t="shared" si="0"/>
        <v>4116</v>
      </c>
      <c r="F21" s="32">
        <f>일위대가!H138</f>
        <v>1653</v>
      </c>
      <c r="G21" s="32">
        <f>일위대가!J138</f>
        <v>2463</v>
      </c>
      <c r="H21" s="32">
        <f>일위대가!L138</f>
        <v>0</v>
      </c>
      <c r="I21" s="24" t="s">
        <v>120</v>
      </c>
      <c r="J21" s="24" t="s">
        <v>52</v>
      </c>
      <c r="K21" s="24" t="s">
        <v>52</v>
      </c>
      <c r="L21" s="24" t="s">
        <v>52</v>
      </c>
      <c r="M21" s="24" t="s">
        <v>656</v>
      </c>
      <c r="N21" s="2" t="s">
        <v>52</v>
      </c>
    </row>
    <row r="22" spans="1:14" ht="30" customHeight="1">
      <c r="A22" s="24" t="s">
        <v>124</v>
      </c>
      <c r="B22" s="24" t="s">
        <v>112</v>
      </c>
      <c r="C22" s="24" t="s">
        <v>122</v>
      </c>
      <c r="D22" s="24" t="s">
        <v>58</v>
      </c>
      <c r="E22" s="32">
        <f t="shared" si="0"/>
        <v>4881</v>
      </c>
      <c r="F22" s="32">
        <f>일위대가!H145</f>
        <v>2418</v>
      </c>
      <c r="G22" s="32">
        <f>일위대가!J145</f>
        <v>2463</v>
      </c>
      <c r="H22" s="32">
        <f>일위대가!L145</f>
        <v>0</v>
      </c>
      <c r="I22" s="24" t="s">
        <v>123</v>
      </c>
      <c r="J22" s="24" t="s">
        <v>52</v>
      </c>
      <c r="K22" s="24" t="s">
        <v>52</v>
      </c>
      <c r="L22" s="24" t="s">
        <v>52</v>
      </c>
      <c r="M22" s="24" t="s">
        <v>656</v>
      </c>
      <c r="N22" s="2" t="s">
        <v>52</v>
      </c>
    </row>
    <row r="23" spans="1:14" ht="30" customHeight="1">
      <c r="A23" s="24" t="s">
        <v>127</v>
      </c>
      <c r="B23" s="24" t="s">
        <v>112</v>
      </c>
      <c r="C23" s="24" t="s">
        <v>125</v>
      </c>
      <c r="D23" s="24" t="s">
        <v>58</v>
      </c>
      <c r="E23" s="32">
        <f t="shared" si="0"/>
        <v>6371</v>
      </c>
      <c r="F23" s="32">
        <f>일위대가!H152</f>
        <v>3498</v>
      </c>
      <c r="G23" s="32">
        <f>일위대가!J152</f>
        <v>2873</v>
      </c>
      <c r="H23" s="32">
        <f>일위대가!L152</f>
        <v>0</v>
      </c>
      <c r="I23" s="24" t="s">
        <v>126</v>
      </c>
      <c r="J23" s="24" t="s">
        <v>52</v>
      </c>
      <c r="K23" s="24" t="s">
        <v>52</v>
      </c>
      <c r="L23" s="24" t="s">
        <v>52</v>
      </c>
      <c r="M23" s="24" t="s">
        <v>656</v>
      </c>
      <c r="N23" s="2" t="s">
        <v>52</v>
      </c>
    </row>
    <row r="24" spans="1:14" ht="30" customHeight="1">
      <c r="A24" s="24" t="s">
        <v>131</v>
      </c>
      <c r="B24" s="24" t="s">
        <v>128</v>
      </c>
      <c r="C24" s="24" t="s">
        <v>129</v>
      </c>
      <c r="D24" s="24" t="s">
        <v>58</v>
      </c>
      <c r="E24" s="32">
        <f t="shared" si="0"/>
        <v>3510</v>
      </c>
      <c r="F24" s="32">
        <f>일위대가!H160</f>
        <v>2709</v>
      </c>
      <c r="G24" s="32">
        <f>일위대가!J160</f>
        <v>801</v>
      </c>
      <c r="H24" s="32">
        <f>일위대가!L160</f>
        <v>0</v>
      </c>
      <c r="I24" s="24" t="s">
        <v>130</v>
      </c>
      <c r="J24" s="24" t="s">
        <v>52</v>
      </c>
      <c r="K24" s="24" t="s">
        <v>52</v>
      </c>
      <c r="L24" s="24" t="s">
        <v>52</v>
      </c>
      <c r="M24" s="24" t="s">
        <v>693</v>
      </c>
      <c r="N24" s="2" t="s">
        <v>52</v>
      </c>
    </row>
    <row r="25" spans="1:14" ht="30" customHeight="1">
      <c r="A25" s="24" t="s">
        <v>144</v>
      </c>
      <c r="B25" s="24" t="s">
        <v>141</v>
      </c>
      <c r="C25" s="24" t="s">
        <v>142</v>
      </c>
      <c r="D25" s="24" t="s">
        <v>134</v>
      </c>
      <c r="E25" s="32">
        <f t="shared" si="0"/>
        <v>78437</v>
      </c>
      <c r="F25" s="32">
        <f>일위대가!H166</f>
        <v>6187</v>
      </c>
      <c r="G25" s="32">
        <f>일위대가!J166</f>
        <v>72250</v>
      </c>
      <c r="H25" s="32">
        <f>일위대가!L166</f>
        <v>0</v>
      </c>
      <c r="I25" s="24" t="s">
        <v>143</v>
      </c>
      <c r="J25" s="24" t="s">
        <v>52</v>
      </c>
      <c r="K25" s="24" t="s">
        <v>52</v>
      </c>
      <c r="L25" s="24" t="s">
        <v>52</v>
      </c>
      <c r="M25" s="24" t="s">
        <v>702</v>
      </c>
      <c r="N25" s="2" t="s">
        <v>52</v>
      </c>
    </row>
    <row r="26" spans="1:14" ht="30" customHeight="1">
      <c r="A26" s="24" t="s">
        <v>147</v>
      </c>
      <c r="B26" s="24" t="s">
        <v>141</v>
      </c>
      <c r="C26" s="24" t="s">
        <v>145</v>
      </c>
      <c r="D26" s="24" t="s">
        <v>134</v>
      </c>
      <c r="E26" s="32">
        <f t="shared" si="0"/>
        <v>132756</v>
      </c>
      <c r="F26" s="32">
        <f>일위대가!H172</f>
        <v>17813</v>
      </c>
      <c r="G26" s="32">
        <f>일위대가!J172</f>
        <v>114943</v>
      </c>
      <c r="H26" s="32">
        <f>일위대가!L172</f>
        <v>0</v>
      </c>
      <c r="I26" s="24" t="s">
        <v>146</v>
      </c>
      <c r="J26" s="24" t="s">
        <v>52</v>
      </c>
      <c r="K26" s="24" t="s">
        <v>52</v>
      </c>
      <c r="L26" s="24" t="s">
        <v>52</v>
      </c>
      <c r="M26" s="24" t="s">
        <v>702</v>
      </c>
      <c r="N26" s="2" t="s">
        <v>52</v>
      </c>
    </row>
    <row r="27" spans="1:14" ht="30" customHeight="1">
      <c r="A27" s="24" t="s">
        <v>152</v>
      </c>
      <c r="B27" s="24" t="s">
        <v>148</v>
      </c>
      <c r="C27" s="24" t="s">
        <v>149</v>
      </c>
      <c r="D27" s="24" t="s">
        <v>150</v>
      </c>
      <c r="E27" s="32">
        <f t="shared" si="0"/>
        <v>22049</v>
      </c>
      <c r="F27" s="32">
        <f>일위대가!H182</f>
        <v>2345</v>
      </c>
      <c r="G27" s="32">
        <f>일위대가!J182</f>
        <v>19704</v>
      </c>
      <c r="H27" s="32">
        <f>일위대가!L182</f>
        <v>0</v>
      </c>
      <c r="I27" s="24" t="s">
        <v>151</v>
      </c>
      <c r="J27" s="24" t="s">
        <v>52</v>
      </c>
      <c r="K27" s="24" t="s">
        <v>52</v>
      </c>
      <c r="L27" s="24" t="s">
        <v>52</v>
      </c>
      <c r="M27" s="24" t="s">
        <v>52</v>
      </c>
      <c r="N27" s="2" t="s">
        <v>52</v>
      </c>
    </row>
    <row r="28" spans="1:14" ht="30" customHeight="1">
      <c r="A28" s="24" t="s">
        <v>155</v>
      </c>
      <c r="B28" s="24" t="s">
        <v>148</v>
      </c>
      <c r="C28" s="24" t="s">
        <v>153</v>
      </c>
      <c r="D28" s="24" t="s">
        <v>150</v>
      </c>
      <c r="E28" s="32">
        <f t="shared" si="0"/>
        <v>22075</v>
      </c>
      <c r="F28" s="32">
        <f>일위대가!H192</f>
        <v>2371</v>
      </c>
      <c r="G28" s="32">
        <f>일위대가!J192</f>
        <v>19704</v>
      </c>
      <c r="H28" s="32">
        <f>일위대가!L192</f>
        <v>0</v>
      </c>
      <c r="I28" s="24" t="s">
        <v>154</v>
      </c>
      <c r="J28" s="24" t="s">
        <v>52</v>
      </c>
      <c r="K28" s="24" t="s">
        <v>52</v>
      </c>
      <c r="L28" s="24" t="s">
        <v>52</v>
      </c>
      <c r="M28" s="24" t="s">
        <v>52</v>
      </c>
      <c r="N28" s="2" t="s">
        <v>52</v>
      </c>
    </row>
    <row r="29" spans="1:14" ht="30" customHeight="1">
      <c r="A29" s="24" t="s">
        <v>159</v>
      </c>
      <c r="B29" s="24" t="s">
        <v>156</v>
      </c>
      <c r="C29" s="24" t="s">
        <v>157</v>
      </c>
      <c r="D29" s="24" t="s">
        <v>134</v>
      </c>
      <c r="E29" s="32">
        <f t="shared" si="0"/>
        <v>68492</v>
      </c>
      <c r="F29" s="32">
        <f>일위대가!H198</f>
        <v>2810</v>
      </c>
      <c r="G29" s="32">
        <f>일위대가!J198</f>
        <v>65682</v>
      </c>
      <c r="H29" s="32">
        <f>일위대가!L198</f>
        <v>0</v>
      </c>
      <c r="I29" s="24" t="s">
        <v>158</v>
      </c>
      <c r="J29" s="24" t="s">
        <v>52</v>
      </c>
      <c r="K29" s="24" t="s">
        <v>52</v>
      </c>
      <c r="L29" s="24" t="s">
        <v>52</v>
      </c>
      <c r="M29" s="24" t="s">
        <v>750</v>
      </c>
      <c r="N29" s="2" t="s">
        <v>52</v>
      </c>
    </row>
    <row r="30" spans="1:14" ht="30" customHeight="1">
      <c r="A30" s="24" t="s">
        <v>163</v>
      </c>
      <c r="B30" s="24" t="s">
        <v>160</v>
      </c>
      <c r="C30" s="24" t="s">
        <v>161</v>
      </c>
      <c r="D30" s="24" t="s">
        <v>134</v>
      </c>
      <c r="E30" s="32">
        <f t="shared" si="0"/>
        <v>148900</v>
      </c>
      <c r="F30" s="32">
        <f>일위대가!H204</f>
        <v>111133</v>
      </c>
      <c r="G30" s="32">
        <f>일위대가!J204</f>
        <v>37767</v>
      </c>
      <c r="H30" s="32">
        <f>일위대가!L204</f>
        <v>0</v>
      </c>
      <c r="I30" s="24" t="s">
        <v>162</v>
      </c>
      <c r="J30" s="24" t="s">
        <v>52</v>
      </c>
      <c r="K30" s="24" t="s">
        <v>52</v>
      </c>
      <c r="L30" s="24" t="s">
        <v>52</v>
      </c>
      <c r="M30" s="24" t="s">
        <v>758</v>
      </c>
      <c r="N30" s="2" t="s">
        <v>52</v>
      </c>
    </row>
    <row r="31" spans="1:14" ht="30" customHeight="1">
      <c r="A31" s="24" t="s">
        <v>167</v>
      </c>
      <c r="B31" s="24" t="s">
        <v>164</v>
      </c>
      <c r="C31" s="24" t="s">
        <v>165</v>
      </c>
      <c r="D31" s="24" t="s">
        <v>134</v>
      </c>
      <c r="E31" s="32">
        <f t="shared" si="0"/>
        <v>49545</v>
      </c>
      <c r="F31" s="32">
        <f>일위대가!H211</f>
        <v>5676</v>
      </c>
      <c r="G31" s="32">
        <f>일위대가!J211</f>
        <v>43869</v>
      </c>
      <c r="H31" s="32">
        <f>일위대가!L211</f>
        <v>0</v>
      </c>
      <c r="I31" s="24" t="s">
        <v>166</v>
      </c>
      <c r="J31" s="24" t="s">
        <v>52</v>
      </c>
      <c r="K31" s="24" t="s">
        <v>52</v>
      </c>
      <c r="L31" s="24" t="s">
        <v>52</v>
      </c>
      <c r="M31" s="24" t="s">
        <v>656</v>
      </c>
      <c r="N31" s="2" t="s">
        <v>52</v>
      </c>
    </row>
    <row r="32" spans="1:14" ht="30" customHeight="1">
      <c r="A32" s="24" t="s">
        <v>172</v>
      </c>
      <c r="B32" s="24" t="s">
        <v>168</v>
      </c>
      <c r="C32" s="24" t="s">
        <v>169</v>
      </c>
      <c r="D32" s="24" t="s">
        <v>170</v>
      </c>
      <c r="E32" s="32">
        <f t="shared" si="0"/>
        <v>14410</v>
      </c>
      <c r="F32" s="32">
        <f>일위대가!H217</f>
        <v>7021</v>
      </c>
      <c r="G32" s="32">
        <f>일위대가!J217</f>
        <v>7389</v>
      </c>
      <c r="H32" s="32">
        <f>일위대가!L217</f>
        <v>0</v>
      </c>
      <c r="I32" s="24" t="s">
        <v>171</v>
      </c>
      <c r="J32" s="24" t="s">
        <v>52</v>
      </c>
      <c r="K32" s="24" t="s">
        <v>52</v>
      </c>
      <c r="L32" s="24" t="s">
        <v>52</v>
      </c>
      <c r="M32" s="24" t="s">
        <v>656</v>
      </c>
      <c r="N32" s="2" t="s">
        <v>52</v>
      </c>
    </row>
    <row r="33" spans="1:14" ht="30" customHeight="1">
      <c r="A33" s="24" t="s">
        <v>176</v>
      </c>
      <c r="B33" s="24" t="s">
        <v>173</v>
      </c>
      <c r="C33" s="24" t="s">
        <v>174</v>
      </c>
      <c r="D33" s="24" t="s">
        <v>150</v>
      </c>
      <c r="E33" s="32">
        <f t="shared" si="0"/>
        <v>677116</v>
      </c>
      <c r="F33" s="32">
        <f>일위대가!H230</f>
        <v>120804</v>
      </c>
      <c r="G33" s="32">
        <f>일위대가!J230</f>
        <v>556312</v>
      </c>
      <c r="H33" s="32">
        <f>일위대가!L230</f>
        <v>0</v>
      </c>
      <c r="I33" s="24" t="s">
        <v>175</v>
      </c>
      <c r="J33" s="24" t="s">
        <v>52</v>
      </c>
      <c r="K33" s="24" t="s">
        <v>52</v>
      </c>
      <c r="L33" s="24" t="s">
        <v>52</v>
      </c>
      <c r="M33" s="24" t="s">
        <v>779</v>
      </c>
      <c r="N33" s="2" t="s">
        <v>52</v>
      </c>
    </row>
    <row r="34" spans="1:14" ht="30" customHeight="1">
      <c r="A34" s="24" t="s">
        <v>180</v>
      </c>
      <c r="B34" s="24" t="s">
        <v>177</v>
      </c>
      <c r="C34" s="24" t="s">
        <v>178</v>
      </c>
      <c r="D34" s="24" t="s">
        <v>58</v>
      </c>
      <c r="E34" s="32">
        <f t="shared" si="0"/>
        <v>13033</v>
      </c>
      <c r="F34" s="32">
        <f>일위대가!H237</f>
        <v>934</v>
      </c>
      <c r="G34" s="32">
        <f>일위대가!J237</f>
        <v>11556</v>
      </c>
      <c r="H34" s="32">
        <f>일위대가!L237</f>
        <v>543</v>
      </c>
      <c r="I34" s="24" t="s">
        <v>179</v>
      </c>
      <c r="J34" s="24" t="s">
        <v>52</v>
      </c>
      <c r="K34" s="24" t="s">
        <v>52</v>
      </c>
      <c r="L34" s="24" t="s">
        <v>52</v>
      </c>
      <c r="M34" s="24" t="s">
        <v>802</v>
      </c>
      <c r="N34" s="2" t="s">
        <v>52</v>
      </c>
    </row>
    <row r="35" spans="1:14" ht="30" customHeight="1">
      <c r="A35" s="24" t="s">
        <v>184</v>
      </c>
      <c r="B35" s="24" t="s">
        <v>181</v>
      </c>
      <c r="C35" s="24" t="s">
        <v>182</v>
      </c>
      <c r="D35" s="24" t="s">
        <v>150</v>
      </c>
      <c r="E35" s="32">
        <f t="shared" si="0"/>
        <v>405620</v>
      </c>
      <c r="F35" s="32">
        <f>일위대가!H243</f>
        <v>49704</v>
      </c>
      <c r="G35" s="32">
        <f>일위대가!J243</f>
        <v>183092</v>
      </c>
      <c r="H35" s="32">
        <f>일위대가!L243</f>
        <v>172824</v>
      </c>
      <c r="I35" s="24" t="s">
        <v>183</v>
      </c>
      <c r="J35" s="24" t="s">
        <v>52</v>
      </c>
      <c r="K35" s="24" t="s">
        <v>52</v>
      </c>
      <c r="L35" s="24" t="s">
        <v>52</v>
      </c>
      <c r="M35" s="24" t="s">
        <v>52</v>
      </c>
      <c r="N35" s="2" t="s">
        <v>52</v>
      </c>
    </row>
    <row r="36" spans="1:14" ht="30" customHeight="1">
      <c r="A36" s="24" t="s">
        <v>189</v>
      </c>
      <c r="B36" s="24" t="s">
        <v>185</v>
      </c>
      <c r="C36" s="24" t="s">
        <v>186</v>
      </c>
      <c r="D36" s="24" t="s">
        <v>187</v>
      </c>
      <c r="E36" s="32">
        <f t="shared" si="0"/>
        <v>121741</v>
      </c>
      <c r="F36" s="32">
        <f>일위대가!H248</f>
        <v>3545</v>
      </c>
      <c r="G36" s="32">
        <f>일위대가!J248</f>
        <v>118196</v>
      </c>
      <c r="H36" s="32">
        <f>일위대가!L248</f>
        <v>0</v>
      </c>
      <c r="I36" s="24" t="s">
        <v>188</v>
      </c>
      <c r="J36" s="24" t="s">
        <v>52</v>
      </c>
      <c r="K36" s="24" t="s">
        <v>52</v>
      </c>
      <c r="L36" s="24" t="s">
        <v>52</v>
      </c>
      <c r="M36" s="24" t="s">
        <v>839</v>
      </c>
      <c r="N36" s="2" t="s">
        <v>52</v>
      </c>
    </row>
    <row r="37" spans="1:14" ht="30" customHeight="1">
      <c r="A37" s="24" t="s">
        <v>819</v>
      </c>
      <c r="B37" s="24" t="s">
        <v>815</v>
      </c>
      <c r="C37" s="24" t="s">
        <v>816</v>
      </c>
      <c r="D37" s="24" t="s">
        <v>817</v>
      </c>
      <c r="E37" s="32">
        <f t="shared" si="0"/>
        <v>447</v>
      </c>
      <c r="F37" s="32">
        <f>일위대가!H255</f>
        <v>123</v>
      </c>
      <c r="G37" s="32">
        <f>일위대가!J255</f>
        <v>324</v>
      </c>
      <c r="H37" s="32">
        <f>일위대가!L255</f>
        <v>0</v>
      </c>
      <c r="I37" s="24" t="s">
        <v>818</v>
      </c>
      <c r="J37" s="24" t="s">
        <v>52</v>
      </c>
      <c r="K37" s="24" t="s">
        <v>52</v>
      </c>
      <c r="L37" s="24" t="s">
        <v>52</v>
      </c>
      <c r="M37" s="24" t="s">
        <v>845</v>
      </c>
      <c r="N37" s="2" t="s">
        <v>52</v>
      </c>
    </row>
    <row r="38" spans="1:14" ht="30" customHeight="1">
      <c r="A38" s="24" t="s">
        <v>824</v>
      </c>
      <c r="B38" s="24" t="s">
        <v>722</v>
      </c>
      <c r="C38" s="24" t="s">
        <v>822</v>
      </c>
      <c r="D38" s="24" t="s">
        <v>134</v>
      </c>
      <c r="E38" s="32">
        <f t="shared" si="0"/>
        <v>10707</v>
      </c>
      <c r="F38" s="32">
        <f>일위대가!H261</f>
        <v>855</v>
      </c>
      <c r="G38" s="32">
        <f>일위대가!J261</f>
        <v>9852</v>
      </c>
      <c r="H38" s="32">
        <f>일위대가!L261</f>
        <v>0</v>
      </c>
      <c r="I38" s="24" t="s">
        <v>823</v>
      </c>
      <c r="J38" s="24" t="s">
        <v>52</v>
      </c>
      <c r="K38" s="24" t="s">
        <v>52</v>
      </c>
      <c r="L38" s="24" t="s">
        <v>52</v>
      </c>
      <c r="M38" s="24" t="s">
        <v>852</v>
      </c>
      <c r="N38" s="2" t="s">
        <v>52</v>
      </c>
    </row>
    <row r="39" spans="1:14" ht="30" customHeight="1">
      <c r="A39" s="24" t="s">
        <v>830</v>
      </c>
      <c r="B39" s="24" t="s">
        <v>826</v>
      </c>
      <c r="C39" s="24" t="s">
        <v>827</v>
      </c>
      <c r="D39" s="24" t="s">
        <v>828</v>
      </c>
      <c r="E39" s="32">
        <f t="shared" si="0"/>
        <v>157890</v>
      </c>
      <c r="F39" s="32">
        <f>일위대가!H267</f>
        <v>0</v>
      </c>
      <c r="G39" s="32">
        <f>일위대가!J267</f>
        <v>0</v>
      </c>
      <c r="H39" s="32">
        <f>일위대가!L267</f>
        <v>157890</v>
      </c>
      <c r="I39" s="24" t="s">
        <v>829</v>
      </c>
      <c r="J39" s="24" t="s">
        <v>52</v>
      </c>
      <c r="K39" s="24" t="s">
        <v>52</v>
      </c>
      <c r="L39" s="24" t="s">
        <v>52</v>
      </c>
      <c r="M39" s="24" t="s">
        <v>859</v>
      </c>
      <c r="N39" s="2" t="s">
        <v>52</v>
      </c>
    </row>
    <row r="40" spans="1:14" ht="30" customHeight="1">
      <c r="A40" s="24" t="s">
        <v>836</v>
      </c>
      <c r="B40" s="24" t="s">
        <v>832</v>
      </c>
      <c r="C40" s="24" t="s">
        <v>833</v>
      </c>
      <c r="D40" s="24" t="s">
        <v>834</v>
      </c>
      <c r="E40" s="32">
        <f t="shared" si="0"/>
        <v>37045</v>
      </c>
      <c r="F40" s="32">
        <f>일위대가!H272</f>
        <v>10716</v>
      </c>
      <c r="G40" s="32">
        <f>일위대가!J272</f>
        <v>26069</v>
      </c>
      <c r="H40" s="32">
        <f>일위대가!L272</f>
        <v>260</v>
      </c>
      <c r="I40" s="24" t="s">
        <v>835</v>
      </c>
      <c r="J40" s="24" t="s">
        <v>52</v>
      </c>
      <c r="K40" s="24" t="s">
        <v>52</v>
      </c>
      <c r="L40" s="24" t="s">
        <v>52</v>
      </c>
      <c r="M40" s="24" t="s">
        <v>52</v>
      </c>
      <c r="N40" s="2" t="s">
        <v>52</v>
      </c>
    </row>
    <row r="41" spans="1:14" ht="30" customHeight="1">
      <c r="A41" s="24" t="s">
        <v>868</v>
      </c>
      <c r="B41" s="24" t="s">
        <v>866</v>
      </c>
      <c r="C41" s="24" t="s">
        <v>867</v>
      </c>
      <c r="D41" s="24" t="s">
        <v>828</v>
      </c>
      <c r="E41" s="32">
        <f t="shared" si="0"/>
        <v>59807</v>
      </c>
      <c r="F41" s="32">
        <f>일위대가!H278</f>
        <v>0</v>
      </c>
      <c r="G41" s="32">
        <f>일위대가!J278</f>
        <v>58635</v>
      </c>
      <c r="H41" s="32">
        <f>일위대가!L278</f>
        <v>1172</v>
      </c>
      <c r="I41" s="24" t="s">
        <v>886</v>
      </c>
      <c r="J41" s="24" t="s">
        <v>52</v>
      </c>
      <c r="K41" s="24" t="s">
        <v>52</v>
      </c>
      <c r="L41" s="24" t="s">
        <v>52</v>
      </c>
      <c r="M41" s="24" t="s">
        <v>859</v>
      </c>
      <c r="N41" s="2" t="s">
        <v>52</v>
      </c>
    </row>
    <row r="42" spans="1:14" ht="30" customHeight="1">
      <c r="A42" s="24" t="s">
        <v>878</v>
      </c>
      <c r="B42" s="24" t="s">
        <v>874</v>
      </c>
      <c r="C42" s="24" t="s">
        <v>875</v>
      </c>
      <c r="D42" s="24" t="s">
        <v>876</v>
      </c>
      <c r="E42" s="32">
        <f t="shared" si="0"/>
        <v>10716</v>
      </c>
      <c r="F42" s="32">
        <f>일위대가!H285</f>
        <v>10716</v>
      </c>
      <c r="G42" s="32">
        <f>일위대가!J285</f>
        <v>0</v>
      </c>
      <c r="H42" s="32">
        <f>일위대가!L285</f>
        <v>0</v>
      </c>
      <c r="I42" s="24" t="s">
        <v>877</v>
      </c>
      <c r="J42" s="24" t="s">
        <v>52</v>
      </c>
      <c r="K42" s="24" t="s">
        <v>52</v>
      </c>
      <c r="L42" s="24" t="s">
        <v>52</v>
      </c>
      <c r="M42" s="24" t="s">
        <v>894</v>
      </c>
      <c r="N42" s="2" t="s">
        <v>52</v>
      </c>
    </row>
    <row r="43" spans="1:14" ht="30" customHeight="1">
      <c r="A43" s="24" t="s">
        <v>883</v>
      </c>
      <c r="B43" s="24" t="s">
        <v>880</v>
      </c>
      <c r="C43" s="24" t="s">
        <v>881</v>
      </c>
      <c r="D43" s="24" t="s">
        <v>876</v>
      </c>
      <c r="E43" s="32">
        <f t="shared" si="0"/>
        <v>26329</v>
      </c>
      <c r="F43" s="32">
        <f>일위대가!H291</f>
        <v>0</v>
      </c>
      <c r="G43" s="32">
        <f>일위대가!J291</f>
        <v>26069</v>
      </c>
      <c r="H43" s="32">
        <f>일위대가!L291</f>
        <v>260</v>
      </c>
      <c r="I43" s="24" t="s">
        <v>882</v>
      </c>
      <c r="J43" s="24" t="s">
        <v>52</v>
      </c>
      <c r="K43" s="24" t="s">
        <v>52</v>
      </c>
      <c r="L43" s="24" t="s">
        <v>52</v>
      </c>
      <c r="M43" s="24" t="s">
        <v>894</v>
      </c>
      <c r="N43" s="2" t="s">
        <v>52</v>
      </c>
    </row>
  </sheetData>
  <phoneticPr fontId="1" type="noConversion"/>
  <pageMargins left="0.78740157480314965" right="0.23622047244094491" top="0.39370078740157483" bottom="0.39370078740157483" header="0" footer="0"/>
  <pageSetup paperSize="9" scale="7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303"/>
  <sheetViews>
    <sheetView view="pageBreakPreview" topLeftCell="A273" zoomScale="60" zoomScaleNormal="100" workbookViewId="0">
      <selection activeCell="A304" sqref="A304:XFD31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>
      <c r="A2" s="694" t="s">
        <v>2</v>
      </c>
      <c r="B2" s="694" t="s">
        <v>3</v>
      </c>
      <c r="C2" s="694" t="s">
        <v>4</v>
      </c>
      <c r="D2" s="694" t="s">
        <v>5</v>
      </c>
      <c r="E2" s="694" t="s">
        <v>11</v>
      </c>
      <c r="F2" s="694"/>
      <c r="G2" s="694" t="s">
        <v>6</v>
      </c>
      <c r="H2" s="694"/>
      <c r="I2" s="694" t="s">
        <v>9</v>
      </c>
      <c r="J2" s="694"/>
      <c r="K2" s="694" t="s">
        <v>10</v>
      </c>
      <c r="L2" s="694"/>
      <c r="M2" s="694" t="s">
        <v>12</v>
      </c>
      <c r="N2" s="696" t="s">
        <v>501</v>
      </c>
      <c r="O2" s="696" t="s">
        <v>20</v>
      </c>
      <c r="P2" s="696" t="s">
        <v>22</v>
      </c>
      <c r="Q2" s="696" t="s">
        <v>23</v>
      </c>
      <c r="R2" s="696" t="s">
        <v>24</v>
      </c>
      <c r="S2" s="696" t="s">
        <v>25</v>
      </c>
      <c r="T2" s="696" t="s">
        <v>26</v>
      </c>
      <c r="U2" s="696" t="s">
        <v>27</v>
      </c>
      <c r="V2" s="696" t="s">
        <v>28</v>
      </c>
      <c r="W2" s="696" t="s">
        <v>29</v>
      </c>
      <c r="X2" s="696" t="s">
        <v>30</v>
      </c>
      <c r="Y2" s="696" t="s">
        <v>31</v>
      </c>
      <c r="Z2" s="696" t="s">
        <v>32</v>
      </c>
      <c r="AA2" s="696" t="s">
        <v>33</v>
      </c>
      <c r="AB2" s="696" t="s">
        <v>34</v>
      </c>
      <c r="AC2" s="696" t="s">
        <v>35</v>
      </c>
      <c r="AD2" s="696" t="s">
        <v>36</v>
      </c>
      <c r="AE2" s="696" t="s">
        <v>37</v>
      </c>
      <c r="AF2" s="696" t="s">
        <v>38</v>
      </c>
      <c r="AG2" s="696" t="s">
        <v>39</v>
      </c>
      <c r="AH2" s="696" t="s">
        <v>40</v>
      </c>
      <c r="AI2" s="696" t="s">
        <v>41</v>
      </c>
      <c r="AJ2" s="696" t="s">
        <v>42</v>
      </c>
      <c r="AK2" s="696" t="s">
        <v>43</v>
      </c>
      <c r="AL2" s="696" t="s">
        <v>44</v>
      </c>
      <c r="AM2" s="696" t="s">
        <v>45</v>
      </c>
      <c r="AN2" s="696" t="s">
        <v>46</v>
      </c>
      <c r="AO2" s="696" t="s">
        <v>47</v>
      </c>
      <c r="AP2" s="696" t="s">
        <v>502</v>
      </c>
      <c r="AQ2" s="696" t="s">
        <v>503</v>
      </c>
      <c r="AR2" s="696" t="s">
        <v>504</v>
      </c>
      <c r="AS2" s="696" t="s">
        <v>505</v>
      </c>
      <c r="AT2" s="696" t="s">
        <v>506</v>
      </c>
      <c r="AU2" s="696" t="s">
        <v>507</v>
      </c>
      <c r="AV2" s="696" t="s">
        <v>48</v>
      </c>
      <c r="AW2" s="696" t="s">
        <v>508</v>
      </c>
      <c r="AX2" s="1" t="s">
        <v>500</v>
      </c>
      <c r="AY2" s="1" t="s">
        <v>21</v>
      </c>
      <c r="AZ2" s="1" t="s">
        <v>509</v>
      </c>
    </row>
    <row r="3" spans="1:52" ht="30" customHeight="1">
      <c r="A3" s="694"/>
      <c r="B3" s="694"/>
      <c r="C3" s="694"/>
      <c r="D3" s="694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694"/>
      <c r="N3" s="696"/>
      <c r="O3" s="696"/>
      <c r="P3" s="696"/>
      <c r="Q3" s="696"/>
      <c r="R3" s="696"/>
      <c r="S3" s="696"/>
      <c r="T3" s="696"/>
      <c r="U3" s="696"/>
      <c r="V3" s="696"/>
      <c r="W3" s="696"/>
      <c r="X3" s="696"/>
      <c r="Y3" s="696"/>
      <c r="Z3" s="696"/>
      <c r="AA3" s="696"/>
      <c r="AB3" s="696"/>
      <c r="AC3" s="696"/>
      <c r="AD3" s="696"/>
      <c r="AE3" s="696"/>
      <c r="AF3" s="696"/>
      <c r="AG3" s="696"/>
      <c r="AH3" s="696"/>
      <c r="AI3" s="696"/>
      <c r="AJ3" s="696"/>
      <c r="AK3" s="696"/>
      <c r="AL3" s="696"/>
      <c r="AM3" s="696"/>
      <c r="AN3" s="696"/>
      <c r="AO3" s="696"/>
      <c r="AP3" s="696"/>
      <c r="AQ3" s="696"/>
      <c r="AR3" s="696"/>
      <c r="AS3" s="696"/>
      <c r="AT3" s="696"/>
      <c r="AU3" s="696"/>
      <c r="AV3" s="696"/>
      <c r="AW3" s="696"/>
    </row>
    <row r="4" spans="1:52" ht="30" customHeight="1">
      <c r="A4" s="25" t="s">
        <v>510</v>
      </c>
      <c r="B4" s="26"/>
      <c r="C4" s="26"/>
      <c r="D4" s="26"/>
      <c r="E4" s="30"/>
      <c r="F4" s="33"/>
      <c r="G4" s="30"/>
      <c r="H4" s="33"/>
      <c r="I4" s="30"/>
      <c r="J4" s="33"/>
      <c r="K4" s="30"/>
      <c r="L4" s="33"/>
      <c r="M4" s="27"/>
      <c r="N4" s="1" t="s">
        <v>60</v>
      </c>
    </row>
    <row r="5" spans="1:52" ht="30" customHeight="1">
      <c r="A5" s="28" t="s">
        <v>132</v>
      </c>
      <c r="B5" s="28" t="s">
        <v>512</v>
      </c>
      <c r="C5" s="28" t="s">
        <v>58</v>
      </c>
      <c r="D5" s="29">
        <v>1.1000000000000001</v>
      </c>
      <c r="E5" s="31">
        <f t="shared" ref="E5:F8" si="0">TRUNC(G5+I5+K5,1)</f>
        <v>1348</v>
      </c>
      <c r="F5" s="34">
        <f t="shared" si="0"/>
        <v>1482.8</v>
      </c>
      <c r="G5" s="31">
        <f>단가대비표!O41</f>
        <v>1348</v>
      </c>
      <c r="H5" s="34">
        <f>TRUNC(G5*D5,1)</f>
        <v>1482.8</v>
      </c>
      <c r="I5" s="31">
        <f>단가대비표!P41</f>
        <v>0</v>
      </c>
      <c r="J5" s="34">
        <f>TRUNC(I5*D5,1)</f>
        <v>0</v>
      </c>
      <c r="K5" s="31">
        <f>단가대비표!V41</f>
        <v>0</v>
      </c>
      <c r="L5" s="34">
        <f>TRUNC(K5*D5,1)</f>
        <v>0</v>
      </c>
      <c r="M5" s="28" t="s">
        <v>52</v>
      </c>
      <c r="N5" s="2" t="s">
        <v>60</v>
      </c>
      <c r="O5" s="2" t="s">
        <v>513</v>
      </c>
      <c r="P5" s="2" t="s">
        <v>62</v>
      </c>
      <c r="Q5" s="2" t="s">
        <v>62</v>
      </c>
      <c r="R5" s="2" t="s">
        <v>61</v>
      </c>
      <c r="S5" s="3"/>
      <c r="T5" s="3"/>
      <c r="U5" s="3"/>
      <c r="V5" s="3">
        <v>1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514</v>
      </c>
      <c r="AX5" s="2" t="s">
        <v>52</v>
      </c>
      <c r="AY5" s="2" t="s">
        <v>52</v>
      </c>
      <c r="AZ5" s="2" t="s">
        <v>52</v>
      </c>
    </row>
    <row r="6" spans="1:52" ht="30" customHeight="1">
      <c r="A6" s="28" t="s">
        <v>515</v>
      </c>
      <c r="B6" s="28" t="s">
        <v>516</v>
      </c>
      <c r="C6" s="28" t="s">
        <v>200</v>
      </c>
      <c r="D6" s="29">
        <v>1</v>
      </c>
      <c r="E6" s="31">
        <f t="shared" si="0"/>
        <v>29.6</v>
      </c>
      <c r="F6" s="34">
        <f t="shared" si="0"/>
        <v>29.6</v>
      </c>
      <c r="G6" s="31">
        <f>TRUNC(SUMIF(V5:V8, RIGHTB(O6, 1), H5:H8)*U6, 2)</f>
        <v>29.65</v>
      </c>
      <c r="H6" s="34">
        <f>TRUNC(G6*D6,1)</f>
        <v>29.6</v>
      </c>
      <c r="I6" s="31">
        <v>0</v>
      </c>
      <c r="J6" s="34">
        <f>TRUNC(I6*D6,1)</f>
        <v>0</v>
      </c>
      <c r="K6" s="31">
        <v>0</v>
      </c>
      <c r="L6" s="34">
        <f>TRUNC(K6*D6,1)</f>
        <v>0</v>
      </c>
      <c r="M6" s="28" t="s">
        <v>52</v>
      </c>
      <c r="N6" s="2" t="s">
        <v>60</v>
      </c>
      <c r="O6" s="2" t="s">
        <v>517</v>
      </c>
      <c r="P6" s="2" t="s">
        <v>62</v>
      </c>
      <c r="Q6" s="2" t="s">
        <v>62</v>
      </c>
      <c r="R6" s="2" t="s">
        <v>62</v>
      </c>
      <c r="S6" s="3">
        <v>0</v>
      </c>
      <c r="T6" s="3">
        <v>0</v>
      </c>
      <c r="U6" s="3">
        <v>0.02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518</v>
      </c>
      <c r="AX6" s="2" t="s">
        <v>52</v>
      </c>
      <c r="AY6" s="2" t="s">
        <v>52</v>
      </c>
      <c r="AZ6" s="2" t="s">
        <v>52</v>
      </c>
    </row>
    <row r="7" spans="1:52" ht="30" customHeight="1">
      <c r="A7" s="28" t="s">
        <v>519</v>
      </c>
      <c r="B7" s="28" t="s">
        <v>520</v>
      </c>
      <c r="C7" s="28" t="s">
        <v>521</v>
      </c>
      <c r="D7" s="29">
        <v>7.0000000000000007E-2</v>
      </c>
      <c r="E7" s="31">
        <f t="shared" si="0"/>
        <v>273676</v>
      </c>
      <c r="F7" s="34">
        <f t="shared" si="0"/>
        <v>19157.3</v>
      </c>
      <c r="G7" s="31">
        <f>단가대비표!O130</f>
        <v>0</v>
      </c>
      <c r="H7" s="34">
        <f>TRUNC(G7*D7,1)</f>
        <v>0</v>
      </c>
      <c r="I7" s="31">
        <f>단가대비표!P130</f>
        <v>273676</v>
      </c>
      <c r="J7" s="34">
        <f>TRUNC(I7*D7,1)</f>
        <v>19157.3</v>
      </c>
      <c r="K7" s="31">
        <f>단가대비표!V130</f>
        <v>0</v>
      </c>
      <c r="L7" s="34">
        <f>TRUNC(K7*D7,1)</f>
        <v>0</v>
      </c>
      <c r="M7" s="28" t="s">
        <v>52</v>
      </c>
      <c r="N7" s="2" t="s">
        <v>60</v>
      </c>
      <c r="O7" s="2" t="s">
        <v>522</v>
      </c>
      <c r="P7" s="2" t="s">
        <v>62</v>
      </c>
      <c r="Q7" s="2" t="s">
        <v>62</v>
      </c>
      <c r="R7" s="2" t="s">
        <v>61</v>
      </c>
      <c r="S7" s="3"/>
      <c r="T7" s="3"/>
      <c r="U7" s="3"/>
      <c r="V7" s="3"/>
      <c r="W7" s="3">
        <v>2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523</v>
      </c>
      <c r="AX7" s="2" t="s">
        <v>52</v>
      </c>
      <c r="AY7" s="2" t="s">
        <v>52</v>
      </c>
      <c r="AZ7" s="2" t="s">
        <v>52</v>
      </c>
    </row>
    <row r="8" spans="1:52" ht="30" customHeight="1">
      <c r="A8" s="28" t="s">
        <v>524</v>
      </c>
      <c r="B8" s="28" t="s">
        <v>525</v>
      </c>
      <c r="C8" s="28" t="s">
        <v>200</v>
      </c>
      <c r="D8" s="29">
        <v>1</v>
      </c>
      <c r="E8" s="31">
        <f t="shared" si="0"/>
        <v>574.70000000000005</v>
      </c>
      <c r="F8" s="34">
        <f t="shared" si="0"/>
        <v>574.70000000000005</v>
      </c>
      <c r="G8" s="31">
        <f>TRUNC(SUMIF(W5:W8, RIGHTB(O8, 1), J5:J8)*U8, 2)</f>
        <v>574.71</v>
      </c>
      <c r="H8" s="34">
        <f>TRUNC(G8*D8,1)</f>
        <v>574.70000000000005</v>
      </c>
      <c r="I8" s="31">
        <v>0</v>
      </c>
      <c r="J8" s="34">
        <f>TRUNC(I8*D8,1)</f>
        <v>0</v>
      </c>
      <c r="K8" s="31">
        <v>0</v>
      </c>
      <c r="L8" s="34">
        <f>TRUNC(K8*D8,1)</f>
        <v>0</v>
      </c>
      <c r="M8" s="28" t="s">
        <v>52</v>
      </c>
      <c r="N8" s="2" t="s">
        <v>60</v>
      </c>
      <c r="O8" s="2" t="s">
        <v>526</v>
      </c>
      <c r="P8" s="2" t="s">
        <v>62</v>
      </c>
      <c r="Q8" s="2" t="s">
        <v>62</v>
      </c>
      <c r="R8" s="2" t="s">
        <v>62</v>
      </c>
      <c r="S8" s="3">
        <v>1</v>
      </c>
      <c r="T8" s="3">
        <v>0</v>
      </c>
      <c r="U8" s="3">
        <v>0.03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527</v>
      </c>
      <c r="AX8" s="2" t="s">
        <v>52</v>
      </c>
      <c r="AY8" s="2" t="s">
        <v>52</v>
      </c>
      <c r="AZ8" s="2" t="s">
        <v>52</v>
      </c>
    </row>
    <row r="9" spans="1:52" ht="30" customHeight="1">
      <c r="A9" s="28" t="s">
        <v>528</v>
      </c>
      <c r="B9" s="28" t="s">
        <v>52</v>
      </c>
      <c r="C9" s="28" t="s">
        <v>52</v>
      </c>
      <c r="D9" s="29"/>
      <c r="E9" s="31"/>
      <c r="F9" s="34">
        <f>H9+J9+L9</f>
        <v>21244</v>
      </c>
      <c r="G9" s="31"/>
      <c r="H9" s="34">
        <f>TRUNC(SUMIF(N5:N8, N4, H5:H8),0)</f>
        <v>2087</v>
      </c>
      <c r="I9" s="31"/>
      <c r="J9" s="34">
        <f>TRUNC(SUMIF(N5:N8, N4, J5:J8),0)</f>
        <v>19157</v>
      </c>
      <c r="K9" s="31"/>
      <c r="L9" s="34">
        <f>TRUNC(SUMIF(N5:N8, N4, L5:L8),0)</f>
        <v>0</v>
      </c>
      <c r="M9" s="28" t="s">
        <v>52</v>
      </c>
      <c r="N9" s="2" t="s">
        <v>191</v>
      </c>
      <c r="O9" s="2" t="s">
        <v>191</v>
      </c>
      <c r="P9" s="2" t="s">
        <v>52</v>
      </c>
      <c r="Q9" s="2" t="s">
        <v>52</v>
      </c>
      <c r="R9" s="2" t="s">
        <v>52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52</v>
      </c>
      <c r="AX9" s="2" t="s">
        <v>52</v>
      </c>
      <c r="AY9" s="2" t="s">
        <v>52</v>
      </c>
      <c r="AZ9" s="2" t="s">
        <v>52</v>
      </c>
    </row>
    <row r="10" spans="1:52" ht="30" customHeight="1">
      <c r="A10" s="29"/>
      <c r="B10" s="29"/>
      <c r="C10" s="29"/>
      <c r="D10" s="29"/>
      <c r="E10" s="31"/>
      <c r="F10" s="34"/>
      <c r="G10" s="31"/>
      <c r="H10" s="34"/>
      <c r="I10" s="31"/>
      <c r="J10" s="34"/>
      <c r="K10" s="31"/>
      <c r="L10" s="34"/>
      <c r="M10" s="29"/>
    </row>
    <row r="11" spans="1:52" ht="30" customHeight="1">
      <c r="A11" s="25" t="s">
        <v>529</v>
      </c>
      <c r="B11" s="26"/>
      <c r="C11" s="26"/>
      <c r="D11" s="26"/>
      <c r="E11" s="30"/>
      <c r="F11" s="33"/>
      <c r="G11" s="30"/>
      <c r="H11" s="33"/>
      <c r="I11" s="30"/>
      <c r="J11" s="33"/>
      <c r="K11" s="30"/>
      <c r="L11" s="33"/>
      <c r="M11" s="27"/>
      <c r="N11" s="1" t="s">
        <v>65</v>
      </c>
    </row>
    <row r="12" spans="1:52" ht="30" customHeight="1">
      <c r="A12" s="28" t="s">
        <v>132</v>
      </c>
      <c r="B12" s="28" t="s">
        <v>530</v>
      </c>
      <c r="C12" s="28" t="s">
        <v>58</v>
      </c>
      <c r="D12" s="29">
        <v>1.1000000000000001</v>
      </c>
      <c r="E12" s="31">
        <f t="shared" ref="E12:F15" si="1">TRUNC(G12+I12+K12,1)</f>
        <v>1634</v>
      </c>
      <c r="F12" s="34">
        <f t="shared" si="1"/>
        <v>1797.4</v>
      </c>
      <c r="G12" s="31">
        <f>단가대비표!O42</f>
        <v>1634</v>
      </c>
      <c r="H12" s="34">
        <f>TRUNC(G12*D12,1)</f>
        <v>1797.4</v>
      </c>
      <c r="I12" s="31">
        <f>단가대비표!P42</f>
        <v>0</v>
      </c>
      <c r="J12" s="34">
        <f>TRUNC(I12*D12,1)</f>
        <v>0</v>
      </c>
      <c r="K12" s="31">
        <f>단가대비표!V42</f>
        <v>0</v>
      </c>
      <c r="L12" s="34">
        <f>TRUNC(K12*D12,1)</f>
        <v>0</v>
      </c>
      <c r="M12" s="28" t="s">
        <v>52</v>
      </c>
      <c r="N12" s="2" t="s">
        <v>65</v>
      </c>
      <c r="O12" s="2" t="s">
        <v>531</v>
      </c>
      <c r="P12" s="2" t="s">
        <v>62</v>
      </c>
      <c r="Q12" s="2" t="s">
        <v>62</v>
      </c>
      <c r="R12" s="2" t="s">
        <v>61</v>
      </c>
      <c r="S12" s="3"/>
      <c r="T12" s="3"/>
      <c r="U12" s="3"/>
      <c r="V12" s="3">
        <v>1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532</v>
      </c>
      <c r="AX12" s="2" t="s">
        <v>52</v>
      </c>
      <c r="AY12" s="2" t="s">
        <v>52</v>
      </c>
      <c r="AZ12" s="2" t="s">
        <v>52</v>
      </c>
    </row>
    <row r="13" spans="1:52" ht="30" customHeight="1">
      <c r="A13" s="28" t="s">
        <v>515</v>
      </c>
      <c r="B13" s="28" t="s">
        <v>516</v>
      </c>
      <c r="C13" s="28" t="s">
        <v>200</v>
      </c>
      <c r="D13" s="29">
        <v>1</v>
      </c>
      <c r="E13" s="31">
        <f t="shared" si="1"/>
        <v>35.9</v>
      </c>
      <c r="F13" s="34">
        <f t="shared" si="1"/>
        <v>35.9</v>
      </c>
      <c r="G13" s="31">
        <f>TRUNC(SUMIF(V12:V15, RIGHTB(O13, 1), H12:H15)*U13, 2)</f>
        <v>35.94</v>
      </c>
      <c r="H13" s="34">
        <f>TRUNC(G13*D13,1)</f>
        <v>35.9</v>
      </c>
      <c r="I13" s="31">
        <v>0</v>
      </c>
      <c r="J13" s="34">
        <f>TRUNC(I13*D13,1)</f>
        <v>0</v>
      </c>
      <c r="K13" s="31">
        <v>0</v>
      </c>
      <c r="L13" s="34">
        <f>TRUNC(K13*D13,1)</f>
        <v>0</v>
      </c>
      <c r="M13" s="28" t="s">
        <v>52</v>
      </c>
      <c r="N13" s="2" t="s">
        <v>65</v>
      </c>
      <c r="O13" s="2" t="s">
        <v>517</v>
      </c>
      <c r="P13" s="2" t="s">
        <v>62</v>
      </c>
      <c r="Q13" s="2" t="s">
        <v>62</v>
      </c>
      <c r="R13" s="2" t="s">
        <v>62</v>
      </c>
      <c r="S13" s="3">
        <v>0</v>
      </c>
      <c r="T13" s="3">
        <v>0</v>
      </c>
      <c r="U13" s="3">
        <v>0.02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533</v>
      </c>
      <c r="AX13" s="2" t="s">
        <v>52</v>
      </c>
      <c r="AY13" s="2" t="s">
        <v>52</v>
      </c>
      <c r="AZ13" s="2" t="s">
        <v>52</v>
      </c>
    </row>
    <row r="14" spans="1:52" ht="30" customHeight="1">
      <c r="A14" s="28" t="s">
        <v>519</v>
      </c>
      <c r="B14" s="28" t="s">
        <v>520</v>
      </c>
      <c r="C14" s="28" t="s">
        <v>521</v>
      </c>
      <c r="D14" s="29">
        <v>8.5999999999999993E-2</v>
      </c>
      <c r="E14" s="31">
        <f t="shared" si="1"/>
        <v>273676</v>
      </c>
      <c r="F14" s="34">
        <f t="shared" si="1"/>
        <v>23536.1</v>
      </c>
      <c r="G14" s="31">
        <f>단가대비표!O130</f>
        <v>0</v>
      </c>
      <c r="H14" s="34">
        <f>TRUNC(G14*D14,1)</f>
        <v>0</v>
      </c>
      <c r="I14" s="31">
        <f>단가대비표!P130</f>
        <v>273676</v>
      </c>
      <c r="J14" s="34">
        <f>TRUNC(I14*D14,1)</f>
        <v>23536.1</v>
      </c>
      <c r="K14" s="31">
        <f>단가대비표!V130</f>
        <v>0</v>
      </c>
      <c r="L14" s="34">
        <f>TRUNC(K14*D14,1)</f>
        <v>0</v>
      </c>
      <c r="M14" s="28" t="s">
        <v>52</v>
      </c>
      <c r="N14" s="2" t="s">
        <v>65</v>
      </c>
      <c r="O14" s="2" t="s">
        <v>522</v>
      </c>
      <c r="P14" s="2" t="s">
        <v>62</v>
      </c>
      <c r="Q14" s="2" t="s">
        <v>62</v>
      </c>
      <c r="R14" s="2" t="s">
        <v>61</v>
      </c>
      <c r="S14" s="3"/>
      <c r="T14" s="3"/>
      <c r="U14" s="3"/>
      <c r="V14" s="3"/>
      <c r="W14" s="3">
        <v>2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534</v>
      </c>
      <c r="AX14" s="2" t="s">
        <v>52</v>
      </c>
      <c r="AY14" s="2" t="s">
        <v>52</v>
      </c>
      <c r="AZ14" s="2" t="s">
        <v>52</v>
      </c>
    </row>
    <row r="15" spans="1:52" ht="30" customHeight="1">
      <c r="A15" s="28" t="s">
        <v>524</v>
      </c>
      <c r="B15" s="28" t="s">
        <v>525</v>
      </c>
      <c r="C15" s="28" t="s">
        <v>200</v>
      </c>
      <c r="D15" s="29">
        <v>1</v>
      </c>
      <c r="E15" s="31">
        <f t="shared" si="1"/>
        <v>706</v>
      </c>
      <c r="F15" s="34">
        <f t="shared" si="1"/>
        <v>706</v>
      </c>
      <c r="G15" s="31">
        <f>TRUNC(SUMIF(W12:W15, RIGHTB(O15, 1), J12:J15)*U15, 2)</f>
        <v>706.08</v>
      </c>
      <c r="H15" s="34">
        <f>TRUNC(G15*D15,1)</f>
        <v>706</v>
      </c>
      <c r="I15" s="31">
        <v>0</v>
      </c>
      <c r="J15" s="34">
        <f>TRUNC(I15*D15,1)</f>
        <v>0</v>
      </c>
      <c r="K15" s="31">
        <v>0</v>
      </c>
      <c r="L15" s="34">
        <f>TRUNC(K15*D15,1)</f>
        <v>0</v>
      </c>
      <c r="M15" s="28" t="s">
        <v>52</v>
      </c>
      <c r="N15" s="2" t="s">
        <v>65</v>
      </c>
      <c r="O15" s="2" t="s">
        <v>526</v>
      </c>
      <c r="P15" s="2" t="s">
        <v>62</v>
      </c>
      <c r="Q15" s="2" t="s">
        <v>62</v>
      </c>
      <c r="R15" s="2" t="s">
        <v>62</v>
      </c>
      <c r="S15" s="3">
        <v>1</v>
      </c>
      <c r="T15" s="3">
        <v>0</v>
      </c>
      <c r="U15" s="3">
        <v>0.03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535</v>
      </c>
      <c r="AX15" s="2" t="s">
        <v>52</v>
      </c>
      <c r="AY15" s="2" t="s">
        <v>52</v>
      </c>
      <c r="AZ15" s="2" t="s">
        <v>52</v>
      </c>
    </row>
    <row r="16" spans="1:52" ht="30" customHeight="1">
      <c r="A16" s="28" t="s">
        <v>528</v>
      </c>
      <c r="B16" s="28" t="s">
        <v>52</v>
      </c>
      <c r="C16" s="28" t="s">
        <v>52</v>
      </c>
      <c r="D16" s="29"/>
      <c r="E16" s="31"/>
      <c r="F16" s="34">
        <f>H16+J16+L16</f>
        <v>26075</v>
      </c>
      <c r="G16" s="31"/>
      <c r="H16" s="34">
        <f>TRUNC(SUMIF(N12:N15, N11, H12:H15),0)</f>
        <v>2539</v>
      </c>
      <c r="I16" s="31"/>
      <c r="J16" s="34">
        <f>TRUNC(SUMIF(N12:N15, N11, J12:J15),0)</f>
        <v>23536</v>
      </c>
      <c r="K16" s="31"/>
      <c r="L16" s="34">
        <f>TRUNC(SUMIF(N12:N15, N11, L12:L15),0)</f>
        <v>0</v>
      </c>
      <c r="M16" s="28" t="s">
        <v>52</v>
      </c>
      <c r="N16" s="2" t="s">
        <v>191</v>
      </c>
      <c r="O16" s="2" t="s">
        <v>191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  <c r="AZ16" s="2" t="s">
        <v>52</v>
      </c>
    </row>
    <row r="17" spans="1:52" ht="30" customHeight="1">
      <c r="A17" s="29"/>
      <c r="B17" s="29"/>
      <c r="C17" s="29"/>
      <c r="D17" s="29"/>
      <c r="E17" s="31"/>
      <c r="F17" s="34"/>
      <c r="G17" s="31"/>
      <c r="H17" s="34"/>
      <c r="I17" s="31"/>
      <c r="J17" s="34"/>
      <c r="K17" s="31"/>
      <c r="L17" s="34"/>
      <c r="M17" s="29"/>
    </row>
    <row r="18" spans="1:52" ht="30" customHeight="1">
      <c r="A18" s="25" t="s">
        <v>536</v>
      </c>
      <c r="B18" s="26"/>
      <c r="C18" s="26"/>
      <c r="D18" s="26"/>
      <c r="E18" s="30"/>
      <c r="F18" s="33"/>
      <c r="G18" s="30"/>
      <c r="H18" s="33"/>
      <c r="I18" s="30"/>
      <c r="J18" s="33"/>
      <c r="K18" s="30"/>
      <c r="L18" s="33"/>
      <c r="M18" s="27"/>
      <c r="N18" s="1" t="s">
        <v>69</v>
      </c>
    </row>
    <row r="19" spans="1:52" ht="30" customHeight="1">
      <c r="A19" s="28" t="s">
        <v>537</v>
      </c>
      <c r="B19" s="28" t="s">
        <v>538</v>
      </c>
      <c r="C19" s="28" t="s">
        <v>58</v>
      </c>
      <c r="D19" s="29">
        <v>1.1000000000000001</v>
      </c>
      <c r="E19" s="31">
        <f t="shared" ref="E19:F23" si="2">TRUNC(G19+I19+K19,1)</f>
        <v>3085</v>
      </c>
      <c r="F19" s="34">
        <f t="shared" si="2"/>
        <v>3393.5</v>
      </c>
      <c r="G19" s="31">
        <f>단가대비표!O33</f>
        <v>3085</v>
      </c>
      <c r="H19" s="34">
        <f>TRUNC(G19*D19,1)</f>
        <v>3393.5</v>
      </c>
      <c r="I19" s="31">
        <f>단가대비표!P33</f>
        <v>0</v>
      </c>
      <c r="J19" s="34">
        <f>TRUNC(I19*D19,1)</f>
        <v>0</v>
      </c>
      <c r="K19" s="31">
        <f>단가대비표!V33</f>
        <v>0</v>
      </c>
      <c r="L19" s="34">
        <f>TRUNC(K19*D19,1)</f>
        <v>0</v>
      </c>
      <c r="M19" s="28" t="s">
        <v>52</v>
      </c>
      <c r="N19" s="2" t="s">
        <v>69</v>
      </c>
      <c r="O19" s="2" t="s">
        <v>539</v>
      </c>
      <c r="P19" s="2" t="s">
        <v>62</v>
      </c>
      <c r="Q19" s="2" t="s">
        <v>62</v>
      </c>
      <c r="R19" s="2" t="s">
        <v>61</v>
      </c>
      <c r="S19" s="3"/>
      <c r="T19" s="3"/>
      <c r="U19" s="3"/>
      <c r="V19" s="3">
        <v>1</v>
      </c>
      <c r="W19" s="3">
        <v>2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540</v>
      </c>
      <c r="AX19" s="2" t="s">
        <v>52</v>
      </c>
      <c r="AY19" s="2" t="s">
        <v>52</v>
      </c>
      <c r="AZ19" s="2" t="s">
        <v>52</v>
      </c>
    </row>
    <row r="20" spans="1:52" ht="30" customHeight="1">
      <c r="A20" s="28" t="s">
        <v>541</v>
      </c>
      <c r="B20" s="28" t="s">
        <v>542</v>
      </c>
      <c r="C20" s="28" t="s">
        <v>200</v>
      </c>
      <c r="D20" s="29">
        <v>1</v>
      </c>
      <c r="E20" s="31">
        <f t="shared" si="2"/>
        <v>509</v>
      </c>
      <c r="F20" s="34">
        <f t="shared" si="2"/>
        <v>509</v>
      </c>
      <c r="G20" s="31">
        <f>TRUNC(SUMIF(V19:V23, RIGHTB(O20, 1), H19:H23)*U20, 2)</f>
        <v>509.02</v>
      </c>
      <c r="H20" s="34">
        <f>TRUNC(G20*D20,1)</f>
        <v>509</v>
      </c>
      <c r="I20" s="31">
        <v>0</v>
      </c>
      <c r="J20" s="34">
        <f>TRUNC(I20*D20,1)</f>
        <v>0</v>
      </c>
      <c r="K20" s="31">
        <v>0</v>
      </c>
      <c r="L20" s="34">
        <f>TRUNC(K20*D20,1)</f>
        <v>0</v>
      </c>
      <c r="M20" s="28" t="s">
        <v>52</v>
      </c>
      <c r="N20" s="2" t="s">
        <v>69</v>
      </c>
      <c r="O20" s="2" t="s">
        <v>517</v>
      </c>
      <c r="P20" s="2" t="s">
        <v>62</v>
      </c>
      <c r="Q20" s="2" t="s">
        <v>62</v>
      </c>
      <c r="R20" s="2" t="s">
        <v>62</v>
      </c>
      <c r="S20" s="3">
        <v>0</v>
      </c>
      <c r="T20" s="3">
        <v>0</v>
      </c>
      <c r="U20" s="3">
        <v>0.15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543</v>
      </c>
      <c r="AX20" s="2" t="s">
        <v>52</v>
      </c>
      <c r="AY20" s="2" t="s">
        <v>52</v>
      </c>
      <c r="AZ20" s="2" t="s">
        <v>52</v>
      </c>
    </row>
    <row r="21" spans="1:52" ht="30" customHeight="1">
      <c r="A21" s="28" t="s">
        <v>515</v>
      </c>
      <c r="B21" s="28" t="s">
        <v>516</v>
      </c>
      <c r="C21" s="28" t="s">
        <v>200</v>
      </c>
      <c r="D21" s="29">
        <v>1</v>
      </c>
      <c r="E21" s="31">
        <f t="shared" si="2"/>
        <v>67.8</v>
      </c>
      <c r="F21" s="34">
        <f t="shared" si="2"/>
        <v>67.8</v>
      </c>
      <c r="G21" s="31">
        <f>TRUNC(SUMIF(W19:W23, RIGHTB(O21, 1), H19:H23)*U21, 2)</f>
        <v>67.87</v>
      </c>
      <c r="H21" s="34">
        <f>TRUNC(G21*D21,1)</f>
        <v>67.8</v>
      </c>
      <c r="I21" s="31">
        <v>0</v>
      </c>
      <c r="J21" s="34">
        <f>TRUNC(I21*D21,1)</f>
        <v>0</v>
      </c>
      <c r="K21" s="31">
        <v>0</v>
      </c>
      <c r="L21" s="34">
        <f>TRUNC(K21*D21,1)</f>
        <v>0</v>
      </c>
      <c r="M21" s="28" t="s">
        <v>52</v>
      </c>
      <c r="N21" s="2" t="s">
        <v>69</v>
      </c>
      <c r="O21" s="2" t="s">
        <v>526</v>
      </c>
      <c r="P21" s="2" t="s">
        <v>62</v>
      </c>
      <c r="Q21" s="2" t="s">
        <v>62</v>
      </c>
      <c r="R21" s="2" t="s">
        <v>62</v>
      </c>
      <c r="S21" s="3">
        <v>0</v>
      </c>
      <c r="T21" s="3">
        <v>0</v>
      </c>
      <c r="U21" s="3">
        <v>0.02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544</v>
      </c>
      <c r="AX21" s="2" t="s">
        <v>52</v>
      </c>
      <c r="AY21" s="2" t="s">
        <v>52</v>
      </c>
      <c r="AZ21" s="2" t="s">
        <v>52</v>
      </c>
    </row>
    <row r="22" spans="1:52" ht="30" customHeight="1">
      <c r="A22" s="28" t="s">
        <v>519</v>
      </c>
      <c r="B22" s="28" t="s">
        <v>520</v>
      </c>
      <c r="C22" s="28" t="s">
        <v>521</v>
      </c>
      <c r="D22" s="29">
        <v>0.13200000000000001</v>
      </c>
      <c r="E22" s="31">
        <f t="shared" si="2"/>
        <v>273676</v>
      </c>
      <c r="F22" s="34">
        <f t="shared" si="2"/>
        <v>36125.199999999997</v>
      </c>
      <c r="G22" s="31">
        <f>단가대비표!O130</f>
        <v>0</v>
      </c>
      <c r="H22" s="34">
        <f>TRUNC(G22*D22,1)</f>
        <v>0</v>
      </c>
      <c r="I22" s="31">
        <f>단가대비표!P130</f>
        <v>273676</v>
      </c>
      <c r="J22" s="34">
        <f>TRUNC(I22*D22,1)</f>
        <v>36125.199999999997</v>
      </c>
      <c r="K22" s="31">
        <f>단가대비표!V130</f>
        <v>0</v>
      </c>
      <c r="L22" s="34">
        <f>TRUNC(K22*D22,1)</f>
        <v>0</v>
      </c>
      <c r="M22" s="28" t="s">
        <v>52</v>
      </c>
      <c r="N22" s="2" t="s">
        <v>69</v>
      </c>
      <c r="O22" s="2" t="s">
        <v>522</v>
      </c>
      <c r="P22" s="2" t="s">
        <v>62</v>
      </c>
      <c r="Q22" s="2" t="s">
        <v>62</v>
      </c>
      <c r="R22" s="2" t="s">
        <v>61</v>
      </c>
      <c r="S22" s="3"/>
      <c r="T22" s="3"/>
      <c r="U22" s="3"/>
      <c r="V22" s="3"/>
      <c r="W22" s="3"/>
      <c r="X22" s="3">
        <v>3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545</v>
      </c>
      <c r="AX22" s="2" t="s">
        <v>52</v>
      </c>
      <c r="AY22" s="2" t="s">
        <v>52</v>
      </c>
      <c r="AZ22" s="2" t="s">
        <v>52</v>
      </c>
    </row>
    <row r="23" spans="1:52" ht="30" customHeight="1">
      <c r="A23" s="28" t="s">
        <v>524</v>
      </c>
      <c r="B23" s="28" t="s">
        <v>525</v>
      </c>
      <c r="C23" s="28" t="s">
        <v>200</v>
      </c>
      <c r="D23" s="29">
        <v>1</v>
      </c>
      <c r="E23" s="31">
        <f t="shared" si="2"/>
        <v>1083.7</v>
      </c>
      <c r="F23" s="34">
        <f t="shared" si="2"/>
        <v>1083.7</v>
      </c>
      <c r="G23" s="31">
        <f>TRUNC(SUMIF(X19:X23, RIGHTB(O23, 1), J19:J23)*U23, 2)</f>
        <v>1083.75</v>
      </c>
      <c r="H23" s="34">
        <f>TRUNC(G23*D23,1)</f>
        <v>1083.7</v>
      </c>
      <c r="I23" s="31">
        <v>0</v>
      </c>
      <c r="J23" s="34">
        <f>TRUNC(I23*D23,1)</f>
        <v>0</v>
      </c>
      <c r="K23" s="31">
        <v>0</v>
      </c>
      <c r="L23" s="34">
        <f>TRUNC(K23*D23,1)</f>
        <v>0</v>
      </c>
      <c r="M23" s="28" t="s">
        <v>52</v>
      </c>
      <c r="N23" s="2" t="s">
        <v>69</v>
      </c>
      <c r="O23" s="2" t="s">
        <v>546</v>
      </c>
      <c r="P23" s="2" t="s">
        <v>62</v>
      </c>
      <c r="Q23" s="2" t="s">
        <v>62</v>
      </c>
      <c r="R23" s="2" t="s">
        <v>62</v>
      </c>
      <c r="S23" s="3">
        <v>1</v>
      </c>
      <c r="T23" s="3">
        <v>0</v>
      </c>
      <c r="U23" s="3">
        <v>0.03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547</v>
      </c>
      <c r="AX23" s="2" t="s">
        <v>52</v>
      </c>
      <c r="AY23" s="2" t="s">
        <v>52</v>
      </c>
      <c r="AZ23" s="2" t="s">
        <v>52</v>
      </c>
    </row>
    <row r="24" spans="1:52" ht="30" customHeight="1">
      <c r="A24" s="28" t="s">
        <v>528</v>
      </c>
      <c r="B24" s="28" t="s">
        <v>52</v>
      </c>
      <c r="C24" s="28" t="s">
        <v>52</v>
      </c>
      <c r="D24" s="29"/>
      <c r="E24" s="31"/>
      <c r="F24" s="34">
        <f>H24+J24+L24</f>
        <v>41179</v>
      </c>
      <c r="G24" s="31"/>
      <c r="H24" s="34">
        <f>TRUNC(SUMIF(N19:N23, N18, H19:H23),0)</f>
        <v>5054</v>
      </c>
      <c r="I24" s="31"/>
      <c r="J24" s="34">
        <f>TRUNC(SUMIF(N19:N23, N18, J19:J23),0)</f>
        <v>36125</v>
      </c>
      <c r="K24" s="31"/>
      <c r="L24" s="34">
        <f>TRUNC(SUMIF(N19:N23, N18, L19:L23),0)</f>
        <v>0</v>
      </c>
      <c r="M24" s="28" t="s">
        <v>52</v>
      </c>
      <c r="N24" s="2" t="s">
        <v>191</v>
      </c>
      <c r="O24" s="2" t="s">
        <v>191</v>
      </c>
      <c r="P24" s="2" t="s">
        <v>52</v>
      </c>
      <c r="Q24" s="2" t="s">
        <v>52</v>
      </c>
      <c r="R24" s="2" t="s">
        <v>52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52</v>
      </c>
      <c r="AX24" s="2" t="s">
        <v>52</v>
      </c>
      <c r="AY24" s="2" t="s">
        <v>52</v>
      </c>
      <c r="AZ24" s="2" t="s">
        <v>52</v>
      </c>
    </row>
    <row r="25" spans="1:52" ht="30" customHeight="1">
      <c r="A25" s="29"/>
      <c r="B25" s="29"/>
      <c r="C25" s="29"/>
      <c r="D25" s="29"/>
      <c r="E25" s="31"/>
      <c r="F25" s="34"/>
      <c r="G25" s="31"/>
      <c r="H25" s="34"/>
      <c r="I25" s="31"/>
      <c r="J25" s="34"/>
      <c r="K25" s="31"/>
      <c r="L25" s="34"/>
      <c r="M25" s="29"/>
    </row>
    <row r="26" spans="1:52" ht="30" customHeight="1">
      <c r="A26" s="25" t="s">
        <v>548</v>
      </c>
      <c r="B26" s="26"/>
      <c r="C26" s="26"/>
      <c r="D26" s="26"/>
      <c r="E26" s="30"/>
      <c r="F26" s="33"/>
      <c r="G26" s="30"/>
      <c r="H26" s="33"/>
      <c r="I26" s="30"/>
      <c r="J26" s="33"/>
      <c r="K26" s="30"/>
      <c r="L26" s="33"/>
      <c r="M26" s="27"/>
      <c r="N26" s="1" t="s">
        <v>72</v>
      </c>
    </row>
    <row r="27" spans="1:52" ht="30" customHeight="1">
      <c r="A27" s="28" t="s">
        <v>537</v>
      </c>
      <c r="B27" s="28" t="s">
        <v>549</v>
      </c>
      <c r="C27" s="28" t="s">
        <v>58</v>
      </c>
      <c r="D27" s="29">
        <v>1.1000000000000001</v>
      </c>
      <c r="E27" s="31">
        <f t="shared" ref="E27:F31" si="3">TRUNC(G27+I27+K27,1)</f>
        <v>4012</v>
      </c>
      <c r="F27" s="34">
        <f t="shared" si="3"/>
        <v>4413.2</v>
      </c>
      <c r="G27" s="31">
        <f>단가대비표!O34</f>
        <v>4012</v>
      </c>
      <c r="H27" s="34">
        <f>TRUNC(G27*D27,1)</f>
        <v>4413.2</v>
      </c>
      <c r="I27" s="31">
        <f>단가대비표!P34</f>
        <v>0</v>
      </c>
      <c r="J27" s="34">
        <f>TRUNC(I27*D27,1)</f>
        <v>0</v>
      </c>
      <c r="K27" s="31">
        <f>단가대비표!V34</f>
        <v>0</v>
      </c>
      <c r="L27" s="34">
        <f>TRUNC(K27*D27,1)</f>
        <v>0</v>
      </c>
      <c r="M27" s="28" t="s">
        <v>52</v>
      </c>
      <c r="N27" s="2" t="s">
        <v>72</v>
      </c>
      <c r="O27" s="2" t="s">
        <v>550</v>
      </c>
      <c r="P27" s="2" t="s">
        <v>62</v>
      </c>
      <c r="Q27" s="2" t="s">
        <v>62</v>
      </c>
      <c r="R27" s="2" t="s">
        <v>61</v>
      </c>
      <c r="S27" s="3"/>
      <c r="T27" s="3"/>
      <c r="U27" s="3"/>
      <c r="V27" s="3">
        <v>1</v>
      </c>
      <c r="W27" s="3">
        <v>2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551</v>
      </c>
      <c r="AX27" s="2" t="s">
        <v>52</v>
      </c>
      <c r="AY27" s="2" t="s">
        <v>52</v>
      </c>
      <c r="AZ27" s="2" t="s">
        <v>52</v>
      </c>
    </row>
    <row r="28" spans="1:52" ht="30" customHeight="1">
      <c r="A28" s="28" t="s">
        <v>541</v>
      </c>
      <c r="B28" s="28" t="s">
        <v>542</v>
      </c>
      <c r="C28" s="28" t="s">
        <v>200</v>
      </c>
      <c r="D28" s="29">
        <v>1</v>
      </c>
      <c r="E28" s="31">
        <f t="shared" si="3"/>
        <v>661.9</v>
      </c>
      <c r="F28" s="34">
        <f t="shared" si="3"/>
        <v>661.9</v>
      </c>
      <c r="G28" s="31">
        <f>TRUNC(SUMIF(V27:V31, RIGHTB(O28, 1), H27:H31)*U28, 2)</f>
        <v>661.98</v>
      </c>
      <c r="H28" s="34">
        <f>TRUNC(G28*D28,1)</f>
        <v>661.9</v>
      </c>
      <c r="I28" s="31">
        <v>0</v>
      </c>
      <c r="J28" s="34">
        <f>TRUNC(I28*D28,1)</f>
        <v>0</v>
      </c>
      <c r="K28" s="31">
        <v>0</v>
      </c>
      <c r="L28" s="34">
        <f>TRUNC(K28*D28,1)</f>
        <v>0</v>
      </c>
      <c r="M28" s="28" t="s">
        <v>52</v>
      </c>
      <c r="N28" s="2" t="s">
        <v>72</v>
      </c>
      <c r="O28" s="2" t="s">
        <v>517</v>
      </c>
      <c r="P28" s="2" t="s">
        <v>62</v>
      </c>
      <c r="Q28" s="2" t="s">
        <v>62</v>
      </c>
      <c r="R28" s="2" t="s">
        <v>62</v>
      </c>
      <c r="S28" s="3">
        <v>0</v>
      </c>
      <c r="T28" s="3">
        <v>0</v>
      </c>
      <c r="U28" s="3">
        <v>0.15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552</v>
      </c>
      <c r="AX28" s="2" t="s">
        <v>52</v>
      </c>
      <c r="AY28" s="2" t="s">
        <v>52</v>
      </c>
      <c r="AZ28" s="2" t="s">
        <v>52</v>
      </c>
    </row>
    <row r="29" spans="1:52" ht="30" customHeight="1">
      <c r="A29" s="28" t="s">
        <v>515</v>
      </c>
      <c r="B29" s="28" t="s">
        <v>516</v>
      </c>
      <c r="C29" s="28" t="s">
        <v>200</v>
      </c>
      <c r="D29" s="29">
        <v>1</v>
      </c>
      <c r="E29" s="31">
        <f t="shared" si="3"/>
        <v>88.2</v>
      </c>
      <c r="F29" s="34">
        <f t="shared" si="3"/>
        <v>88.2</v>
      </c>
      <c r="G29" s="31">
        <f>TRUNC(SUMIF(W27:W31, RIGHTB(O29, 1), H27:H31)*U29, 2)</f>
        <v>88.26</v>
      </c>
      <c r="H29" s="34">
        <f>TRUNC(G29*D29,1)</f>
        <v>88.2</v>
      </c>
      <c r="I29" s="31">
        <v>0</v>
      </c>
      <c r="J29" s="34">
        <f>TRUNC(I29*D29,1)</f>
        <v>0</v>
      </c>
      <c r="K29" s="31">
        <v>0</v>
      </c>
      <c r="L29" s="34">
        <f>TRUNC(K29*D29,1)</f>
        <v>0</v>
      </c>
      <c r="M29" s="28" t="s">
        <v>52</v>
      </c>
      <c r="N29" s="2" t="s">
        <v>72</v>
      </c>
      <c r="O29" s="2" t="s">
        <v>526</v>
      </c>
      <c r="P29" s="2" t="s">
        <v>62</v>
      </c>
      <c r="Q29" s="2" t="s">
        <v>62</v>
      </c>
      <c r="R29" s="2" t="s">
        <v>62</v>
      </c>
      <c r="S29" s="3">
        <v>0</v>
      </c>
      <c r="T29" s="3">
        <v>0</v>
      </c>
      <c r="U29" s="3">
        <v>0.02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553</v>
      </c>
      <c r="AX29" s="2" t="s">
        <v>52</v>
      </c>
      <c r="AY29" s="2" t="s">
        <v>52</v>
      </c>
      <c r="AZ29" s="2" t="s">
        <v>52</v>
      </c>
    </row>
    <row r="30" spans="1:52" ht="30" customHeight="1">
      <c r="A30" s="28" t="s">
        <v>519</v>
      </c>
      <c r="B30" s="28" t="s">
        <v>520</v>
      </c>
      <c r="C30" s="28" t="s">
        <v>521</v>
      </c>
      <c r="D30" s="29">
        <v>0.16800000000000001</v>
      </c>
      <c r="E30" s="31">
        <f t="shared" si="3"/>
        <v>273676</v>
      </c>
      <c r="F30" s="34">
        <f t="shared" si="3"/>
        <v>45977.5</v>
      </c>
      <c r="G30" s="31">
        <f>단가대비표!O130</f>
        <v>0</v>
      </c>
      <c r="H30" s="34">
        <f>TRUNC(G30*D30,1)</f>
        <v>0</v>
      </c>
      <c r="I30" s="31">
        <f>단가대비표!P130</f>
        <v>273676</v>
      </c>
      <c r="J30" s="34">
        <f>TRUNC(I30*D30,1)</f>
        <v>45977.5</v>
      </c>
      <c r="K30" s="31">
        <f>단가대비표!V130</f>
        <v>0</v>
      </c>
      <c r="L30" s="34">
        <f>TRUNC(K30*D30,1)</f>
        <v>0</v>
      </c>
      <c r="M30" s="28" t="s">
        <v>52</v>
      </c>
      <c r="N30" s="2" t="s">
        <v>72</v>
      </c>
      <c r="O30" s="2" t="s">
        <v>522</v>
      </c>
      <c r="P30" s="2" t="s">
        <v>62</v>
      </c>
      <c r="Q30" s="2" t="s">
        <v>62</v>
      </c>
      <c r="R30" s="2" t="s">
        <v>61</v>
      </c>
      <c r="S30" s="3"/>
      <c r="T30" s="3"/>
      <c r="U30" s="3"/>
      <c r="V30" s="3"/>
      <c r="W30" s="3"/>
      <c r="X30" s="3">
        <v>3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554</v>
      </c>
      <c r="AX30" s="2" t="s">
        <v>52</v>
      </c>
      <c r="AY30" s="2" t="s">
        <v>52</v>
      </c>
      <c r="AZ30" s="2" t="s">
        <v>52</v>
      </c>
    </row>
    <row r="31" spans="1:52" ht="30" customHeight="1">
      <c r="A31" s="28" t="s">
        <v>524</v>
      </c>
      <c r="B31" s="28" t="s">
        <v>525</v>
      </c>
      <c r="C31" s="28" t="s">
        <v>200</v>
      </c>
      <c r="D31" s="29">
        <v>1</v>
      </c>
      <c r="E31" s="31">
        <f t="shared" si="3"/>
        <v>1379.3</v>
      </c>
      <c r="F31" s="34">
        <f t="shared" si="3"/>
        <v>1379.3</v>
      </c>
      <c r="G31" s="31">
        <f>TRUNC(SUMIF(X27:X31, RIGHTB(O31, 1), J27:J31)*U31, 2)</f>
        <v>1379.32</v>
      </c>
      <c r="H31" s="34">
        <f>TRUNC(G31*D31,1)</f>
        <v>1379.3</v>
      </c>
      <c r="I31" s="31">
        <v>0</v>
      </c>
      <c r="J31" s="34">
        <f>TRUNC(I31*D31,1)</f>
        <v>0</v>
      </c>
      <c r="K31" s="31">
        <v>0</v>
      </c>
      <c r="L31" s="34">
        <f>TRUNC(K31*D31,1)</f>
        <v>0</v>
      </c>
      <c r="M31" s="28" t="s">
        <v>52</v>
      </c>
      <c r="N31" s="2" t="s">
        <v>72</v>
      </c>
      <c r="O31" s="2" t="s">
        <v>546</v>
      </c>
      <c r="P31" s="2" t="s">
        <v>62</v>
      </c>
      <c r="Q31" s="2" t="s">
        <v>62</v>
      </c>
      <c r="R31" s="2" t="s">
        <v>62</v>
      </c>
      <c r="S31" s="3">
        <v>1</v>
      </c>
      <c r="T31" s="3">
        <v>0</v>
      </c>
      <c r="U31" s="3">
        <v>0.03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2" t="s">
        <v>52</v>
      </c>
      <c r="AW31" s="2" t="s">
        <v>555</v>
      </c>
      <c r="AX31" s="2" t="s">
        <v>52</v>
      </c>
      <c r="AY31" s="2" t="s">
        <v>52</v>
      </c>
      <c r="AZ31" s="2" t="s">
        <v>52</v>
      </c>
    </row>
    <row r="32" spans="1:52" ht="30" customHeight="1">
      <c r="A32" s="28" t="s">
        <v>528</v>
      </c>
      <c r="B32" s="28" t="s">
        <v>52</v>
      </c>
      <c r="C32" s="28" t="s">
        <v>52</v>
      </c>
      <c r="D32" s="29"/>
      <c r="E32" s="31"/>
      <c r="F32" s="34">
        <f>H32+J32+L32</f>
        <v>52519</v>
      </c>
      <c r="G32" s="31"/>
      <c r="H32" s="34">
        <f>TRUNC(SUMIF(N27:N31, N26, H27:H31),0)</f>
        <v>6542</v>
      </c>
      <c r="I32" s="31"/>
      <c r="J32" s="34">
        <f>TRUNC(SUMIF(N27:N31, N26, J27:J31),0)</f>
        <v>45977</v>
      </c>
      <c r="K32" s="31"/>
      <c r="L32" s="34">
        <f>TRUNC(SUMIF(N27:N31, N26, L27:L31),0)</f>
        <v>0</v>
      </c>
      <c r="M32" s="28" t="s">
        <v>52</v>
      </c>
      <c r="N32" s="2" t="s">
        <v>191</v>
      </c>
      <c r="O32" s="2" t="s">
        <v>191</v>
      </c>
      <c r="P32" s="2" t="s">
        <v>52</v>
      </c>
      <c r="Q32" s="2" t="s">
        <v>52</v>
      </c>
      <c r="R32" s="2" t="s">
        <v>52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52</v>
      </c>
      <c r="AX32" s="2" t="s">
        <v>52</v>
      </c>
      <c r="AY32" s="2" t="s">
        <v>52</v>
      </c>
      <c r="AZ32" s="2" t="s">
        <v>52</v>
      </c>
    </row>
    <row r="33" spans="1:52" ht="30" customHeight="1">
      <c r="A33" s="29"/>
      <c r="B33" s="29"/>
      <c r="C33" s="29"/>
      <c r="D33" s="29"/>
      <c r="E33" s="31"/>
      <c r="F33" s="34"/>
      <c r="G33" s="31"/>
      <c r="H33" s="34"/>
      <c r="I33" s="31"/>
      <c r="J33" s="34"/>
      <c r="K33" s="31"/>
      <c r="L33" s="34"/>
      <c r="M33" s="29"/>
    </row>
    <row r="34" spans="1:52" ht="30" customHeight="1">
      <c r="A34" s="25" t="s">
        <v>556</v>
      </c>
      <c r="B34" s="26"/>
      <c r="C34" s="26"/>
      <c r="D34" s="26"/>
      <c r="E34" s="30"/>
      <c r="F34" s="33"/>
      <c r="G34" s="30"/>
      <c r="H34" s="33"/>
      <c r="I34" s="30"/>
      <c r="J34" s="33"/>
      <c r="K34" s="30"/>
      <c r="L34" s="33"/>
      <c r="M34" s="27"/>
      <c r="N34" s="1" t="s">
        <v>76</v>
      </c>
    </row>
    <row r="35" spans="1:52" ht="30" customHeight="1">
      <c r="A35" s="28" t="s">
        <v>558</v>
      </c>
      <c r="B35" s="28" t="s">
        <v>559</v>
      </c>
      <c r="C35" s="28" t="s">
        <v>58</v>
      </c>
      <c r="D35" s="29">
        <v>1.03</v>
      </c>
      <c r="E35" s="31">
        <f t="shared" ref="E35:F40" si="4">TRUNC(G35+I35+K35,1)</f>
        <v>522</v>
      </c>
      <c r="F35" s="34">
        <f t="shared" si="4"/>
        <v>537.6</v>
      </c>
      <c r="G35" s="31">
        <f>단가대비표!O38</f>
        <v>522</v>
      </c>
      <c r="H35" s="34">
        <f t="shared" ref="H35:H40" si="5">TRUNC(G35*D35,1)</f>
        <v>537.6</v>
      </c>
      <c r="I35" s="31">
        <f>단가대비표!P38</f>
        <v>0</v>
      </c>
      <c r="J35" s="34">
        <f t="shared" ref="J35:J40" si="6">TRUNC(I35*D35,1)</f>
        <v>0</v>
      </c>
      <c r="K35" s="31">
        <f>단가대비표!V38</f>
        <v>0</v>
      </c>
      <c r="L35" s="34">
        <f t="shared" ref="L35:L40" si="7">TRUNC(K35*D35,1)</f>
        <v>0</v>
      </c>
      <c r="M35" s="28" t="s">
        <v>52</v>
      </c>
      <c r="N35" s="2" t="s">
        <v>76</v>
      </c>
      <c r="O35" s="2" t="s">
        <v>560</v>
      </c>
      <c r="P35" s="2" t="s">
        <v>62</v>
      </c>
      <c r="Q35" s="2" t="s">
        <v>62</v>
      </c>
      <c r="R35" s="2" t="s">
        <v>61</v>
      </c>
      <c r="S35" s="3"/>
      <c r="T35" s="3"/>
      <c r="U35" s="3"/>
      <c r="V35" s="3">
        <v>1</v>
      </c>
      <c r="W35" s="3">
        <v>2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561</v>
      </c>
      <c r="AX35" s="2" t="s">
        <v>52</v>
      </c>
      <c r="AY35" s="2" t="s">
        <v>52</v>
      </c>
      <c r="AZ35" s="2" t="s">
        <v>52</v>
      </c>
    </row>
    <row r="36" spans="1:52" ht="30" customHeight="1">
      <c r="A36" s="28" t="s">
        <v>541</v>
      </c>
      <c r="B36" s="28" t="s">
        <v>542</v>
      </c>
      <c r="C36" s="28" t="s">
        <v>200</v>
      </c>
      <c r="D36" s="29">
        <v>1</v>
      </c>
      <c r="E36" s="31">
        <f t="shared" si="4"/>
        <v>80.599999999999994</v>
      </c>
      <c r="F36" s="34">
        <f t="shared" si="4"/>
        <v>80.599999999999994</v>
      </c>
      <c r="G36" s="31">
        <f>TRUNC(SUMIF(V35:V40, RIGHTB(O36, 1), H35:H40)*U36, 2)</f>
        <v>80.64</v>
      </c>
      <c r="H36" s="34">
        <f t="shared" si="5"/>
        <v>80.599999999999994</v>
      </c>
      <c r="I36" s="31">
        <v>0</v>
      </c>
      <c r="J36" s="34">
        <f t="shared" si="6"/>
        <v>0</v>
      </c>
      <c r="K36" s="31">
        <v>0</v>
      </c>
      <c r="L36" s="34">
        <f t="shared" si="7"/>
        <v>0</v>
      </c>
      <c r="M36" s="28" t="s">
        <v>52</v>
      </c>
      <c r="N36" s="2" t="s">
        <v>76</v>
      </c>
      <c r="O36" s="2" t="s">
        <v>517</v>
      </c>
      <c r="P36" s="2" t="s">
        <v>62</v>
      </c>
      <c r="Q36" s="2" t="s">
        <v>62</v>
      </c>
      <c r="R36" s="2" t="s">
        <v>62</v>
      </c>
      <c r="S36" s="3">
        <v>0</v>
      </c>
      <c r="T36" s="3">
        <v>0</v>
      </c>
      <c r="U36" s="3">
        <v>0.15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562</v>
      </c>
      <c r="AX36" s="2" t="s">
        <v>52</v>
      </c>
      <c r="AY36" s="2" t="s">
        <v>52</v>
      </c>
      <c r="AZ36" s="2" t="s">
        <v>52</v>
      </c>
    </row>
    <row r="37" spans="1:52" ht="30" customHeight="1">
      <c r="A37" s="28" t="s">
        <v>515</v>
      </c>
      <c r="B37" s="28" t="s">
        <v>516</v>
      </c>
      <c r="C37" s="28" t="s">
        <v>200</v>
      </c>
      <c r="D37" s="29">
        <v>1</v>
      </c>
      <c r="E37" s="31">
        <f t="shared" si="4"/>
        <v>10.7</v>
      </c>
      <c r="F37" s="34">
        <f t="shared" si="4"/>
        <v>10.7</v>
      </c>
      <c r="G37" s="31">
        <f>TRUNC(SUMIF(W35:W40, RIGHTB(O37, 1), H35:H40)*U37, 2)</f>
        <v>10.75</v>
      </c>
      <c r="H37" s="34">
        <f t="shared" si="5"/>
        <v>10.7</v>
      </c>
      <c r="I37" s="31">
        <v>0</v>
      </c>
      <c r="J37" s="34">
        <f t="shared" si="6"/>
        <v>0</v>
      </c>
      <c r="K37" s="31">
        <v>0</v>
      </c>
      <c r="L37" s="34">
        <f t="shared" si="7"/>
        <v>0</v>
      </c>
      <c r="M37" s="28" t="s">
        <v>52</v>
      </c>
      <c r="N37" s="2" t="s">
        <v>76</v>
      </c>
      <c r="O37" s="2" t="s">
        <v>526</v>
      </c>
      <c r="P37" s="2" t="s">
        <v>62</v>
      </c>
      <c r="Q37" s="2" t="s">
        <v>62</v>
      </c>
      <c r="R37" s="2" t="s">
        <v>62</v>
      </c>
      <c r="S37" s="3">
        <v>0</v>
      </c>
      <c r="T37" s="3">
        <v>0</v>
      </c>
      <c r="U37" s="3">
        <v>0.02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563</v>
      </c>
      <c r="AX37" s="2" t="s">
        <v>52</v>
      </c>
      <c r="AY37" s="2" t="s">
        <v>52</v>
      </c>
      <c r="AZ37" s="2" t="s">
        <v>52</v>
      </c>
    </row>
    <row r="38" spans="1:52" ht="30" customHeight="1">
      <c r="A38" s="28" t="s">
        <v>564</v>
      </c>
      <c r="B38" s="28" t="s">
        <v>520</v>
      </c>
      <c r="C38" s="28" t="s">
        <v>521</v>
      </c>
      <c r="D38" s="29">
        <v>7.0000000000000001E-3</v>
      </c>
      <c r="E38" s="31">
        <f t="shared" si="4"/>
        <v>414968</v>
      </c>
      <c r="F38" s="34">
        <f t="shared" si="4"/>
        <v>2904.7</v>
      </c>
      <c r="G38" s="31">
        <f>단가대비표!O132</f>
        <v>0</v>
      </c>
      <c r="H38" s="34">
        <f t="shared" si="5"/>
        <v>0</v>
      </c>
      <c r="I38" s="31">
        <f>단가대비표!P132</f>
        <v>414968</v>
      </c>
      <c r="J38" s="34">
        <f t="shared" si="6"/>
        <v>2904.7</v>
      </c>
      <c r="K38" s="31">
        <f>단가대비표!V132</f>
        <v>0</v>
      </c>
      <c r="L38" s="34">
        <f t="shared" si="7"/>
        <v>0</v>
      </c>
      <c r="M38" s="28" t="s">
        <v>52</v>
      </c>
      <c r="N38" s="2" t="s">
        <v>76</v>
      </c>
      <c r="O38" s="2" t="s">
        <v>565</v>
      </c>
      <c r="P38" s="2" t="s">
        <v>62</v>
      </c>
      <c r="Q38" s="2" t="s">
        <v>62</v>
      </c>
      <c r="R38" s="2" t="s">
        <v>61</v>
      </c>
      <c r="S38" s="3"/>
      <c r="T38" s="3"/>
      <c r="U38" s="3"/>
      <c r="V38" s="3"/>
      <c r="W38" s="3"/>
      <c r="X38" s="3">
        <v>3</v>
      </c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566</v>
      </c>
      <c r="AX38" s="2" t="s">
        <v>52</v>
      </c>
      <c r="AY38" s="2" t="s">
        <v>52</v>
      </c>
      <c r="AZ38" s="2" t="s">
        <v>52</v>
      </c>
    </row>
    <row r="39" spans="1:52" ht="30" customHeight="1">
      <c r="A39" s="28" t="s">
        <v>567</v>
      </c>
      <c r="B39" s="28" t="s">
        <v>520</v>
      </c>
      <c r="C39" s="28" t="s">
        <v>521</v>
      </c>
      <c r="D39" s="29">
        <v>1.7999999999999999E-2</v>
      </c>
      <c r="E39" s="31">
        <f t="shared" si="4"/>
        <v>172068</v>
      </c>
      <c r="F39" s="34">
        <f t="shared" si="4"/>
        <v>3097.2</v>
      </c>
      <c r="G39" s="31">
        <f>단가대비표!O128</f>
        <v>0</v>
      </c>
      <c r="H39" s="34">
        <f t="shared" si="5"/>
        <v>0</v>
      </c>
      <c r="I39" s="31">
        <f>단가대비표!P128</f>
        <v>172068</v>
      </c>
      <c r="J39" s="34">
        <f t="shared" si="6"/>
        <v>3097.2</v>
      </c>
      <c r="K39" s="31">
        <f>단가대비표!V128</f>
        <v>0</v>
      </c>
      <c r="L39" s="34">
        <f t="shared" si="7"/>
        <v>0</v>
      </c>
      <c r="M39" s="28" t="s">
        <v>52</v>
      </c>
      <c r="N39" s="2" t="s">
        <v>76</v>
      </c>
      <c r="O39" s="2" t="s">
        <v>568</v>
      </c>
      <c r="P39" s="2" t="s">
        <v>62</v>
      </c>
      <c r="Q39" s="2" t="s">
        <v>62</v>
      </c>
      <c r="R39" s="2" t="s">
        <v>61</v>
      </c>
      <c r="S39" s="3"/>
      <c r="T39" s="3"/>
      <c r="U39" s="3"/>
      <c r="V39" s="3"/>
      <c r="W39" s="3"/>
      <c r="X39" s="3">
        <v>3</v>
      </c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569</v>
      </c>
      <c r="AX39" s="2" t="s">
        <v>52</v>
      </c>
      <c r="AY39" s="2" t="s">
        <v>52</v>
      </c>
      <c r="AZ39" s="2" t="s">
        <v>52</v>
      </c>
    </row>
    <row r="40" spans="1:52" ht="30" customHeight="1">
      <c r="A40" s="28" t="s">
        <v>524</v>
      </c>
      <c r="B40" s="28" t="s">
        <v>525</v>
      </c>
      <c r="C40" s="28" t="s">
        <v>200</v>
      </c>
      <c r="D40" s="29">
        <v>1</v>
      </c>
      <c r="E40" s="31">
        <f t="shared" si="4"/>
        <v>180</v>
      </c>
      <c r="F40" s="34">
        <f t="shared" si="4"/>
        <v>180</v>
      </c>
      <c r="G40" s="31">
        <f>TRUNC(SUMIF(X35:X40, RIGHTB(O40, 1), J35:J40)*U40, 2)</f>
        <v>180.05</v>
      </c>
      <c r="H40" s="34">
        <f t="shared" si="5"/>
        <v>180</v>
      </c>
      <c r="I40" s="31">
        <v>0</v>
      </c>
      <c r="J40" s="34">
        <f t="shared" si="6"/>
        <v>0</v>
      </c>
      <c r="K40" s="31">
        <v>0</v>
      </c>
      <c r="L40" s="34">
        <f t="shared" si="7"/>
        <v>0</v>
      </c>
      <c r="M40" s="28" t="s">
        <v>52</v>
      </c>
      <c r="N40" s="2" t="s">
        <v>76</v>
      </c>
      <c r="O40" s="2" t="s">
        <v>546</v>
      </c>
      <c r="P40" s="2" t="s">
        <v>62</v>
      </c>
      <c r="Q40" s="2" t="s">
        <v>62</v>
      </c>
      <c r="R40" s="2" t="s">
        <v>62</v>
      </c>
      <c r="S40" s="3">
        <v>1</v>
      </c>
      <c r="T40" s="3">
        <v>0</v>
      </c>
      <c r="U40" s="3">
        <v>0.03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570</v>
      </c>
      <c r="AX40" s="2" t="s">
        <v>52</v>
      </c>
      <c r="AY40" s="2" t="s">
        <v>52</v>
      </c>
      <c r="AZ40" s="2" t="s">
        <v>52</v>
      </c>
    </row>
    <row r="41" spans="1:52" ht="30" customHeight="1">
      <c r="A41" s="28" t="s">
        <v>528</v>
      </c>
      <c r="B41" s="28" t="s">
        <v>52</v>
      </c>
      <c r="C41" s="28" t="s">
        <v>52</v>
      </c>
      <c r="D41" s="29"/>
      <c r="E41" s="31"/>
      <c r="F41" s="34">
        <f>H41+J41+L41</f>
        <v>6809</v>
      </c>
      <c r="G41" s="31"/>
      <c r="H41" s="34">
        <f>TRUNC(SUMIF(N35:N40, N34, H35:H40),0)</f>
        <v>808</v>
      </c>
      <c r="I41" s="31"/>
      <c r="J41" s="34">
        <f>TRUNC(SUMIF(N35:N40, N34, J35:J40),0)</f>
        <v>6001</v>
      </c>
      <c r="K41" s="31"/>
      <c r="L41" s="34">
        <f>TRUNC(SUMIF(N35:N40, N34, L35:L40),0)</f>
        <v>0</v>
      </c>
      <c r="M41" s="28" t="s">
        <v>52</v>
      </c>
      <c r="N41" s="2" t="s">
        <v>191</v>
      </c>
      <c r="O41" s="2" t="s">
        <v>191</v>
      </c>
      <c r="P41" s="2" t="s">
        <v>52</v>
      </c>
      <c r="Q41" s="2" t="s">
        <v>52</v>
      </c>
      <c r="R41" s="2" t="s">
        <v>52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52</v>
      </c>
      <c r="AX41" s="2" t="s">
        <v>52</v>
      </c>
      <c r="AY41" s="2" t="s">
        <v>52</v>
      </c>
      <c r="AZ41" s="2" t="s">
        <v>52</v>
      </c>
    </row>
    <row r="42" spans="1:52" ht="30" customHeight="1">
      <c r="A42" s="29"/>
      <c r="B42" s="29"/>
      <c r="C42" s="29"/>
      <c r="D42" s="29"/>
      <c r="E42" s="31"/>
      <c r="F42" s="34"/>
      <c r="G42" s="31"/>
      <c r="H42" s="34"/>
      <c r="I42" s="31"/>
      <c r="J42" s="34"/>
      <c r="K42" s="31"/>
      <c r="L42" s="34"/>
      <c r="M42" s="29"/>
    </row>
    <row r="43" spans="1:52" ht="30" customHeight="1">
      <c r="A43" s="25" t="s">
        <v>571</v>
      </c>
      <c r="B43" s="26"/>
      <c r="C43" s="26"/>
      <c r="D43" s="26"/>
      <c r="E43" s="30"/>
      <c r="F43" s="33"/>
      <c r="G43" s="30"/>
      <c r="H43" s="33"/>
      <c r="I43" s="30"/>
      <c r="J43" s="33"/>
      <c r="K43" s="30"/>
      <c r="L43" s="33"/>
      <c r="M43" s="27"/>
      <c r="N43" s="1" t="s">
        <v>79</v>
      </c>
    </row>
    <row r="44" spans="1:52" ht="30" customHeight="1">
      <c r="A44" s="28" t="s">
        <v>558</v>
      </c>
      <c r="B44" s="28" t="s">
        <v>572</v>
      </c>
      <c r="C44" s="28" t="s">
        <v>58</v>
      </c>
      <c r="D44" s="29">
        <v>1.03</v>
      </c>
      <c r="E44" s="31">
        <f t="shared" ref="E44:F49" si="8">TRUNC(G44+I44+K44,1)</f>
        <v>680</v>
      </c>
      <c r="F44" s="34">
        <f t="shared" si="8"/>
        <v>700.4</v>
      </c>
      <c r="G44" s="31">
        <f>단가대비표!O39</f>
        <v>680</v>
      </c>
      <c r="H44" s="34">
        <f t="shared" ref="H44:H49" si="9">TRUNC(G44*D44,1)</f>
        <v>700.4</v>
      </c>
      <c r="I44" s="31">
        <f>단가대비표!P39</f>
        <v>0</v>
      </c>
      <c r="J44" s="34">
        <f t="shared" ref="J44:J49" si="10">TRUNC(I44*D44,1)</f>
        <v>0</v>
      </c>
      <c r="K44" s="31">
        <f>단가대비표!V39</f>
        <v>0</v>
      </c>
      <c r="L44" s="34">
        <f t="shared" ref="L44:L49" si="11">TRUNC(K44*D44,1)</f>
        <v>0</v>
      </c>
      <c r="M44" s="28" t="s">
        <v>52</v>
      </c>
      <c r="N44" s="2" t="s">
        <v>79</v>
      </c>
      <c r="O44" s="2" t="s">
        <v>573</v>
      </c>
      <c r="P44" s="2" t="s">
        <v>62</v>
      </c>
      <c r="Q44" s="2" t="s">
        <v>62</v>
      </c>
      <c r="R44" s="2" t="s">
        <v>61</v>
      </c>
      <c r="S44" s="3"/>
      <c r="T44" s="3"/>
      <c r="U44" s="3"/>
      <c r="V44" s="3">
        <v>1</v>
      </c>
      <c r="W44" s="3">
        <v>2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574</v>
      </c>
      <c r="AX44" s="2" t="s">
        <v>52</v>
      </c>
      <c r="AY44" s="2" t="s">
        <v>52</v>
      </c>
      <c r="AZ44" s="2" t="s">
        <v>52</v>
      </c>
    </row>
    <row r="45" spans="1:52" ht="30" customHeight="1">
      <c r="A45" s="28" t="s">
        <v>541</v>
      </c>
      <c r="B45" s="28" t="s">
        <v>542</v>
      </c>
      <c r="C45" s="28" t="s">
        <v>200</v>
      </c>
      <c r="D45" s="29">
        <v>1</v>
      </c>
      <c r="E45" s="31">
        <f t="shared" si="8"/>
        <v>105</v>
      </c>
      <c r="F45" s="34">
        <f t="shared" si="8"/>
        <v>105</v>
      </c>
      <c r="G45" s="31">
        <f>TRUNC(SUMIF(V44:V49, RIGHTB(O45, 1), H44:H49)*U45, 2)</f>
        <v>105.06</v>
      </c>
      <c r="H45" s="34">
        <f t="shared" si="9"/>
        <v>105</v>
      </c>
      <c r="I45" s="31">
        <v>0</v>
      </c>
      <c r="J45" s="34">
        <f t="shared" si="10"/>
        <v>0</v>
      </c>
      <c r="K45" s="31">
        <v>0</v>
      </c>
      <c r="L45" s="34">
        <f t="shared" si="11"/>
        <v>0</v>
      </c>
      <c r="M45" s="28" t="s">
        <v>52</v>
      </c>
      <c r="N45" s="2" t="s">
        <v>79</v>
      </c>
      <c r="O45" s="2" t="s">
        <v>517</v>
      </c>
      <c r="P45" s="2" t="s">
        <v>62</v>
      </c>
      <c r="Q45" s="2" t="s">
        <v>62</v>
      </c>
      <c r="R45" s="2" t="s">
        <v>62</v>
      </c>
      <c r="S45" s="3">
        <v>0</v>
      </c>
      <c r="T45" s="3">
        <v>0</v>
      </c>
      <c r="U45" s="3">
        <v>0.15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575</v>
      </c>
      <c r="AX45" s="2" t="s">
        <v>52</v>
      </c>
      <c r="AY45" s="2" t="s">
        <v>52</v>
      </c>
      <c r="AZ45" s="2" t="s">
        <v>52</v>
      </c>
    </row>
    <row r="46" spans="1:52" ht="30" customHeight="1">
      <c r="A46" s="28" t="s">
        <v>515</v>
      </c>
      <c r="B46" s="28" t="s">
        <v>516</v>
      </c>
      <c r="C46" s="28" t="s">
        <v>200</v>
      </c>
      <c r="D46" s="29">
        <v>1</v>
      </c>
      <c r="E46" s="31">
        <f t="shared" si="8"/>
        <v>14</v>
      </c>
      <c r="F46" s="34">
        <f t="shared" si="8"/>
        <v>14</v>
      </c>
      <c r="G46" s="31">
        <f>TRUNC(SUMIF(W44:W49, RIGHTB(O46, 1), H44:H49)*U46, 2)</f>
        <v>14</v>
      </c>
      <c r="H46" s="34">
        <f t="shared" si="9"/>
        <v>14</v>
      </c>
      <c r="I46" s="31">
        <v>0</v>
      </c>
      <c r="J46" s="34">
        <f t="shared" si="10"/>
        <v>0</v>
      </c>
      <c r="K46" s="31">
        <v>0</v>
      </c>
      <c r="L46" s="34">
        <f t="shared" si="11"/>
        <v>0</v>
      </c>
      <c r="M46" s="28" t="s">
        <v>52</v>
      </c>
      <c r="N46" s="2" t="s">
        <v>79</v>
      </c>
      <c r="O46" s="2" t="s">
        <v>526</v>
      </c>
      <c r="P46" s="2" t="s">
        <v>62</v>
      </c>
      <c r="Q46" s="2" t="s">
        <v>62</v>
      </c>
      <c r="R46" s="2" t="s">
        <v>62</v>
      </c>
      <c r="S46" s="3">
        <v>0</v>
      </c>
      <c r="T46" s="3">
        <v>0</v>
      </c>
      <c r="U46" s="3">
        <v>0.02</v>
      </c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52</v>
      </c>
      <c r="AW46" s="2" t="s">
        <v>576</v>
      </c>
      <c r="AX46" s="2" t="s">
        <v>52</v>
      </c>
      <c r="AY46" s="2" t="s">
        <v>52</v>
      </c>
      <c r="AZ46" s="2" t="s">
        <v>52</v>
      </c>
    </row>
    <row r="47" spans="1:52" ht="30" customHeight="1">
      <c r="A47" s="28" t="s">
        <v>564</v>
      </c>
      <c r="B47" s="28" t="s">
        <v>520</v>
      </c>
      <c r="C47" s="28" t="s">
        <v>521</v>
      </c>
      <c r="D47" s="29">
        <v>7.0000000000000001E-3</v>
      </c>
      <c r="E47" s="31">
        <f t="shared" si="8"/>
        <v>414968</v>
      </c>
      <c r="F47" s="34">
        <f t="shared" si="8"/>
        <v>2904.7</v>
      </c>
      <c r="G47" s="31">
        <f>단가대비표!O132</f>
        <v>0</v>
      </c>
      <c r="H47" s="34">
        <f t="shared" si="9"/>
        <v>0</v>
      </c>
      <c r="I47" s="31">
        <f>단가대비표!P132</f>
        <v>414968</v>
      </c>
      <c r="J47" s="34">
        <f t="shared" si="10"/>
        <v>2904.7</v>
      </c>
      <c r="K47" s="31">
        <f>단가대비표!V132</f>
        <v>0</v>
      </c>
      <c r="L47" s="34">
        <f t="shared" si="11"/>
        <v>0</v>
      </c>
      <c r="M47" s="28" t="s">
        <v>52</v>
      </c>
      <c r="N47" s="2" t="s">
        <v>79</v>
      </c>
      <c r="O47" s="2" t="s">
        <v>565</v>
      </c>
      <c r="P47" s="2" t="s">
        <v>62</v>
      </c>
      <c r="Q47" s="2" t="s">
        <v>62</v>
      </c>
      <c r="R47" s="2" t="s">
        <v>61</v>
      </c>
      <c r="S47" s="3"/>
      <c r="T47" s="3"/>
      <c r="U47" s="3"/>
      <c r="V47" s="3"/>
      <c r="W47" s="3"/>
      <c r="X47" s="3">
        <v>3</v>
      </c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577</v>
      </c>
      <c r="AX47" s="2" t="s">
        <v>52</v>
      </c>
      <c r="AY47" s="2" t="s">
        <v>52</v>
      </c>
      <c r="AZ47" s="2" t="s">
        <v>52</v>
      </c>
    </row>
    <row r="48" spans="1:52" ht="30" customHeight="1">
      <c r="A48" s="28" t="s">
        <v>567</v>
      </c>
      <c r="B48" s="28" t="s">
        <v>520</v>
      </c>
      <c r="C48" s="28" t="s">
        <v>521</v>
      </c>
      <c r="D48" s="29">
        <v>1.7999999999999999E-2</v>
      </c>
      <c r="E48" s="31">
        <f t="shared" si="8"/>
        <v>172068</v>
      </c>
      <c r="F48" s="34">
        <f t="shared" si="8"/>
        <v>3097.2</v>
      </c>
      <c r="G48" s="31">
        <f>단가대비표!O128</f>
        <v>0</v>
      </c>
      <c r="H48" s="34">
        <f t="shared" si="9"/>
        <v>0</v>
      </c>
      <c r="I48" s="31">
        <f>단가대비표!P128</f>
        <v>172068</v>
      </c>
      <c r="J48" s="34">
        <f t="shared" si="10"/>
        <v>3097.2</v>
      </c>
      <c r="K48" s="31">
        <f>단가대비표!V128</f>
        <v>0</v>
      </c>
      <c r="L48" s="34">
        <f t="shared" si="11"/>
        <v>0</v>
      </c>
      <c r="M48" s="28" t="s">
        <v>52</v>
      </c>
      <c r="N48" s="2" t="s">
        <v>79</v>
      </c>
      <c r="O48" s="2" t="s">
        <v>568</v>
      </c>
      <c r="P48" s="2" t="s">
        <v>62</v>
      </c>
      <c r="Q48" s="2" t="s">
        <v>62</v>
      </c>
      <c r="R48" s="2" t="s">
        <v>61</v>
      </c>
      <c r="S48" s="3"/>
      <c r="T48" s="3"/>
      <c r="U48" s="3"/>
      <c r="V48" s="3"/>
      <c r="W48" s="3"/>
      <c r="X48" s="3">
        <v>3</v>
      </c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578</v>
      </c>
      <c r="AX48" s="2" t="s">
        <v>52</v>
      </c>
      <c r="AY48" s="2" t="s">
        <v>52</v>
      </c>
      <c r="AZ48" s="2" t="s">
        <v>52</v>
      </c>
    </row>
    <row r="49" spans="1:52" ht="30" customHeight="1">
      <c r="A49" s="28" t="s">
        <v>524</v>
      </c>
      <c r="B49" s="28" t="s">
        <v>525</v>
      </c>
      <c r="C49" s="28" t="s">
        <v>200</v>
      </c>
      <c r="D49" s="29">
        <v>1</v>
      </c>
      <c r="E49" s="31">
        <f t="shared" si="8"/>
        <v>180</v>
      </c>
      <c r="F49" s="34">
        <f t="shared" si="8"/>
        <v>180</v>
      </c>
      <c r="G49" s="31">
        <f>TRUNC(SUMIF(X44:X49, RIGHTB(O49, 1), J44:J49)*U49, 2)</f>
        <v>180.05</v>
      </c>
      <c r="H49" s="34">
        <f t="shared" si="9"/>
        <v>180</v>
      </c>
      <c r="I49" s="31">
        <v>0</v>
      </c>
      <c r="J49" s="34">
        <f t="shared" si="10"/>
        <v>0</v>
      </c>
      <c r="K49" s="31">
        <v>0</v>
      </c>
      <c r="L49" s="34">
        <f t="shared" si="11"/>
        <v>0</v>
      </c>
      <c r="M49" s="28" t="s">
        <v>52</v>
      </c>
      <c r="N49" s="2" t="s">
        <v>79</v>
      </c>
      <c r="O49" s="2" t="s">
        <v>546</v>
      </c>
      <c r="P49" s="2" t="s">
        <v>62</v>
      </c>
      <c r="Q49" s="2" t="s">
        <v>62</v>
      </c>
      <c r="R49" s="2" t="s">
        <v>62</v>
      </c>
      <c r="S49" s="3">
        <v>1</v>
      </c>
      <c r="T49" s="3">
        <v>0</v>
      </c>
      <c r="U49" s="3">
        <v>0.03</v>
      </c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579</v>
      </c>
      <c r="AX49" s="2" t="s">
        <v>52</v>
      </c>
      <c r="AY49" s="2" t="s">
        <v>52</v>
      </c>
      <c r="AZ49" s="2" t="s">
        <v>52</v>
      </c>
    </row>
    <row r="50" spans="1:52" ht="30" customHeight="1">
      <c r="A50" s="28" t="s">
        <v>528</v>
      </c>
      <c r="B50" s="28" t="s">
        <v>52</v>
      </c>
      <c r="C50" s="28" t="s">
        <v>52</v>
      </c>
      <c r="D50" s="29"/>
      <c r="E50" s="31"/>
      <c r="F50" s="34">
        <f>H50+J50+L50</f>
        <v>7000</v>
      </c>
      <c r="G50" s="31"/>
      <c r="H50" s="34">
        <f>TRUNC(SUMIF(N44:N49, N43, H44:H49),0)</f>
        <v>999</v>
      </c>
      <c r="I50" s="31"/>
      <c r="J50" s="34">
        <f>TRUNC(SUMIF(N44:N49, N43, J44:J49),0)</f>
        <v>6001</v>
      </c>
      <c r="K50" s="31"/>
      <c r="L50" s="34">
        <f>TRUNC(SUMIF(N44:N49, N43, L44:L49),0)</f>
        <v>0</v>
      </c>
      <c r="M50" s="28" t="s">
        <v>52</v>
      </c>
      <c r="N50" s="2" t="s">
        <v>191</v>
      </c>
      <c r="O50" s="2" t="s">
        <v>191</v>
      </c>
      <c r="P50" s="2" t="s">
        <v>52</v>
      </c>
      <c r="Q50" s="2" t="s">
        <v>52</v>
      </c>
      <c r="R50" s="2" t="s">
        <v>52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52</v>
      </c>
      <c r="AX50" s="2" t="s">
        <v>52</v>
      </c>
      <c r="AY50" s="2" t="s">
        <v>52</v>
      </c>
      <c r="AZ50" s="2" t="s">
        <v>52</v>
      </c>
    </row>
    <row r="51" spans="1:52" ht="30" customHeight="1">
      <c r="A51" s="29"/>
      <c r="B51" s="29"/>
      <c r="C51" s="29"/>
      <c r="D51" s="29"/>
      <c r="E51" s="31"/>
      <c r="F51" s="34"/>
      <c r="G51" s="31"/>
      <c r="H51" s="34"/>
      <c r="I51" s="31"/>
      <c r="J51" s="34"/>
      <c r="K51" s="31"/>
      <c r="L51" s="34"/>
      <c r="M51" s="29"/>
    </row>
    <row r="52" spans="1:52" ht="30" customHeight="1">
      <c r="A52" s="25" t="s">
        <v>580</v>
      </c>
      <c r="B52" s="26"/>
      <c r="C52" s="26"/>
      <c r="D52" s="26"/>
      <c r="E52" s="30"/>
      <c r="F52" s="33"/>
      <c r="G52" s="30"/>
      <c r="H52" s="33"/>
      <c r="I52" s="30"/>
      <c r="J52" s="33"/>
      <c r="K52" s="30"/>
      <c r="L52" s="33"/>
      <c r="M52" s="27"/>
      <c r="N52" s="1" t="s">
        <v>82</v>
      </c>
    </row>
    <row r="53" spans="1:52" ht="30" customHeight="1">
      <c r="A53" s="28" t="s">
        <v>558</v>
      </c>
      <c r="B53" s="28" t="s">
        <v>581</v>
      </c>
      <c r="C53" s="28" t="s">
        <v>58</v>
      </c>
      <c r="D53" s="29">
        <v>1.03</v>
      </c>
      <c r="E53" s="31">
        <f t="shared" ref="E53:F58" si="12">TRUNC(G53+I53+K53,1)</f>
        <v>990</v>
      </c>
      <c r="F53" s="34">
        <f t="shared" si="12"/>
        <v>1019.7</v>
      </c>
      <c r="G53" s="31">
        <f>단가대비표!O40</f>
        <v>990</v>
      </c>
      <c r="H53" s="34">
        <f t="shared" ref="H53:H58" si="13">TRUNC(G53*D53,1)</f>
        <v>1019.7</v>
      </c>
      <c r="I53" s="31">
        <f>단가대비표!P40</f>
        <v>0</v>
      </c>
      <c r="J53" s="34">
        <f t="shared" ref="J53:J58" si="14">TRUNC(I53*D53,1)</f>
        <v>0</v>
      </c>
      <c r="K53" s="31">
        <f>단가대비표!V40</f>
        <v>0</v>
      </c>
      <c r="L53" s="34">
        <f t="shared" ref="L53:L58" si="15">TRUNC(K53*D53,1)</f>
        <v>0</v>
      </c>
      <c r="M53" s="28" t="s">
        <v>52</v>
      </c>
      <c r="N53" s="2" t="s">
        <v>82</v>
      </c>
      <c r="O53" s="2" t="s">
        <v>582</v>
      </c>
      <c r="P53" s="2" t="s">
        <v>62</v>
      </c>
      <c r="Q53" s="2" t="s">
        <v>62</v>
      </c>
      <c r="R53" s="2" t="s">
        <v>61</v>
      </c>
      <c r="S53" s="3"/>
      <c r="T53" s="3"/>
      <c r="U53" s="3"/>
      <c r="V53" s="3">
        <v>1</v>
      </c>
      <c r="W53" s="3">
        <v>2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52</v>
      </c>
      <c r="AW53" s="2" t="s">
        <v>583</v>
      </c>
      <c r="AX53" s="2" t="s">
        <v>52</v>
      </c>
      <c r="AY53" s="2" t="s">
        <v>52</v>
      </c>
      <c r="AZ53" s="2" t="s">
        <v>52</v>
      </c>
    </row>
    <row r="54" spans="1:52" ht="30" customHeight="1">
      <c r="A54" s="28" t="s">
        <v>541</v>
      </c>
      <c r="B54" s="28" t="s">
        <v>542</v>
      </c>
      <c r="C54" s="28" t="s">
        <v>200</v>
      </c>
      <c r="D54" s="29">
        <v>1</v>
      </c>
      <c r="E54" s="31">
        <f t="shared" si="12"/>
        <v>152.9</v>
      </c>
      <c r="F54" s="34">
        <f t="shared" si="12"/>
        <v>152.9</v>
      </c>
      <c r="G54" s="31">
        <f>TRUNC(SUMIF(V53:V58, RIGHTB(O54, 1), H53:H58)*U54, 2)</f>
        <v>152.94999999999999</v>
      </c>
      <c r="H54" s="34">
        <f t="shared" si="13"/>
        <v>152.9</v>
      </c>
      <c r="I54" s="31">
        <v>0</v>
      </c>
      <c r="J54" s="34">
        <f t="shared" si="14"/>
        <v>0</v>
      </c>
      <c r="K54" s="31">
        <v>0</v>
      </c>
      <c r="L54" s="34">
        <f t="shared" si="15"/>
        <v>0</v>
      </c>
      <c r="M54" s="28" t="s">
        <v>52</v>
      </c>
      <c r="N54" s="2" t="s">
        <v>82</v>
      </c>
      <c r="O54" s="2" t="s">
        <v>517</v>
      </c>
      <c r="P54" s="2" t="s">
        <v>62</v>
      </c>
      <c r="Q54" s="2" t="s">
        <v>62</v>
      </c>
      <c r="R54" s="2" t="s">
        <v>62</v>
      </c>
      <c r="S54" s="3">
        <v>0</v>
      </c>
      <c r="T54" s="3">
        <v>0</v>
      </c>
      <c r="U54" s="3">
        <v>0.15</v>
      </c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584</v>
      </c>
      <c r="AX54" s="2" t="s">
        <v>52</v>
      </c>
      <c r="AY54" s="2" t="s">
        <v>52</v>
      </c>
      <c r="AZ54" s="2" t="s">
        <v>52</v>
      </c>
    </row>
    <row r="55" spans="1:52" ht="30" customHeight="1">
      <c r="A55" s="28" t="s">
        <v>515</v>
      </c>
      <c r="B55" s="28" t="s">
        <v>516</v>
      </c>
      <c r="C55" s="28" t="s">
        <v>200</v>
      </c>
      <c r="D55" s="29">
        <v>1</v>
      </c>
      <c r="E55" s="31">
        <f t="shared" si="12"/>
        <v>20.3</v>
      </c>
      <c r="F55" s="34">
        <f t="shared" si="12"/>
        <v>20.3</v>
      </c>
      <c r="G55" s="31">
        <f>TRUNC(SUMIF(W53:W58, RIGHTB(O55, 1), H53:H58)*U55, 2)</f>
        <v>20.39</v>
      </c>
      <c r="H55" s="34">
        <f t="shared" si="13"/>
        <v>20.3</v>
      </c>
      <c r="I55" s="31">
        <v>0</v>
      </c>
      <c r="J55" s="34">
        <f t="shared" si="14"/>
        <v>0</v>
      </c>
      <c r="K55" s="31">
        <v>0</v>
      </c>
      <c r="L55" s="34">
        <f t="shared" si="15"/>
        <v>0</v>
      </c>
      <c r="M55" s="28" t="s">
        <v>52</v>
      </c>
      <c r="N55" s="2" t="s">
        <v>82</v>
      </c>
      <c r="O55" s="2" t="s">
        <v>526</v>
      </c>
      <c r="P55" s="2" t="s">
        <v>62</v>
      </c>
      <c r="Q55" s="2" t="s">
        <v>62</v>
      </c>
      <c r="R55" s="2" t="s">
        <v>62</v>
      </c>
      <c r="S55" s="3">
        <v>0</v>
      </c>
      <c r="T55" s="3">
        <v>0</v>
      </c>
      <c r="U55" s="3">
        <v>0.02</v>
      </c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585</v>
      </c>
      <c r="AX55" s="2" t="s">
        <v>52</v>
      </c>
      <c r="AY55" s="2" t="s">
        <v>52</v>
      </c>
      <c r="AZ55" s="2" t="s">
        <v>52</v>
      </c>
    </row>
    <row r="56" spans="1:52" ht="30" customHeight="1">
      <c r="A56" s="28" t="s">
        <v>564</v>
      </c>
      <c r="B56" s="28" t="s">
        <v>520</v>
      </c>
      <c r="C56" s="28" t="s">
        <v>521</v>
      </c>
      <c r="D56" s="29">
        <v>8.9999999999999993E-3</v>
      </c>
      <c r="E56" s="31">
        <f t="shared" si="12"/>
        <v>414968</v>
      </c>
      <c r="F56" s="34">
        <f t="shared" si="12"/>
        <v>3734.7</v>
      </c>
      <c r="G56" s="31">
        <f>단가대비표!O132</f>
        <v>0</v>
      </c>
      <c r="H56" s="34">
        <f t="shared" si="13"/>
        <v>0</v>
      </c>
      <c r="I56" s="31">
        <f>단가대비표!P132</f>
        <v>414968</v>
      </c>
      <c r="J56" s="34">
        <f t="shared" si="14"/>
        <v>3734.7</v>
      </c>
      <c r="K56" s="31">
        <f>단가대비표!V132</f>
        <v>0</v>
      </c>
      <c r="L56" s="34">
        <f t="shared" si="15"/>
        <v>0</v>
      </c>
      <c r="M56" s="28" t="s">
        <v>52</v>
      </c>
      <c r="N56" s="2" t="s">
        <v>82</v>
      </c>
      <c r="O56" s="2" t="s">
        <v>565</v>
      </c>
      <c r="P56" s="2" t="s">
        <v>62</v>
      </c>
      <c r="Q56" s="2" t="s">
        <v>62</v>
      </c>
      <c r="R56" s="2" t="s">
        <v>61</v>
      </c>
      <c r="S56" s="3"/>
      <c r="T56" s="3"/>
      <c r="U56" s="3"/>
      <c r="V56" s="3"/>
      <c r="W56" s="3"/>
      <c r="X56" s="3">
        <v>3</v>
      </c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52</v>
      </c>
      <c r="AW56" s="2" t="s">
        <v>586</v>
      </c>
      <c r="AX56" s="2" t="s">
        <v>52</v>
      </c>
      <c r="AY56" s="2" t="s">
        <v>52</v>
      </c>
      <c r="AZ56" s="2" t="s">
        <v>52</v>
      </c>
    </row>
    <row r="57" spans="1:52" ht="30" customHeight="1">
      <c r="A57" s="28" t="s">
        <v>567</v>
      </c>
      <c r="B57" s="28" t="s">
        <v>520</v>
      </c>
      <c r="C57" s="28" t="s">
        <v>521</v>
      </c>
      <c r="D57" s="29">
        <v>2.1999999999999999E-2</v>
      </c>
      <c r="E57" s="31">
        <f t="shared" si="12"/>
        <v>172068</v>
      </c>
      <c r="F57" s="34">
        <f t="shared" si="12"/>
        <v>3785.4</v>
      </c>
      <c r="G57" s="31">
        <f>단가대비표!O128</f>
        <v>0</v>
      </c>
      <c r="H57" s="34">
        <f t="shared" si="13"/>
        <v>0</v>
      </c>
      <c r="I57" s="31">
        <f>단가대비표!P128</f>
        <v>172068</v>
      </c>
      <c r="J57" s="34">
        <f t="shared" si="14"/>
        <v>3785.4</v>
      </c>
      <c r="K57" s="31">
        <f>단가대비표!V128</f>
        <v>0</v>
      </c>
      <c r="L57" s="34">
        <f t="shared" si="15"/>
        <v>0</v>
      </c>
      <c r="M57" s="28" t="s">
        <v>52</v>
      </c>
      <c r="N57" s="2" t="s">
        <v>82</v>
      </c>
      <c r="O57" s="2" t="s">
        <v>568</v>
      </c>
      <c r="P57" s="2" t="s">
        <v>62</v>
      </c>
      <c r="Q57" s="2" t="s">
        <v>62</v>
      </c>
      <c r="R57" s="2" t="s">
        <v>61</v>
      </c>
      <c r="S57" s="3"/>
      <c r="T57" s="3"/>
      <c r="U57" s="3"/>
      <c r="V57" s="3"/>
      <c r="W57" s="3"/>
      <c r="X57" s="3">
        <v>3</v>
      </c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52</v>
      </c>
      <c r="AW57" s="2" t="s">
        <v>587</v>
      </c>
      <c r="AX57" s="2" t="s">
        <v>52</v>
      </c>
      <c r="AY57" s="2" t="s">
        <v>52</v>
      </c>
      <c r="AZ57" s="2" t="s">
        <v>52</v>
      </c>
    </row>
    <row r="58" spans="1:52" ht="30" customHeight="1">
      <c r="A58" s="28" t="s">
        <v>524</v>
      </c>
      <c r="B58" s="28" t="s">
        <v>525</v>
      </c>
      <c r="C58" s="28" t="s">
        <v>200</v>
      </c>
      <c r="D58" s="29">
        <v>1</v>
      </c>
      <c r="E58" s="31">
        <f t="shared" si="12"/>
        <v>225.6</v>
      </c>
      <c r="F58" s="34">
        <f t="shared" si="12"/>
        <v>225.6</v>
      </c>
      <c r="G58" s="31">
        <f>TRUNC(SUMIF(X53:X58, RIGHTB(O58, 1), J53:J58)*U58, 2)</f>
        <v>225.6</v>
      </c>
      <c r="H58" s="34">
        <f t="shared" si="13"/>
        <v>225.6</v>
      </c>
      <c r="I58" s="31">
        <v>0</v>
      </c>
      <c r="J58" s="34">
        <f t="shared" si="14"/>
        <v>0</v>
      </c>
      <c r="K58" s="31">
        <v>0</v>
      </c>
      <c r="L58" s="34">
        <f t="shared" si="15"/>
        <v>0</v>
      </c>
      <c r="M58" s="28" t="s">
        <v>52</v>
      </c>
      <c r="N58" s="2" t="s">
        <v>82</v>
      </c>
      <c r="O58" s="2" t="s">
        <v>546</v>
      </c>
      <c r="P58" s="2" t="s">
        <v>62</v>
      </c>
      <c r="Q58" s="2" t="s">
        <v>62</v>
      </c>
      <c r="R58" s="2" t="s">
        <v>62</v>
      </c>
      <c r="S58" s="3">
        <v>1</v>
      </c>
      <c r="T58" s="3">
        <v>0</v>
      </c>
      <c r="U58" s="3">
        <v>0.03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588</v>
      </c>
      <c r="AX58" s="2" t="s">
        <v>52</v>
      </c>
      <c r="AY58" s="2" t="s">
        <v>52</v>
      </c>
      <c r="AZ58" s="2" t="s">
        <v>52</v>
      </c>
    </row>
    <row r="59" spans="1:52" ht="30" customHeight="1">
      <c r="A59" s="28" t="s">
        <v>528</v>
      </c>
      <c r="B59" s="28" t="s">
        <v>52</v>
      </c>
      <c r="C59" s="28" t="s">
        <v>52</v>
      </c>
      <c r="D59" s="29"/>
      <c r="E59" s="31"/>
      <c r="F59" s="34">
        <f>H59+J59+L59</f>
        <v>8938</v>
      </c>
      <c r="G59" s="31"/>
      <c r="H59" s="34">
        <f>TRUNC(SUMIF(N53:N58, N52, H53:H58),0)</f>
        <v>1418</v>
      </c>
      <c r="I59" s="31"/>
      <c r="J59" s="34">
        <f>TRUNC(SUMIF(N53:N58, N52, J53:J58),0)</f>
        <v>7520</v>
      </c>
      <c r="K59" s="31"/>
      <c r="L59" s="34">
        <f>TRUNC(SUMIF(N53:N58, N52, L53:L58),0)</f>
        <v>0</v>
      </c>
      <c r="M59" s="28" t="s">
        <v>52</v>
      </c>
      <c r="N59" s="2" t="s">
        <v>191</v>
      </c>
      <c r="O59" s="2" t="s">
        <v>191</v>
      </c>
      <c r="P59" s="2" t="s">
        <v>52</v>
      </c>
      <c r="Q59" s="2" t="s">
        <v>52</v>
      </c>
      <c r="R59" s="2" t="s">
        <v>52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52</v>
      </c>
      <c r="AX59" s="2" t="s">
        <v>52</v>
      </c>
      <c r="AY59" s="2" t="s">
        <v>52</v>
      </c>
      <c r="AZ59" s="2" t="s">
        <v>52</v>
      </c>
    </row>
    <row r="60" spans="1:52" ht="30" customHeight="1">
      <c r="A60" s="29"/>
      <c r="B60" s="29"/>
      <c r="C60" s="29"/>
      <c r="D60" s="29"/>
      <c r="E60" s="31"/>
      <c r="F60" s="34"/>
      <c r="G60" s="31"/>
      <c r="H60" s="34"/>
      <c r="I60" s="31"/>
      <c r="J60" s="34"/>
      <c r="K60" s="31"/>
      <c r="L60" s="34"/>
      <c r="M60" s="29"/>
    </row>
    <row r="61" spans="1:52" ht="30" customHeight="1">
      <c r="A61" s="25" t="s">
        <v>589</v>
      </c>
      <c r="B61" s="26"/>
      <c r="C61" s="26"/>
      <c r="D61" s="26"/>
      <c r="E61" s="30"/>
      <c r="F61" s="33"/>
      <c r="G61" s="30"/>
      <c r="H61" s="33"/>
      <c r="I61" s="30"/>
      <c r="J61" s="33"/>
      <c r="K61" s="30"/>
      <c r="L61" s="33"/>
      <c r="M61" s="27"/>
      <c r="N61" s="1" t="s">
        <v>86</v>
      </c>
    </row>
    <row r="62" spans="1:52" ht="30" customHeight="1">
      <c r="A62" s="28" t="s">
        <v>590</v>
      </c>
      <c r="B62" s="28" t="s">
        <v>591</v>
      </c>
      <c r="C62" s="28" t="s">
        <v>58</v>
      </c>
      <c r="D62" s="29">
        <v>1.1000000000000001</v>
      </c>
      <c r="E62" s="31">
        <f t="shared" ref="E62:F66" si="16">TRUNC(G62+I62+K62,1)</f>
        <v>294</v>
      </c>
      <c r="F62" s="34">
        <f t="shared" si="16"/>
        <v>323.39999999999998</v>
      </c>
      <c r="G62" s="31">
        <f>단가대비표!O36</f>
        <v>294</v>
      </c>
      <c r="H62" s="34">
        <f>TRUNC(G62*D62,1)</f>
        <v>323.39999999999998</v>
      </c>
      <c r="I62" s="31">
        <f>단가대비표!P36</f>
        <v>0</v>
      </c>
      <c r="J62" s="34">
        <f>TRUNC(I62*D62,1)</f>
        <v>0</v>
      </c>
      <c r="K62" s="31">
        <f>단가대비표!V36</f>
        <v>0</v>
      </c>
      <c r="L62" s="34">
        <f>TRUNC(K62*D62,1)</f>
        <v>0</v>
      </c>
      <c r="M62" s="28" t="s">
        <v>52</v>
      </c>
      <c r="N62" s="2" t="s">
        <v>86</v>
      </c>
      <c r="O62" s="2" t="s">
        <v>592</v>
      </c>
      <c r="P62" s="2" t="s">
        <v>62</v>
      </c>
      <c r="Q62" s="2" t="s">
        <v>62</v>
      </c>
      <c r="R62" s="2" t="s">
        <v>61</v>
      </c>
      <c r="S62" s="3"/>
      <c r="T62" s="3"/>
      <c r="U62" s="3"/>
      <c r="V62" s="3">
        <v>1</v>
      </c>
      <c r="W62" s="3">
        <v>2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593</v>
      </c>
      <c r="AX62" s="2" t="s">
        <v>52</v>
      </c>
      <c r="AY62" s="2" t="s">
        <v>52</v>
      </c>
      <c r="AZ62" s="2" t="s">
        <v>52</v>
      </c>
    </row>
    <row r="63" spans="1:52" ht="30" customHeight="1">
      <c r="A63" s="28" t="s">
        <v>541</v>
      </c>
      <c r="B63" s="28" t="s">
        <v>542</v>
      </c>
      <c r="C63" s="28" t="s">
        <v>200</v>
      </c>
      <c r="D63" s="29">
        <v>1</v>
      </c>
      <c r="E63" s="31">
        <f t="shared" si="16"/>
        <v>48.5</v>
      </c>
      <c r="F63" s="34">
        <f t="shared" si="16"/>
        <v>48.5</v>
      </c>
      <c r="G63" s="31">
        <f>TRUNC(SUMIF(V62:V66, RIGHTB(O63, 1), H62:H66)*U63, 2)</f>
        <v>48.51</v>
      </c>
      <c r="H63" s="34">
        <f>TRUNC(G63*D63,1)</f>
        <v>48.5</v>
      </c>
      <c r="I63" s="31">
        <v>0</v>
      </c>
      <c r="J63" s="34">
        <f>TRUNC(I63*D63,1)</f>
        <v>0</v>
      </c>
      <c r="K63" s="31">
        <v>0</v>
      </c>
      <c r="L63" s="34">
        <f>TRUNC(K63*D63,1)</f>
        <v>0</v>
      </c>
      <c r="M63" s="28" t="s">
        <v>52</v>
      </c>
      <c r="N63" s="2" t="s">
        <v>86</v>
      </c>
      <c r="O63" s="2" t="s">
        <v>517</v>
      </c>
      <c r="P63" s="2" t="s">
        <v>62</v>
      </c>
      <c r="Q63" s="2" t="s">
        <v>62</v>
      </c>
      <c r="R63" s="2" t="s">
        <v>62</v>
      </c>
      <c r="S63" s="3">
        <v>0</v>
      </c>
      <c r="T63" s="3">
        <v>0</v>
      </c>
      <c r="U63" s="3">
        <v>0.15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594</v>
      </c>
      <c r="AX63" s="2" t="s">
        <v>52</v>
      </c>
      <c r="AY63" s="2" t="s">
        <v>52</v>
      </c>
      <c r="AZ63" s="2" t="s">
        <v>52</v>
      </c>
    </row>
    <row r="64" spans="1:52" ht="30" customHeight="1">
      <c r="A64" s="28" t="s">
        <v>515</v>
      </c>
      <c r="B64" s="28" t="s">
        <v>516</v>
      </c>
      <c r="C64" s="28" t="s">
        <v>200</v>
      </c>
      <c r="D64" s="29">
        <v>1</v>
      </c>
      <c r="E64" s="31">
        <f t="shared" si="16"/>
        <v>6.4</v>
      </c>
      <c r="F64" s="34">
        <f t="shared" si="16"/>
        <v>6.4</v>
      </c>
      <c r="G64" s="31">
        <f>TRUNC(SUMIF(W62:W66, RIGHTB(O64, 1), H62:H66)*U64, 2)</f>
        <v>6.46</v>
      </c>
      <c r="H64" s="34">
        <f>TRUNC(G64*D64,1)</f>
        <v>6.4</v>
      </c>
      <c r="I64" s="31">
        <v>0</v>
      </c>
      <c r="J64" s="34">
        <f>TRUNC(I64*D64,1)</f>
        <v>0</v>
      </c>
      <c r="K64" s="31">
        <v>0</v>
      </c>
      <c r="L64" s="34">
        <f>TRUNC(K64*D64,1)</f>
        <v>0</v>
      </c>
      <c r="M64" s="28" t="s">
        <v>52</v>
      </c>
      <c r="N64" s="2" t="s">
        <v>86</v>
      </c>
      <c r="O64" s="2" t="s">
        <v>526</v>
      </c>
      <c r="P64" s="2" t="s">
        <v>62</v>
      </c>
      <c r="Q64" s="2" t="s">
        <v>62</v>
      </c>
      <c r="R64" s="2" t="s">
        <v>62</v>
      </c>
      <c r="S64" s="3">
        <v>0</v>
      </c>
      <c r="T64" s="3">
        <v>0</v>
      </c>
      <c r="U64" s="3">
        <v>0.02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595</v>
      </c>
      <c r="AX64" s="2" t="s">
        <v>52</v>
      </c>
      <c r="AY64" s="2" t="s">
        <v>52</v>
      </c>
      <c r="AZ64" s="2" t="s">
        <v>52</v>
      </c>
    </row>
    <row r="65" spans="1:52" ht="30" customHeight="1">
      <c r="A65" s="28" t="s">
        <v>519</v>
      </c>
      <c r="B65" s="28" t="s">
        <v>520</v>
      </c>
      <c r="C65" s="28" t="s">
        <v>521</v>
      </c>
      <c r="D65" s="29">
        <v>0.05</v>
      </c>
      <c r="E65" s="31">
        <f t="shared" si="16"/>
        <v>273676</v>
      </c>
      <c r="F65" s="34">
        <f t="shared" si="16"/>
        <v>13683.8</v>
      </c>
      <c r="G65" s="31">
        <f>단가대비표!O130</f>
        <v>0</v>
      </c>
      <c r="H65" s="34">
        <f>TRUNC(G65*D65,1)</f>
        <v>0</v>
      </c>
      <c r="I65" s="31">
        <f>단가대비표!P130</f>
        <v>273676</v>
      </c>
      <c r="J65" s="34">
        <f>TRUNC(I65*D65,1)</f>
        <v>13683.8</v>
      </c>
      <c r="K65" s="31">
        <f>단가대비표!V130</f>
        <v>0</v>
      </c>
      <c r="L65" s="34">
        <f>TRUNC(K65*D65,1)</f>
        <v>0</v>
      </c>
      <c r="M65" s="28" t="s">
        <v>52</v>
      </c>
      <c r="N65" s="2" t="s">
        <v>86</v>
      </c>
      <c r="O65" s="2" t="s">
        <v>522</v>
      </c>
      <c r="P65" s="2" t="s">
        <v>62</v>
      </c>
      <c r="Q65" s="2" t="s">
        <v>62</v>
      </c>
      <c r="R65" s="2" t="s">
        <v>61</v>
      </c>
      <c r="S65" s="3"/>
      <c r="T65" s="3"/>
      <c r="U65" s="3"/>
      <c r="V65" s="3"/>
      <c r="W65" s="3"/>
      <c r="X65" s="3">
        <v>3</v>
      </c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596</v>
      </c>
      <c r="AX65" s="2" t="s">
        <v>52</v>
      </c>
      <c r="AY65" s="2" t="s">
        <v>52</v>
      </c>
      <c r="AZ65" s="2" t="s">
        <v>52</v>
      </c>
    </row>
    <row r="66" spans="1:52" ht="30" customHeight="1">
      <c r="A66" s="28" t="s">
        <v>524</v>
      </c>
      <c r="B66" s="28" t="s">
        <v>525</v>
      </c>
      <c r="C66" s="28" t="s">
        <v>200</v>
      </c>
      <c r="D66" s="29">
        <v>1</v>
      </c>
      <c r="E66" s="31">
        <f t="shared" si="16"/>
        <v>410.5</v>
      </c>
      <c r="F66" s="34">
        <f t="shared" si="16"/>
        <v>410.5</v>
      </c>
      <c r="G66" s="31">
        <f>TRUNC(SUMIF(X62:X66, RIGHTB(O66, 1), J62:J66)*U66, 2)</f>
        <v>410.51</v>
      </c>
      <c r="H66" s="34">
        <f>TRUNC(G66*D66,1)</f>
        <v>410.5</v>
      </c>
      <c r="I66" s="31">
        <v>0</v>
      </c>
      <c r="J66" s="34">
        <f>TRUNC(I66*D66,1)</f>
        <v>0</v>
      </c>
      <c r="K66" s="31">
        <v>0</v>
      </c>
      <c r="L66" s="34">
        <f>TRUNC(K66*D66,1)</f>
        <v>0</v>
      </c>
      <c r="M66" s="28" t="s">
        <v>52</v>
      </c>
      <c r="N66" s="2" t="s">
        <v>86</v>
      </c>
      <c r="O66" s="2" t="s">
        <v>546</v>
      </c>
      <c r="P66" s="2" t="s">
        <v>62</v>
      </c>
      <c r="Q66" s="2" t="s">
        <v>62</v>
      </c>
      <c r="R66" s="2" t="s">
        <v>62</v>
      </c>
      <c r="S66" s="3">
        <v>1</v>
      </c>
      <c r="T66" s="3">
        <v>0</v>
      </c>
      <c r="U66" s="3">
        <v>0.03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597</v>
      </c>
      <c r="AX66" s="2" t="s">
        <v>52</v>
      </c>
      <c r="AY66" s="2" t="s">
        <v>52</v>
      </c>
      <c r="AZ66" s="2" t="s">
        <v>52</v>
      </c>
    </row>
    <row r="67" spans="1:52" ht="30" customHeight="1">
      <c r="A67" s="28" t="s">
        <v>528</v>
      </c>
      <c r="B67" s="28" t="s">
        <v>52</v>
      </c>
      <c r="C67" s="28" t="s">
        <v>52</v>
      </c>
      <c r="D67" s="29"/>
      <c r="E67" s="31"/>
      <c r="F67" s="34">
        <f>H67+J67+L67</f>
        <v>14471</v>
      </c>
      <c r="G67" s="31"/>
      <c r="H67" s="34">
        <f>TRUNC(SUMIF(N62:N66, N61, H62:H66),0)</f>
        <v>788</v>
      </c>
      <c r="I67" s="31"/>
      <c r="J67" s="34">
        <f>TRUNC(SUMIF(N62:N66, N61, J62:J66),0)</f>
        <v>13683</v>
      </c>
      <c r="K67" s="31"/>
      <c r="L67" s="34">
        <f>TRUNC(SUMIF(N62:N66, N61, L62:L66),0)</f>
        <v>0</v>
      </c>
      <c r="M67" s="28" t="s">
        <v>52</v>
      </c>
      <c r="N67" s="2" t="s">
        <v>191</v>
      </c>
      <c r="O67" s="2" t="s">
        <v>191</v>
      </c>
      <c r="P67" s="2" t="s">
        <v>52</v>
      </c>
      <c r="Q67" s="2" t="s">
        <v>52</v>
      </c>
      <c r="R67" s="2" t="s">
        <v>52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52</v>
      </c>
      <c r="AX67" s="2" t="s">
        <v>52</v>
      </c>
      <c r="AY67" s="2" t="s">
        <v>52</v>
      </c>
      <c r="AZ67" s="2" t="s">
        <v>52</v>
      </c>
    </row>
    <row r="68" spans="1:52" ht="30" customHeight="1">
      <c r="A68" s="29"/>
      <c r="B68" s="29"/>
      <c r="C68" s="29"/>
      <c r="D68" s="29"/>
      <c r="E68" s="31"/>
      <c r="F68" s="34"/>
      <c r="G68" s="31"/>
      <c r="H68" s="34"/>
      <c r="I68" s="31"/>
      <c r="J68" s="34"/>
      <c r="K68" s="31"/>
      <c r="L68" s="34"/>
      <c r="M68" s="29"/>
    </row>
    <row r="69" spans="1:52" ht="30" customHeight="1">
      <c r="A69" s="25" t="s">
        <v>598</v>
      </c>
      <c r="B69" s="26"/>
      <c r="C69" s="26"/>
      <c r="D69" s="26"/>
      <c r="E69" s="30"/>
      <c r="F69" s="33"/>
      <c r="G69" s="30"/>
      <c r="H69" s="33"/>
      <c r="I69" s="30"/>
      <c r="J69" s="33"/>
      <c r="K69" s="30"/>
      <c r="L69" s="33"/>
      <c r="M69" s="27"/>
      <c r="N69" s="1" t="s">
        <v>89</v>
      </c>
    </row>
    <row r="70" spans="1:52" ht="30" customHeight="1">
      <c r="A70" s="28" t="s">
        <v>590</v>
      </c>
      <c r="B70" s="28" t="s">
        <v>599</v>
      </c>
      <c r="C70" s="28" t="s">
        <v>58</v>
      </c>
      <c r="D70" s="29">
        <v>1.1000000000000001</v>
      </c>
      <c r="E70" s="31">
        <f t="shared" ref="E70:F74" si="17">TRUNC(G70+I70+K70,1)</f>
        <v>350</v>
      </c>
      <c r="F70" s="34">
        <f t="shared" si="17"/>
        <v>385</v>
      </c>
      <c r="G70" s="31">
        <f>단가대비표!O37</f>
        <v>350</v>
      </c>
      <c r="H70" s="34">
        <f>TRUNC(G70*D70,1)</f>
        <v>385</v>
      </c>
      <c r="I70" s="31">
        <f>단가대비표!P37</f>
        <v>0</v>
      </c>
      <c r="J70" s="34">
        <f>TRUNC(I70*D70,1)</f>
        <v>0</v>
      </c>
      <c r="K70" s="31">
        <f>단가대비표!V37</f>
        <v>0</v>
      </c>
      <c r="L70" s="34">
        <f>TRUNC(K70*D70,1)</f>
        <v>0</v>
      </c>
      <c r="M70" s="28" t="s">
        <v>52</v>
      </c>
      <c r="N70" s="2" t="s">
        <v>89</v>
      </c>
      <c r="O70" s="2" t="s">
        <v>600</v>
      </c>
      <c r="P70" s="2" t="s">
        <v>62</v>
      </c>
      <c r="Q70" s="2" t="s">
        <v>62</v>
      </c>
      <c r="R70" s="2" t="s">
        <v>61</v>
      </c>
      <c r="S70" s="3"/>
      <c r="T70" s="3"/>
      <c r="U70" s="3"/>
      <c r="V70" s="3">
        <v>1</v>
      </c>
      <c r="W70" s="3">
        <v>2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601</v>
      </c>
      <c r="AX70" s="2" t="s">
        <v>52</v>
      </c>
      <c r="AY70" s="2" t="s">
        <v>52</v>
      </c>
      <c r="AZ70" s="2" t="s">
        <v>52</v>
      </c>
    </row>
    <row r="71" spans="1:52" ht="30" customHeight="1">
      <c r="A71" s="28" t="s">
        <v>541</v>
      </c>
      <c r="B71" s="28" t="s">
        <v>542</v>
      </c>
      <c r="C71" s="28" t="s">
        <v>200</v>
      </c>
      <c r="D71" s="29">
        <v>1</v>
      </c>
      <c r="E71" s="31">
        <f t="shared" si="17"/>
        <v>57.7</v>
      </c>
      <c r="F71" s="34">
        <f t="shared" si="17"/>
        <v>57.7</v>
      </c>
      <c r="G71" s="31">
        <f>TRUNC(SUMIF(V70:V74, RIGHTB(O71, 1), H70:H74)*U71, 2)</f>
        <v>57.75</v>
      </c>
      <c r="H71" s="34">
        <f>TRUNC(G71*D71,1)</f>
        <v>57.7</v>
      </c>
      <c r="I71" s="31">
        <v>0</v>
      </c>
      <c r="J71" s="34">
        <f>TRUNC(I71*D71,1)</f>
        <v>0</v>
      </c>
      <c r="K71" s="31">
        <v>0</v>
      </c>
      <c r="L71" s="34">
        <f>TRUNC(K71*D71,1)</f>
        <v>0</v>
      </c>
      <c r="M71" s="28" t="s">
        <v>52</v>
      </c>
      <c r="N71" s="2" t="s">
        <v>89</v>
      </c>
      <c r="O71" s="2" t="s">
        <v>517</v>
      </c>
      <c r="P71" s="2" t="s">
        <v>62</v>
      </c>
      <c r="Q71" s="2" t="s">
        <v>62</v>
      </c>
      <c r="R71" s="2" t="s">
        <v>62</v>
      </c>
      <c r="S71" s="3">
        <v>0</v>
      </c>
      <c r="T71" s="3">
        <v>0</v>
      </c>
      <c r="U71" s="3">
        <v>0.15</v>
      </c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52</v>
      </c>
      <c r="AW71" s="2" t="s">
        <v>602</v>
      </c>
      <c r="AX71" s="2" t="s">
        <v>52</v>
      </c>
      <c r="AY71" s="2" t="s">
        <v>52</v>
      </c>
      <c r="AZ71" s="2" t="s">
        <v>52</v>
      </c>
    </row>
    <row r="72" spans="1:52" ht="30" customHeight="1">
      <c r="A72" s="28" t="s">
        <v>515</v>
      </c>
      <c r="B72" s="28" t="s">
        <v>516</v>
      </c>
      <c r="C72" s="28" t="s">
        <v>200</v>
      </c>
      <c r="D72" s="29">
        <v>1</v>
      </c>
      <c r="E72" s="31">
        <f t="shared" si="17"/>
        <v>7.7</v>
      </c>
      <c r="F72" s="34">
        <f t="shared" si="17"/>
        <v>7.7</v>
      </c>
      <c r="G72" s="31">
        <f>TRUNC(SUMIF(W70:W74, RIGHTB(O72, 1), H70:H74)*U72, 2)</f>
        <v>7.7</v>
      </c>
      <c r="H72" s="34">
        <f>TRUNC(G72*D72,1)</f>
        <v>7.7</v>
      </c>
      <c r="I72" s="31">
        <v>0</v>
      </c>
      <c r="J72" s="34">
        <f>TRUNC(I72*D72,1)</f>
        <v>0</v>
      </c>
      <c r="K72" s="31">
        <v>0</v>
      </c>
      <c r="L72" s="34">
        <f>TRUNC(K72*D72,1)</f>
        <v>0</v>
      </c>
      <c r="M72" s="28" t="s">
        <v>52</v>
      </c>
      <c r="N72" s="2" t="s">
        <v>89</v>
      </c>
      <c r="O72" s="2" t="s">
        <v>526</v>
      </c>
      <c r="P72" s="2" t="s">
        <v>62</v>
      </c>
      <c r="Q72" s="2" t="s">
        <v>62</v>
      </c>
      <c r="R72" s="2" t="s">
        <v>62</v>
      </c>
      <c r="S72" s="3">
        <v>0</v>
      </c>
      <c r="T72" s="3">
        <v>0</v>
      </c>
      <c r="U72" s="3">
        <v>0.02</v>
      </c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603</v>
      </c>
      <c r="AX72" s="2" t="s">
        <v>52</v>
      </c>
      <c r="AY72" s="2" t="s">
        <v>52</v>
      </c>
      <c r="AZ72" s="2" t="s">
        <v>52</v>
      </c>
    </row>
    <row r="73" spans="1:52" ht="30" customHeight="1">
      <c r="A73" s="28" t="s">
        <v>519</v>
      </c>
      <c r="B73" s="28" t="s">
        <v>520</v>
      </c>
      <c r="C73" s="28" t="s">
        <v>521</v>
      </c>
      <c r="D73" s="29">
        <v>0.06</v>
      </c>
      <c r="E73" s="31">
        <f t="shared" si="17"/>
        <v>273676</v>
      </c>
      <c r="F73" s="34">
        <f t="shared" si="17"/>
        <v>16420.5</v>
      </c>
      <c r="G73" s="31">
        <f>단가대비표!O130</f>
        <v>0</v>
      </c>
      <c r="H73" s="34">
        <f>TRUNC(G73*D73,1)</f>
        <v>0</v>
      </c>
      <c r="I73" s="31">
        <f>단가대비표!P130</f>
        <v>273676</v>
      </c>
      <c r="J73" s="34">
        <f>TRUNC(I73*D73,1)</f>
        <v>16420.5</v>
      </c>
      <c r="K73" s="31">
        <f>단가대비표!V130</f>
        <v>0</v>
      </c>
      <c r="L73" s="34">
        <f>TRUNC(K73*D73,1)</f>
        <v>0</v>
      </c>
      <c r="M73" s="28" t="s">
        <v>52</v>
      </c>
      <c r="N73" s="2" t="s">
        <v>89</v>
      </c>
      <c r="O73" s="2" t="s">
        <v>522</v>
      </c>
      <c r="P73" s="2" t="s">
        <v>62</v>
      </c>
      <c r="Q73" s="2" t="s">
        <v>62</v>
      </c>
      <c r="R73" s="2" t="s">
        <v>61</v>
      </c>
      <c r="S73" s="3"/>
      <c r="T73" s="3"/>
      <c r="U73" s="3"/>
      <c r="V73" s="3"/>
      <c r="W73" s="3"/>
      <c r="X73" s="3">
        <v>3</v>
      </c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604</v>
      </c>
      <c r="AX73" s="2" t="s">
        <v>52</v>
      </c>
      <c r="AY73" s="2" t="s">
        <v>52</v>
      </c>
      <c r="AZ73" s="2" t="s">
        <v>52</v>
      </c>
    </row>
    <row r="74" spans="1:52" ht="30" customHeight="1">
      <c r="A74" s="28" t="s">
        <v>524</v>
      </c>
      <c r="B74" s="28" t="s">
        <v>525</v>
      </c>
      <c r="C74" s="28" t="s">
        <v>200</v>
      </c>
      <c r="D74" s="29">
        <v>1</v>
      </c>
      <c r="E74" s="31">
        <f t="shared" si="17"/>
        <v>492.6</v>
      </c>
      <c r="F74" s="34">
        <f t="shared" si="17"/>
        <v>492.6</v>
      </c>
      <c r="G74" s="31">
        <f>TRUNC(SUMIF(X70:X74, RIGHTB(O74, 1), J70:J74)*U74, 2)</f>
        <v>492.61</v>
      </c>
      <c r="H74" s="34">
        <f>TRUNC(G74*D74,1)</f>
        <v>492.6</v>
      </c>
      <c r="I74" s="31">
        <v>0</v>
      </c>
      <c r="J74" s="34">
        <f>TRUNC(I74*D74,1)</f>
        <v>0</v>
      </c>
      <c r="K74" s="31">
        <v>0</v>
      </c>
      <c r="L74" s="34">
        <f>TRUNC(K74*D74,1)</f>
        <v>0</v>
      </c>
      <c r="M74" s="28" t="s">
        <v>52</v>
      </c>
      <c r="N74" s="2" t="s">
        <v>89</v>
      </c>
      <c r="O74" s="2" t="s">
        <v>546</v>
      </c>
      <c r="P74" s="2" t="s">
        <v>62</v>
      </c>
      <c r="Q74" s="2" t="s">
        <v>62</v>
      </c>
      <c r="R74" s="2" t="s">
        <v>62</v>
      </c>
      <c r="S74" s="3">
        <v>1</v>
      </c>
      <c r="T74" s="3">
        <v>0</v>
      </c>
      <c r="U74" s="3">
        <v>0.03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605</v>
      </c>
      <c r="AX74" s="2" t="s">
        <v>52</v>
      </c>
      <c r="AY74" s="2" t="s">
        <v>52</v>
      </c>
      <c r="AZ74" s="2" t="s">
        <v>52</v>
      </c>
    </row>
    <row r="75" spans="1:52" ht="30" customHeight="1">
      <c r="A75" s="28" t="s">
        <v>528</v>
      </c>
      <c r="B75" s="28" t="s">
        <v>52</v>
      </c>
      <c r="C75" s="28" t="s">
        <v>52</v>
      </c>
      <c r="D75" s="29"/>
      <c r="E75" s="31"/>
      <c r="F75" s="34">
        <f>H75+J75+L75</f>
        <v>17363</v>
      </c>
      <c r="G75" s="31"/>
      <c r="H75" s="34">
        <f>TRUNC(SUMIF(N70:N74, N69, H70:H74),0)</f>
        <v>943</v>
      </c>
      <c r="I75" s="31"/>
      <c r="J75" s="34">
        <f>TRUNC(SUMIF(N70:N74, N69, J70:J74),0)</f>
        <v>16420</v>
      </c>
      <c r="K75" s="31"/>
      <c r="L75" s="34">
        <f>TRUNC(SUMIF(N70:N74, N69, L70:L74),0)</f>
        <v>0</v>
      </c>
      <c r="M75" s="28" t="s">
        <v>52</v>
      </c>
      <c r="N75" s="2" t="s">
        <v>191</v>
      </c>
      <c r="O75" s="2" t="s">
        <v>191</v>
      </c>
      <c r="P75" s="2" t="s">
        <v>52</v>
      </c>
      <c r="Q75" s="2" t="s">
        <v>52</v>
      </c>
      <c r="R75" s="2" t="s">
        <v>52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52</v>
      </c>
      <c r="AX75" s="2" t="s">
        <v>52</v>
      </c>
      <c r="AY75" s="2" t="s">
        <v>52</v>
      </c>
      <c r="AZ75" s="2" t="s">
        <v>52</v>
      </c>
    </row>
    <row r="76" spans="1:52" ht="30" customHeight="1">
      <c r="A76" s="29"/>
      <c r="B76" s="29"/>
      <c r="C76" s="29"/>
      <c r="D76" s="29"/>
      <c r="E76" s="31"/>
      <c r="F76" s="34"/>
      <c r="G76" s="31"/>
      <c r="H76" s="34"/>
      <c r="I76" s="31"/>
      <c r="J76" s="34"/>
      <c r="K76" s="31"/>
      <c r="L76" s="34"/>
      <c r="M76" s="29"/>
    </row>
    <row r="77" spans="1:52" ht="30" customHeight="1">
      <c r="A77" s="25" t="s">
        <v>606</v>
      </c>
      <c r="B77" s="26"/>
      <c r="C77" s="26"/>
      <c r="D77" s="26"/>
      <c r="E77" s="30"/>
      <c r="F77" s="33"/>
      <c r="G77" s="30"/>
      <c r="H77" s="33"/>
      <c r="I77" s="30"/>
      <c r="J77" s="33"/>
      <c r="K77" s="30"/>
      <c r="L77" s="33"/>
      <c r="M77" s="27"/>
      <c r="N77" s="1" t="s">
        <v>93</v>
      </c>
    </row>
    <row r="78" spans="1:52" ht="30" customHeight="1">
      <c r="A78" s="28" t="s">
        <v>608</v>
      </c>
      <c r="B78" s="28" t="s">
        <v>609</v>
      </c>
      <c r="C78" s="28" t="s">
        <v>58</v>
      </c>
      <c r="D78" s="29">
        <v>1.05</v>
      </c>
      <c r="E78" s="31">
        <f t="shared" ref="E78:F81" si="18">TRUNC(G78+I78+K78,1)</f>
        <v>3368</v>
      </c>
      <c r="F78" s="34">
        <f t="shared" si="18"/>
        <v>3536.4</v>
      </c>
      <c r="G78" s="31">
        <f>단가대비표!O17</f>
        <v>3368</v>
      </c>
      <c r="H78" s="34">
        <f>TRUNC(G78*D78,1)</f>
        <v>3536.4</v>
      </c>
      <c r="I78" s="31">
        <f>단가대비표!P17</f>
        <v>0</v>
      </c>
      <c r="J78" s="34">
        <f>TRUNC(I78*D78,1)</f>
        <v>0</v>
      </c>
      <c r="K78" s="31">
        <f>단가대비표!V17</f>
        <v>0</v>
      </c>
      <c r="L78" s="34">
        <f>TRUNC(K78*D78,1)</f>
        <v>0</v>
      </c>
      <c r="M78" s="28" t="s">
        <v>52</v>
      </c>
      <c r="N78" s="2" t="s">
        <v>93</v>
      </c>
      <c r="O78" s="2" t="s">
        <v>610</v>
      </c>
      <c r="P78" s="2" t="s">
        <v>62</v>
      </c>
      <c r="Q78" s="2" t="s">
        <v>62</v>
      </c>
      <c r="R78" s="2" t="s">
        <v>61</v>
      </c>
      <c r="S78" s="3"/>
      <c r="T78" s="3"/>
      <c r="U78" s="3"/>
      <c r="V78" s="3">
        <v>1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611</v>
      </c>
      <c r="AX78" s="2" t="s">
        <v>52</v>
      </c>
      <c r="AY78" s="2" t="s">
        <v>52</v>
      </c>
      <c r="AZ78" s="2" t="s">
        <v>52</v>
      </c>
    </row>
    <row r="79" spans="1:52" ht="30" customHeight="1">
      <c r="A79" s="28" t="s">
        <v>515</v>
      </c>
      <c r="B79" s="28" t="s">
        <v>516</v>
      </c>
      <c r="C79" s="28" t="s">
        <v>200</v>
      </c>
      <c r="D79" s="29">
        <v>1</v>
      </c>
      <c r="E79" s="31">
        <f t="shared" si="18"/>
        <v>70.7</v>
      </c>
      <c r="F79" s="34">
        <f t="shared" si="18"/>
        <v>70.7</v>
      </c>
      <c r="G79" s="31">
        <f>TRUNC(SUMIF(V78:V81, RIGHTB(O79, 1), H78:H81)*U79, 2)</f>
        <v>70.72</v>
      </c>
      <c r="H79" s="34">
        <f>TRUNC(G79*D79,1)</f>
        <v>70.7</v>
      </c>
      <c r="I79" s="31">
        <v>0</v>
      </c>
      <c r="J79" s="34">
        <f>TRUNC(I79*D79,1)</f>
        <v>0</v>
      </c>
      <c r="K79" s="31">
        <v>0</v>
      </c>
      <c r="L79" s="34">
        <f>TRUNC(K79*D79,1)</f>
        <v>0</v>
      </c>
      <c r="M79" s="28" t="s">
        <v>52</v>
      </c>
      <c r="N79" s="2" t="s">
        <v>93</v>
      </c>
      <c r="O79" s="2" t="s">
        <v>517</v>
      </c>
      <c r="P79" s="2" t="s">
        <v>62</v>
      </c>
      <c r="Q79" s="2" t="s">
        <v>62</v>
      </c>
      <c r="R79" s="2" t="s">
        <v>62</v>
      </c>
      <c r="S79" s="3">
        <v>0</v>
      </c>
      <c r="T79" s="3">
        <v>0</v>
      </c>
      <c r="U79" s="3">
        <v>0.02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612</v>
      </c>
      <c r="AX79" s="2" t="s">
        <v>52</v>
      </c>
      <c r="AY79" s="2" t="s">
        <v>52</v>
      </c>
      <c r="AZ79" s="2" t="s">
        <v>52</v>
      </c>
    </row>
    <row r="80" spans="1:52" ht="30" customHeight="1">
      <c r="A80" s="28" t="s">
        <v>613</v>
      </c>
      <c r="B80" s="28" t="s">
        <v>520</v>
      </c>
      <c r="C80" s="28" t="s">
        <v>521</v>
      </c>
      <c r="D80" s="29">
        <v>2.1999999999999999E-2</v>
      </c>
      <c r="E80" s="31">
        <f t="shared" si="18"/>
        <v>304156</v>
      </c>
      <c r="F80" s="34">
        <f t="shared" si="18"/>
        <v>6691.4</v>
      </c>
      <c r="G80" s="31">
        <f>단가대비표!O131</f>
        <v>0</v>
      </c>
      <c r="H80" s="34">
        <f>TRUNC(G80*D80,1)</f>
        <v>0</v>
      </c>
      <c r="I80" s="31">
        <f>단가대비표!P131</f>
        <v>304156</v>
      </c>
      <c r="J80" s="34">
        <f>TRUNC(I80*D80,1)</f>
        <v>6691.4</v>
      </c>
      <c r="K80" s="31">
        <f>단가대비표!V131</f>
        <v>0</v>
      </c>
      <c r="L80" s="34">
        <f>TRUNC(K80*D80,1)</f>
        <v>0</v>
      </c>
      <c r="M80" s="28" t="s">
        <v>52</v>
      </c>
      <c r="N80" s="2" t="s">
        <v>93</v>
      </c>
      <c r="O80" s="2" t="s">
        <v>614</v>
      </c>
      <c r="P80" s="2" t="s">
        <v>62</v>
      </c>
      <c r="Q80" s="2" t="s">
        <v>62</v>
      </c>
      <c r="R80" s="2" t="s">
        <v>61</v>
      </c>
      <c r="S80" s="3"/>
      <c r="T80" s="3"/>
      <c r="U80" s="3"/>
      <c r="V80" s="3"/>
      <c r="W80" s="3">
        <v>2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615</v>
      </c>
      <c r="AX80" s="2" t="s">
        <v>52</v>
      </c>
      <c r="AY80" s="2" t="s">
        <v>52</v>
      </c>
      <c r="AZ80" s="2" t="s">
        <v>52</v>
      </c>
    </row>
    <row r="81" spans="1:52" ht="30" customHeight="1">
      <c r="A81" s="28" t="s">
        <v>524</v>
      </c>
      <c r="B81" s="28" t="s">
        <v>525</v>
      </c>
      <c r="C81" s="28" t="s">
        <v>200</v>
      </c>
      <c r="D81" s="29">
        <v>1</v>
      </c>
      <c r="E81" s="31">
        <f t="shared" si="18"/>
        <v>200.7</v>
      </c>
      <c r="F81" s="34">
        <f t="shared" si="18"/>
        <v>200.7</v>
      </c>
      <c r="G81" s="31">
        <f>TRUNC(SUMIF(W78:W81, RIGHTB(O81, 1), J78:J81)*U81, 2)</f>
        <v>200.74</v>
      </c>
      <c r="H81" s="34">
        <f>TRUNC(G81*D81,1)</f>
        <v>200.7</v>
      </c>
      <c r="I81" s="31">
        <v>0</v>
      </c>
      <c r="J81" s="34">
        <f>TRUNC(I81*D81,1)</f>
        <v>0</v>
      </c>
      <c r="K81" s="31">
        <v>0</v>
      </c>
      <c r="L81" s="34">
        <f>TRUNC(K81*D81,1)</f>
        <v>0</v>
      </c>
      <c r="M81" s="28" t="s">
        <v>52</v>
      </c>
      <c r="N81" s="2" t="s">
        <v>93</v>
      </c>
      <c r="O81" s="2" t="s">
        <v>526</v>
      </c>
      <c r="P81" s="2" t="s">
        <v>62</v>
      </c>
      <c r="Q81" s="2" t="s">
        <v>62</v>
      </c>
      <c r="R81" s="2" t="s">
        <v>62</v>
      </c>
      <c r="S81" s="3">
        <v>1</v>
      </c>
      <c r="T81" s="3">
        <v>0</v>
      </c>
      <c r="U81" s="3">
        <v>0.03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616</v>
      </c>
      <c r="AX81" s="2" t="s">
        <v>52</v>
      </c>
      <c r="AY81" s="2" t="s">
        <v>52</v>
      </c>
      <c r="AZ81" s="2" t="s">
        <v>52</v>
      </c>
    </row>
    <row r="82" spans="1:52" ht="30" customHeight="1">
      <c r="A82" s="28" t="s">
        <v>528</v>
      </c>
      <c r="B82" s="28" t="s">
        <v>52</v>
      </c>
      <c r="C82" s="28" t="s">
        <v>52</v>
      </c>
      <c r="D82" s="29"/>
      <c r="E82" s="31"/>
      <c r="F82" s="34">
        <f>H82+J82+L82</f>
        <v>10498</v>
      </c>
      <c r="G82" s="31"/>
      <c r="H82" s="34">
        <f>TRUNC(SUMIF(N78:N81, N77, H78:H81),0)</f>
        <v>3807</v>
      </c>
      <c r="I82" s="31"/>
      <c r="J82" s="34">
        <f>TRUNC(SUMIF(N78:N81, N77, J78:J81),0)</f>
        <v>6691</v>
      </c>
      <c r="K82" s="31"/>
      <c r="L82" s="34">
        <f>TRUNC(SUMIF(N78:N81, N77, L78:L81),0)</f>
        <v>0</v>
      </c>
      <c r="M82" s="28" t="s">
        <v>52</v>
      </c>
      <c r="N82" s="2" t="s">
        <v>191</v>
      </c>
      <c r="O82" s="2" t="s">
        <v>191</v>
      </c>
      <c r="P82" s="2" t="s">
        <v>52</v>
      </c>
      <c r="Q82" s="2" t="s">
        <v>52</v>
      </c>
      <c r="R82" s="2" t="s">
        <v>52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52</v>
      </c>
      <c r="AX82" s="2" t="s">
        <v>52</v>
      </c>
      <c r="AY82" s="2" t="s">
        <v>52</v>
      </c>
      <c r="AZ82" s="2" t="s">
        <v>52</v>
      </c>
    </row>
    <row r="83" spans="1:52" ht="30" customHeight="1">
      <c r="A83" s="29"/>
      <c r="B83" s="29"/>
      <c r="C83" s="29"/>
      <c r="D83" s="29"/>
      <c r="E83" s="31"/>
      <c r="F83" s="34"/>
      <c r="G83" s="31"/>
      <c r="H83" s="34"/>
      <c r="I83" s="31"/>
      <c r="J83" s="34"/>
      <c r="K83" s="31"/>
      <c r="L83" s="34"/>
      <c r="M83" s="29"/>
    </row>
    <row r="84" spans="1:52" ht="30" customHeight="1">
      <c r="A84" s="25" t="s">
        <v>617</v>
      </c>
      <c r="B84" s="26"/>
      <c r="C84" s="26"/>
      <c r="D84" s="26"/>
      <c r="E84" s="30"/>
      <c r="F84" s="33"/>
      <c r="G84" s="30"/>
      <c r="H84" s="33"/>
      <c r="I84" s="30"/>
      <c r="J84" s="33"/>
      <c r="K84" s="30"/>
      <c r="L84" s="33"/>
      <c r="M84" s="27"/>
      <c r="N84" s="1" t="s">
        <v>96</v>
      </c>
    </row>
    <row r="85" spans="1:52" ht="30" customHeight="1">
      <c r="A85" s="28" t="s">
        <v>608</v>
      </c>
      <c r="B85" s="28" t="s">
        <v>618</v>
      </c>
      <c r="C85" s="28" t="s">
        <v>58</v>
      </c>
      <c r="D85" s="29">
        <v>1.05</v>
      </c>
      <c r="E85" s="31">
        <f t="shared" ref="E85:F88" si="19">TRUNC(G85+I85+K85,1)</f>
        <v>9566</v>
      </c>
      <c r="F85" s="34">
        <f t="shared" si="19"/>
        <v>10044.299999999999</v>
      </c>
      <c r="G85" s="31">
        <f>단가대비표!O18</f>
        <v>9566</v>
      </c>
      <c r="H85" s="34">
        <f>TRUNC(G85*D85,1)</f>
        <v>10044.299999999999</v>
      </c>
      <c r="I85" s="31">
        <f>단가대비표!P18</f>
        <v>0</v>
      </c>
      <c r="J85" s="34">
        <f>TRUNC(I85*D85,1)</f>
        <v>0</v>
      </c>
      <c r="K85" s="31">
        <f>단가대비표!V18</f>
        <v>0</v>
      </c>
      <c r="L85" s="34">
        <f>TRUNC(K85*D85,1)</f>
        <v>0</v>
      </c>
      <c r="M85" s="28" t="s">
        <v>52</v>
      </c>
      <c r="N85" s="2" t="s">
        <v>96</v>
      </c>
      <c r="O85" s="2" t="s">
        <v>619</v>
      </c>
      <c r="P85" s="2" t="s">
        <v>62</v>
      </c>
      <c r="Q85" s="2" t="s">
        <v>62</v>
      </c>
      <c r="R85" s="2" t="s">
        <v>61</v>
      </c>
      <c r="S85" s="3"/>
      <c r="T85" s="3"/>
      <c r="U85" s="3"/>
      <c r="V85" s="3">
        <v>1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620</v>
      </c>
      <c r="AX85" s="2" t="s">
        <v>52</v>
      </c>
      <c r="AY85" s="2" t="s">
        <v>52</v>
      </c>
      <c r="AZ85" s="2" t="s">
        <v>52</v>
      </c>
    </row>
    <row r="86" spans="1:52" ht="30" customHeight="1">
      <c r="A86" s="28" t="s">
        <v>515</v>
      </c>
      <c r="B86" s="28" t="s">
        <v>516</v>
      </c>
      <c r="C86" s="28" t="s">
        <v>200</v>
      </c>
      <c r="D86" s="29">
        <v>1</v>
      </c>
      <c r="E86" s="31">
        <f t="shared" si="19"/>
        <v>200.8</v>
      </c>
      <c r="F86" s="34">
        <f t="shared" si="19"/>
        <v>200.8</v>
      </c>
      <c r="G86" s="31">
        <f>TRUNC(SUMIF(V85:V88, RIGHTB(O86, 1), H85:H88)*U86, 2)</f>
        <v>200.88</v>
      </c>
      <c r="H86" s="34">
        <f>TRUNC(G86*D86,1)</f>
        <v>200.8</v>
      </c>
      <c r="I86" s="31">
        <v>0</v>
      </c>
      <c r="J86" s="34">
        <f>TRUNC(I86*D86,1)</f>
        <v>0</v>
      </c>
      <c r="K86" s="31">
        <v>0</v>
      </c>
      <c r="L86" s="34">
        <f>TRUNC(K86*D86,1)</f>
        <v>0</v>
      </c>
      <c r="M86" s="28" t="s">
        <v>52</v>
      </c>
      <c r="N86" s="2" t="s">
        <v>96</v>
      </c>
      <c r="O86" s="2" t="s">
        <v>517</v>
      </c>
      <c r="P86" s="2" t="s">
        <v>62</v>
      </c>
      <c r="Q86" s="2" t="s">
        <v>62</v>
      </c>
      <c r="R86" s="2" t="s">
        <v>62</v>
      </c>
      <c r="S86" s="3">
        <v>0</v>
      </c>
      <c r="T86" s="3">
        <v>0</v>
      </c>
      <c r="U86" s="3">
        <v>0.02</v>
      </c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621</v>
      </c>
      <c r="AX86" s="2" t="s">
        <v>52</v>
      </c>
      <c r="AY86" s="2" t="s">
        <v>52</v>
      </c>
      <c r="AZ86" s="2" t="s">
        <v>52</v>
      </c>
    </row>
    <row r="87" spans="1:52" ht="30" customHeight="1">
      <c r="A87" s="28" t="s">
        <v>613</v>
      </c>
      <c r="B87" s="28" t="s">
        <v>520</v>
      </c>
      <c r="C87" s="28" t="s">
        <v>521</v>
      </c>
      <c r="D87" s="29">
        <v>4.9000000000000002E-2</v>
      </c>
      <c r="E87" s="31">
        <f t="shared" si="19"/>
        <v>304156</v>
      </c>
      <c r="F87" s="34">
        <f t="shared" si="19"/>
        <v>14903.6</v>
      </c>
      <c r="G87" s="31">
        <f>단가대비표!O131</f>
        <v>0</v>
      </c>
      <c r="H87" s="34">
        <f>TRUNC(G87*D87,1)</f>
        <v>0</v>
      </c>
      <c r="I87" s="31">
        <f>단가대비표!P131</f>
        <v>304156</v>
      </c>
      <c r="J87" s="34">
        <f>TRUNC(I87*D87,1)</f>
        <v>14903.6</v>
      </c>
      <c r="K87" s="31">
        <f>단가대비표!V131</f>
        <v>0</v>
      </c>
      <c r="L87" s="34">
        <f>TRUNC(K87*D87,1)</f>
        <v>0</v>
      </c>
      <c r="M87" s="28" t="s">
        <v>52</v>
      </c>
      <c r="N87" s="2" t="s">
        <v>96</v>
      </c>
      <c r="O87" s="2" t="s">
        <v>614</v>
      </c>
      <c r="P87" s="2" t="s">
        <v>62</v>
      </c>
      <c r="Q87" s="2" t="s">
        <v>62</v>
      </c>
      <c r="R87" s="2" t="s">
        <v>61</v>
      </c>
      <c r="S87" s="3"/>
      <c r="T87" s="3"/>
      <c r="U87" s="3"/>
      <c r="V87" s="3"/>
      <c r="W87" s="3">
        <v>2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52</v>
      </c>
      <c r="AW87" s="2" t="s">
        <v>622</v>
      </c>
      <c r="AX87" s="2" t="s">
        <v>52</v>
      </c>
      <c r="AY87" s="2" t="s">
        <v>52</v>
      </c>
      <c r="AZ87" s="2" t="s">
        <v>52</v>
      </c>
    </row>
    <row r="88" spans="1:52" ht="30" customHeight="1">
      <c r="A88" s="28" t="s">
        <v>524</v>
      </c>
      <c r="B88" s="28" t="s">
        <v>525</v>
      </c>
      <c r="C88" s="28" t="s">
        <v>200</v>
      </c>
      <c r="D88" s="29">
        <v>1</v>
      </c>
      <c r="E88" s="31">
        <f t="shared" si="19"/>
        <v>447.1</v>
      </c>
      <c r="F88" s="34">
        <f t="shared" si="19"/>
        <v>447.1</v>
      </c>
      <c r="G88" s="31">
        <f>TRUNC(SUMIF(W85:W88, RIGHTB(O88, 1), J85:J88)*U88, 2)</f>
        <v>447.1</v>
      </c>
      <c r="H88" s="34">
        <f>TRUNC(G88*D88,1)</f>
        <v>447.1</v>
      </c>
      <c r="I88" s="31">
        <v>0</v>
      </c>
      <c r="J88" s="34">
        <f>TRUNC(I88*D88,1)</f>
        <v>0</v>
      </c>
      <c r="K88" s="31">
        <v>0</v>
      </c>
      <c r="L88" s="34">
        <f>TRUNC(K88*D88,1)</f>
        <v>0</v>
      </c>
      <c r="M88" s="28" t="s">
        <v>52</v>
      </c>
      <c r="N88" s="2" t="s">
        <v>96</v>
      </c>
      <c r="O88" s="2" t="s">
        <v>526</v>
      </c>
      <c r="P88" s="2" t="s">
        <v>62</v>
      </c>
      <c r="Q88" s="2" t="s">
        <v>62</v>
      </c>
      <c r="R88" s="2" t="s">
        <v>62</v>
      </c>
      <c r="S88" s="3">
        <v>1</v>
      </c>
      <c r="T88" s="3">
        <v>0</v>
      </c>
      <c r="U88" s="3">
        <v>0.03</v>
      </c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623</v>
      </c>
      <c r="AX88" s="2" t="s">
        <v>52</v>
      </c>
      <c r="AY88" s="2" t="s">
        <v>52</v>
      </c>
      <c r="AZ88" s="2" t="s">
        <v>52</v>
      </c>
    </row>
    <row r="89" spans="1:52" ht="30" customHeight="1">
      <c r="A89" s="28" t="s">
        <v>528</v>
      </c>
      <c r="B89" s="28" t="s">
        <v>52</v>
      </c>
      <c r="C89" s="28" t="s">
        <v>52</v>
      </c>
      <c r="D89" s="29"/>
      <c r="E89" s="31"/>
      <c r="F89" s="34">
        <f>H89+J89+L89</f>
        <v>25595</v>
      </c>
      <c r="G89" s="31"/>
      <c r="H89" s="34">
        <f>TRUNC(SUMIF(N85:N88, N84, H85:H88),0)</f>
        <v>10692</v>
      </c>
      <c r="I89" s="31"/>
      <c r="J89" s="34">
        <f>TRUNC(SUMIF(N85:N88, N84, J85:J88),0)</f>
        <v>14903</v>
      </c>
      <c r="K89" s="31"/>
      <c r="L89" s="34">
        <f>TRUNC(SUMIF(N85:N88, N84, L85:L88),0)</f>
        <v>0</v>
      </c>
      <c r="M89" s="28" t="s">
        <v>52</v>
      </c>
      <c r="N89" s="2" t="s">
        <v>191</v>
      </c>
      <c r="O89" s="2" t="s">
        <v>191</v>
      </c>
      <c r="P89" s="2" t="s">
        <v>52</v>
      </c>
      <c r="Q89" s="2" t="s">
        <v>52</v>
      </c>
      <c r="R89" s="2" t="s">
        <v>52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52</v>
      </c>
      <c r="AX89" s="2" t="s">
        <v>52</v>
      </c>
      <c r="AY89" s="2" t="s">
        <v>52</v>
      </c>
      <c r="AZ89" s="2" t="s">
        <v>52</v>
      </c>
    </row>
    <row r="90" spans="1:52" ht="30" customHeight="1">
      <c r="A90" s="29"/>
      <c r="B90" s="29"/>
      <c r="C90" s="29"/>
      <c r="D90" s="29"/>
      <c r="E90" s="31"/>
      <c r="F90" s="34"/>
      <c r="G90" s="31"/>
      <c r="H90" s="34"/>
      <c r="I90" s="31"/>
      <c r="J90" s="34"/>
      <c r="K90" s="31"/>
      <c r="L90" s="34"/>
      <c r="M90" s="29"/>
    </row>
    <row r="91" spans="1:52" ht="30" customHeight="1">
      <c r="A91" s="25" t="s">
        <v>624</v>
      </c>
      <c r="B91" s="26"/>
      <c r="C91" s="26"/>
      <c r="D91" s="26"/>
      <c r="E91" s="30"/>
      <c r="F91" s="33"/>
      <c r="G91" s="30"/>
      <c r="H91" s="33"/>
      <c r="I91" s="30"/>
      <c r="J91" s="33"/>
      <c r="K91" s="30"/>
      <c r="L91" s="33"/>
      <c r="M91" s="27"/>
      <c r="N91" s="1" t="s">
        <v>100</v>
      </c>
    </row>
    <row r="92" spans="1:52" ht="30" customHeight="1">
      <c r="A92" s="28" t="s">
        <v>625</v>
      </c>
      <c r="B92" s="28" t="s">
        <v>626</v>
      </c>
      <c r="C92" s="28" t="s">
        <v>58</v>
      </c>
      <c r="D92" s="29">
        <v>1.05</v>
      </c>
      <c r="E92" s="31">
        <f t="shared" ref="E92:F95" si="20">TRUNC(G92+I92+K92,1)</f>
        <v>1672</v>
      </c>
      <c r="F92" s="34">
        <f t="shared" si="20"/>
        <v>1755.6</v>
      </c>
      <c r="G92" s="31">
        <f>단가대비표!O14</f>
        <v>1672</v>
      </c>
      <c r="H92" s="34">
        <f>TRUNC(G92*D92,1)</f>
        <v>1755.6</v>
      </c>
      <c r="I92" s="31">
        <f>단가대비표!P14</f>
        <v>0</v>
      </c>
      <c r="J92" s="34">
        <f>TRUNC(I92*D92,1)</f>
        <v>0</v>
      </c>
      <c r="K92" s="31">
        <f>단가대비표!V14</f>
        <v>0</v>
      </c>
      <c r="L92" s="34">
        <f>TRUNC(K92*D92,1)</f>
        <v>0</v>
      </c>
      <c r="M92" s="28" t="s">
        <v>52</v>
      </c>
      <c r="N92" s="2" t="s">
        <v>100</v>
      </c>
      <c r="O92" s="2" t="s">
        <v>627</v>
      </c>
      <c r="P92" s="2" t="s">
        <v>62</v>
      </c>
      <c r="Q92" s="2" t="s">
        <v>62</v>
      </c>
      <c r="R92" s="2" t="s">
        <v>61</v>
      </c>
      <c r="S92" s="3"/>
      <c r="T92" s="3"/>
      <c r="U92" s="3"/>
      <c r="V92" s="3">
        <v>1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628</v>
      </c>
      <c r="AX92" s="2" t="s">
        <v>52</v>
      </c>
      <c r="AY92" s="2" t="s">
        <v>52</v>
      </c>
      <c r="AZ92" s="2" t="s">
        <v>52</v>
      </c>
    </row>
    <row r="93" spans="1:52" ht="30" customHeight="1">
      <c r="A93" s="28" t="s">
        <v>515</v>
      </c>
      <c r="B93" s="28" t="s">
        <v>516</v>
      </c>
      <c r="C93" s="28" t="s">
        <v>200</v>
      </c>
      <c r="D93" s="29">
        <v>1</v>
      </c>
      <c r="E93" s="31">
        <f t="shared" si="20"/>
        <v>35.1</v>
      </c>
      <c r="F93" s="34">
        <f t="shared" si="20"/>
        <v>35.1</v>
      </c>
      <c r="G93" s="31">
        <f>TRUNC(SUMIF(V92:V95, RIGHTB(O93, 1), H92:H95)*U93, 2)</f>
        <v>35.11</v>
      </c>
      <c r="H93" s="34">
        <f>TRUNC(G93*D93,1)</f>
        <v>35.1</v>
      </c>
      <c r="I93" s="31">
        <v>0</v>
      </c>
      <c r="J93" s="34">
        <f>TRUNC(I93*D93,1)</f>
        <v>0</v>
      </c>
      <c r="K93" s="31">
        <v>0</v>
      </c>
      <c r="L93" s="34">
        <f>TRUNC(K93*D93,1)</f>
        <v>0</v>
      </c>
      <c r="M93" s="28" t="s">
        <v>52</v>
      </c>
      <c r="N93" s="2" t="s">
        <v>100</v>
      </c>
      <c r="O93" s="2" t="s">
        <v>517</v>
      </c>
      <c r="P93" s="2" t="s">
        <v>62</v>
      </c>
      <c r="Q93" s="2" t="s">
        <v>62</v>
      </c>
      <c r="R93" s="2" t="s">
        <v>62</v>
      </c>
      <c r="S93" s="3">
        <v>0</v>
      </c>
      <c r="T93" s="3">
        <v>0</v>
      </c>
      <c r="U93" s="3">
        <v>0.02</v>
      </c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629</v>
      </c>
      <c r="AX93" s="2" t="s">
        <v>52</v>
      </c>
      <c r="AY93" s="2" t="s">
        <v>52</v>
      </c>
      <c r="AZ93" s="2" t="s">
        <v>52</v>
      </c>
    </row>
    <row r="94" spans="1:52" ht="30" customHeight="1">
      <c r="A94" s="28" t="s">
        <v>613</v>
      </c>
      <c r="B94" s="28" t="s">
        <v>520</v>
      </c>
      <c r="C94" s="28" t="s">
        <v>521</v>
      </c>
      <c r="D94" s="29">
        <v>1.9E-2</v>
      </c>
      <c r="E94" s="31">
        <f t="shared" si="20"/>
        <v>304156</v>
      </c>
      <c r="F94" s="34">
        <f t="shared" si="20"/>
        <v>5778.9</v>
      </c>
      <c r="G94" s="31">
        <f>단가대비표!O131</f>
        <v>0</v>
      </c>
      <c r="H94" s="34">
        <f>TRUNC(G94*D94,1)</f>
        <v>0</v>
      </c>
      <c r="I94" s="31">
        <f>단가대비표!P131</f>
        <v>304156</v>
      </c>
      <c r="J94" s="34">
        <f>TRUNC(I94*D94,1)</f>
        <v>5778.9</v>
      </c>
      <c r="K94" s="31">
        <f>단가대비표!V131</f>
        <v>0</v>
      </c>
      <c r="L94" s="34">
        <f>TRUNC(K94*D94,1)</f>
        <v>0</v>
      </c>
      <c r="M94" s="28" t="s">
        <v>52</v>
      </c>
      <c r="N94" s="2" t="s">
        <v>100</v>
      </c>
      <c r="O94" s="2" t="s">
        <v>614</v>
      </c>
      <c r="P94" s="2" t="s">
        <v>62</v>
      </c>
      <c r="Q94" s="2" t="s">
        <v>62</v>
      </c>
      <c r="R94" s="2" t="s">
        <v>61</v>
      </c>
      <c r="S94" s="3"/>
      <c r="T94" s="3"/>
      <c r="U94" s="3"/>
      <c r="V94" s="3"/>
      <c r="W94" s="3">
        <v>2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630</v>
      </c>
      <c r="AX94" s="2" t="s">
        <v>52</v>
      </c>
      <c r="AY94" s="2" t="s">
        <v>52</v>
      </c>
      <c r="AZ94" s="2" t="s">
        <v>52</v>
      </c>
    </row>
    <row r="95" spans="1:52" ht="30" customHeight="1">
      <c r="A95" s="28" t="s">
        <v>524</v>
      </c>
      <c r="B95" s="28" t="s">
        <v>525</v>
      </c>
      <c r="C95" s="28" t="s">
        <v>200</v>
      </c>
      <c r="D95" s="29">
        <v>1</v>
      </c>
      <c r="E95" s="31">
        <f t="shared" si="20"/>
        <v>173.3</v>
      </c>
      <c r="F95" s="34">
        <f t="shared" si="20"/>
        <v>173.3</v>
      </c>
      <c r="G95" s="31">
        <f>TRUNC(SUMIF(W92:W95, RIGHTB(O95, 1), J92:J95)*U95, 2)</f>
        <v>173.36</v>
      </c>
      <c r="H95" s="34">
        <f>TRUNC(G95*D95,1)</f>
        <v>173.3</v>
      </c>
      <c r="I95" s="31">
        <v>0</v>
      </c>
      <c r="J95" s="34">
        <f>TRUNC(I95*D95,1)</f>
        <v>0</v>
      </c>
      <c r="K95" s="31">
        <v>0</v>
      </c>
      <c r="L95" s="34">
        <f>TRUNC(K95*D95,1)</f>
        <v>0</v>
      </c>
      <c r="M95" s="28" t="s">
        <v>52</v>
      </c>
      <c r="N95" s="2" t="s">
        <v>100</v>
      </c>
      <c r="O95" s="2" t="s">
        <v>526</v>
      </c>
      <c r="P95" s="2" t="s">
        <v>62</v>
      </c>
      <c r="Q95" s="2" t="s">
        <v>62</v>
      </c>
      <c r="R95" s="2" t="s">
        <v>62</v>
      </c>
      <c r="S95" s="3">
        <v>1</v>
      </c>
      <c r="T95" s="3">
        <v>0</v>
      </c>
      <c r="U95" s="3">
        <v>0.03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631</v>
      </c>
      <c r="AX95" s="2" t="s">
        <v>52</v>
      </c>
      <c r="AY95" s="2" t="s">
        <v>52</v>
      </c>
      <c r="AZ95" s="2" t="s">
        <v>52</v>
      </c>
    </row>
    <row r="96" spans="1:52" ht="30" customHeight="1">
      <c r="A96" s="28" t="s">
        <v>528</v>
      </c>
      <c r="B96" s="28" t="s">
        <v>52</v>
      </c>
      <c r="C96" s="28" t="s">
        <v>52</v>
      </c>
      <c r="D96" s="29"/>
      <c r="E96" s="31"/>
      <c r="F96" s="34">
        <f>H96+J96+L96</f>
        <v>7742</v>
      </c>
      <c r="G96" s="31"/>
      <c r="H96" s="34">
        <f>TRUNC(SUMIF(N92:N95, N91, H92:H95),0)</f>
        <v>1964</v>
      </c>
      <c r="I96" s="31"/>
      <c r="J96" s="34">
        <f>TRUNC(SUMIF(N92:N95, N91, J92:J95),0)</f>
        <v>5778</v>
      </c>
      <c r="K96" s="31"/>
      <c r="L96" s="34">
        <f>TRUNC(SUMIF(N92:N95, N91, L92:L95),0)</f>
        <v>0</v>
      </c>
      <c r="M96" s="28" t="s">
        <v>52</v>
      </c>
      <c r="N96" s="2" t="s">
        <v>191</v>
      </c>
      <c r="O96" s="2" t="s">
        <v>191</v>
      </c>
      <c r="P96" s="2" t="s">
        <v>52</v>
      </c>
      <c r="Q96" s="2" t="s">
        <v>52</v>
      </c>
      <c r="R96" s="2" t="s">
        <v>52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52</v>
      </c>
      <c r="AX96" s="2" t="s">
        <v>52</v>
      </c>
      <c r="AY96" s="2" t="s">
        <v>52</v>
      </c>
      <c r="AZ96" s="2" t="s">
        <v>52</v>
      </c>
    </row>
    <row r="97" spans="1:52" ht="30" customHeight="1">
      <c r="A97" s="29"/>
      <c r="B97" s="29"/>
      <c r="C97" s="29"/>
      <c r="D97" s="29"/>
      <c r="E97" s="31"/>
      <c r="F97" s="34"/>
      <c r="G97" s="31"/>
      <c r="H97" s="34"/>
      <c r="I97" s="31"/>
      <c r="J97" s="34"/>
      <c r="K97" s="31"/>
      <c r="L97" s="34"/>
      <c r="M97" s="29"/>
    </row>
    <row r="98" spans="1:52" ht="30" customHeight="1">
      <c r="A98" s="25" t="s">
        <v>632</v>
      </c>
      <c r="B98" s="26"/>
      <c r="C98" s="26"/>
      <c r="D98" s="26"/>
      <c r="E98" s="30"/>
      <c r="F98" s="33"/>
      <c r="G98" s="30"/>
      <c r="H98" s="33"/>
      <c r="I98" s="30"/>
      <c r="J98" s="33"/>
      <c r="K98" s="30"/>
      <c r="L98" s="33"/>
      <c r="M98" s="27"/>
      <c r="N98" s="1" t="s">
        <v>103</v>
      </c>
    </row>
    <row r="99" spans="1:52" ht="30" customHeight="1">
      <c r="A99" s="28" t="s">
        <v>625</v>
      </c>
      <c r="B99" s="28" t="s">
        <v>633</v>
      </c>
      <c r="C99" s="28" t="s">
        <v>58</v>
      </c>
      <c r="D99" s="29">
        <v>1.05</v>
      </c>
      <c r="E99" s="31">
        <f t="shared" ref="E99:F102" si="21">TRUNC(G99+I99+K99,1)</f>
        <v>2292</v>
      </c>
      <c r="F99" s="34">
        <f t="shared" si="21"/>
        <v>2406.6</v>
      </c>
      <c r="G99" s="31">
        <f>단가대비표!O15</f>
        <v>2292</v>
      </c>
      <c r="H99" s="34">
        <f>TRUNC(G99*D99,1)</f>
        <v>2406.6</v>
      </c>
      <c r="I99" s="31">
        <f>단가대비표!P15</f>
        <v>0</v>
      </c>
      <c r="J99" s="34">
        <f>TRUNC(I99*D99,1)</f>
        <v>0</v>
      </c>
      <c r="K99" s="31">
        <f>단가대비표!V15</f>
        <v>0</v>
      </c>
      <c r="L99" s="34">
        <f>TRUNC(K99*D99,1)</f>
        <v>0</v>
      </c>
      <c r="M99" s="28" t="s">
        <v>52</v>
      </c>
      <c r="N99" s="2" t="s">
        <v>103</v>
      </c>
      <c r="O99" s="2" t="s">
        <v>634</v>
      </c>
      <c r="P99" s="2" t="s">
        <v>62</v>
      </c>
      <c r="Q99" s="2" t="s">
        <v>62</v>
      </c>
      <c r="R99" s="2" t="s">
        <v>61</v>
      </c>
      <c r="S99" s="3"/>
      <c r="T99" s="3"/>
      <c r="U99" s="3"/>
      <c r="V99" s="3">
        <v>1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635</v>
      </c>
      <c r="AX99" s="2" t="s">
        <v>52</v>
      </c>
      <c r="AY99" s="2" t="s">
        <v>52</v>
      </c>
      <c r="AZ99" s="2" t="s">
        <v>52</v>
      </c>
    </row>
    <row r="100" spans="1:52" ht="30" customHeight="1">
      <c r="A100" s="28" t="s">
        <v>515</v>
      </c>
      <c r="B100" s="28" t="s">
        <v>516</v>
      </c>
      <c r="C100" s="28" t="s">
        <v>200</v>
      </c>
      <c r="D100" s="29">
        <v>1</v>
      </c>
      <c r="E100" s="31">
        <f t="shared" si="21"/>
        <v>48.1</v>
      </c>
      <c r="F100" s="34">
        <f t="shared" si="21"/>
        <v>48.1</v>
      </c>
      <c r="G100" s="31">
        <f>TRUNC(SUMIF(V99:V102, RIGHTB(O100, 1), H99:H102)*U100, 2)</f>
        <v>48.13</v>
      </c>
      <c r="H100" s="34">
        <f>TRUNC(G100*D100,1)</f>
        <v>48.1</v>
      </c>
      <c r="I100" s="31">
        <v>0</v>
      </c>
      <c r="J100" s="34">
        <f>TRUNC(I100*D100,1)</f>
        <v>0</v>
      </c>
      <c r="K100" s="31">
        <v>0</v>
      </c>
      <c r="L100" s="34">
        <f>TRUNC(K100*D100,1)</f>
        <v>0</v>
      </c>
      <c r="M100" s="28" t="s">
        <v>52</v>
      </c>
      <c r="N100" s="2" t="s">
        <v>103</v>
      </c>
      <c r="O100" s="2" t="s">
        <v>517</v>
      </c>
      <c r="P100" s="2" t="s">
        <v>62</v>
      </c>
      <c r="Q100" s="2" t="s">
        <v>62</v>
      </c>
      <c r="R100" s="2" t="s">
        <v>62</v>
      </c>
      <c r="S100" s="3">
        <v>0</v>
      </c>
      <c r="T100" s="3">
        <v>0</v>
      </c>
      <c r="U100" s="3">
        <v>0.02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52</v>
      </c>
      <c r="AW100" s="2" t="s">
        <v>636</v>
      </c>
      <c r="AX100" s="2" t="s">
        <v>52</v>
      </c>
      <c r="AY100" s="2" t="s">
        <v>52</v>
      </c>
      <c r="AZ100" s="2" t="s">
        <v>52</v>
      </c>
    </row>
    <row r="101" spans="1:52" ht="30" customHeight="1">
      <c r="A101" s="28" t="s">
        <v>613</v>
      </c>
      <c r="B101" s="28" t="s">
        <v>520</v>
      </c>
      <c r="C101" s="28" t="s">
        <v>521</v>
      </c>
      <c r="D101" s="29">
        <v>3.2000000000000001E-2</v>
      </c>
      <c r="E101" s="31">
        <f t="shared" si="21"/>
        <v>304156</v>
      </c>
      <c r="F101" s="34">
        <f t="shared" si="21"/>
        <v>9732.9</v>
      </c>
      <c r="G101" s="31">
        <f>단가대비표!O131</f>
        <v>0</v>
      </c>
      <c r="H101" s="34">
        <f>TRUNC(G101*D101,1)</f>
        <v>0</v>
      </c>
      <c r="I101" s="31">
        <f>단가대비표!P131</f>
        <v>304156</v>
      </c>
      <c r="J101" s="34">
        <f>TRUNC(I101*D101,1)</f>
        <v>9732.9</v>
      </c>
      <c r="K101" s="31">
        <f>단가대비표!V131</f>
        <v>0</v>
      </c>
      <c r="L101" s="34">
        <f>TRUNC(K101*D101,1)</f>
        <v>0</v>
      </c>
      <c r="M101" s="28" t="s">
        <v>52</v>
      </c>
      <c r="N101" s="2" t="s">
        <v>103</v>
      </c>
      <c r="O101" s="2" t="s">
        <v>614</v>
      </c>
      <c r="P101" s="2" t="s">
        <v>62</v>
      </c>
      <c r="Q101" s="2" t="s">
        <v>62</v>
      </c>
      <c r="R101" s="2" t="s">
        <v>61</v>
      </c>
      <c r="S101" s="3"/>
      <c r="T101" s="3"/>
      <c r="U101" s="3"/>
      <c r="V101" s="3"/>
      <c r="W101" s="3">
        <v>2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637</v>
      </c>
      <c r="AX101" s="2" t="s">
        <v>52</v>
      </c>
      <c r="AY101" s="2" t="s">
        <v>52</v>
      </c>
      <c r="AZ101" s="2" t="s">
        <v>52</v>
      </c>
    </row>
    <row r="102" spans="1:52" ht="30" customHeight="1">
      <c r="A102" s="28" t="s">
        <v>524</v>
      </c>
      <c r="B102" s="28" t="s">
        <v>525</v>
      </c>
      <c r="C102" s="28" t="s">
        <v>200</v>
      </c>
      <c r="D102" s="29">
        <v>1</v>
      </c>
      <c r="E102" s="31">
        <f t="shared" si="21"/>
        <v>291.89999999999998</v>
      </c>
      <c r="F102" s="34">
        <f t="shared" si="21"/>
        <v>291.89999999999998</v>
      </c>
      <c r="G102" s="31">
        <f>TRUNC(SUMIF(W99:W102, RIGHTB(O102, 1), J99:J102)*U102, 2)</f>
        <v>291.98</v>
      </c>
      <c r="H102" s="34">
        <f>TRUNC(G102*D102,1)</f>
        <v>291.89999999999998</v>
      </c>
      <c r="I102" s="31">
        <v>0</v>
      </c>
      <c r="J102" s="34">
        <f>TRUNC(I102*D102,1)</f>
        <v>0</v>
      </c>
      <c r="K102" s="31">
        <v>0</v>
      </c>
      <c r="L102" s="34">
        <f>TRUNC(K102*D102,1)</f>
        <v>0</v>
      </c>
      <c r="M102" s="28" t="s">
        <v>52</v>
      </c>
      <c r="N102" s="2" t="s">
        <v>103</v>
      </c>
      <c r="O102" s="2" t="s">
        <v>526</v>
      </c>
      <c r="P102" s="2" t="s">
        <v>62</v>
      </c>
      <c r="Q102" s="2" t="s">
        <v>62</v>
      </c>
      <c r="R102" s="2" t="s">
        <v>62</v>
      </c>
      <c r="S102" s="3">
        <v>1</v>
      </c>
      <c r="T102" s="3">
        <v>0</v>
      </c>
      <c r="U102" s="3">
        <v>0.03</v>
      </c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638</v>
      </c>
      <c r="AX102" s="2" t="s">
        <v>52</v>
      </c>
      <c r="AY102" s="2" t="s">
        <v>52</v>
      </c>
      <c r="AZ102" s="2" t="s">
        <v>52</v>
      </c>
    </row>
    <row r="103" spans="1:52" ht="30" customHeight="1">
      <c r="A103" s="28" t="s">
        <v>528</v>
      </c>
      <c r="B103" s="28" t="s">
        <v>52</v>
      </c>
      <c r="C103" s="28" t="s">
        <v>52</v>
      </c>
      <c r="D103" s="29"/>
      <c r="E103" s="31"/>
      <c r="F103" s="34">
        <f>H103+J103+L103</f>
        <v>12478</v>
      </c>
      <c r="G103" s="31"/>
      <c r="H103" s="34">
        <f>TRUNC(SUMIF(N99:N102, N98, H99:H102),0)</f>
        <v>2746</v>
      </c>
      <c r="I103" s="31"/>
      <c r="J103" s="34">
        <f>TRUNC(SUMIF(N99:N102, N98, J99:J102),0)</f>
        <v>9732</v>
      </c>
      <c r="K103" s="31"/>
      <c r="L103" s="34">
        <f>TRUNC(SUMIF(N99:N102, N98, L99:L102),0)</f>
        <v>0</v>
      </c>
      <c r="M103" s="28" t="s">
        <v>52</v>
      </c>
      <c r="N103" s="2" t="s">
        <v>191</v>
      </c>
      <c r="O103" s="2" t="s">
        <v>191</v>
      </c>
      <c r="P103" s="2" t="s">
        <v>52</v>
      </c>
      <c r="Q103" s="2" t="s">
        <v>52</v>
      </c>
      <c r="R103" s="2" t="s">
        <v>52</v>
      </c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52</v>
      </c>
      <c r="AX103" s="2" t="s">
        <v>52</v>
      </c>
      <c r="AY103" s="2" t="s">
        <v>52</v>
      </c>
      <c r="AZ103" s="2" t="s">
        <v>52</v>
      </c>
    </row>
    <row r="104" spans="1:52" ht="30" customHeight="1">
      <c r="A104" s="29"/>
      <c r="B104" s="29"/>
      <c r="C104" s="29"/>
      <c r="D104" s="29"/>
      <c r="E104" s="31"/>
      <c r="F104" s="34"/>
      <c r="G104" s="31"/>
      <c r="H104" s="34"/>
      <c r="I104" s="31"/>
      <c r="J104" s="34"/>
      <c r="K104" s="31"/>
      <c r="L104" s="34"/>
      <c r="M104" s="29"/>
    </row>
    <row r="105" spans="1:52" ht="30" customHeight="1">
      <c r="A105" s="25" t="s">
        <v>639</v>
      </c>
      <c r="B105" s="26"/>
      <c r="C105" s="26"/>
      <c r="D105" s="26"/>
      <c r="E105" s="30"/>
      <c r="F105" s="33"/>
      <c r="G105" s="30"/>
      <c r="H105" s="33"/>
      <c r="I105" s="30"/>
      <c r="J105" s="33"/>
      <c r="K105" s="30"/>
      <c r="L105" s="33"/>
      <c r="M105" s="27"/>
      <c r="N105" s="1" t="s">
        <v>107</v>
      </c>
    </row>
    <row r="106" spans="1:52" ht="30" customHeight="1">
      <c r="A106" s="28" t="s">
        <v>625</v>
      </c>
      <c r="B106" s="28" t="s">
        <v>640</v>
      </c>
      <c r="C106" s="28" t="s">
        <v>58</v>
      </c>
      <c r="D106" s="29">
        <v>1.05</v>
      </c>
      <c r="E106" s="31">
        <f t="shared" ref="E106:F109" si="22">TRUNC(G106+I106+K106,1)</f>
        <v>1986</v>
      </c>
      <c r="F106" s="34">
        <f t="shared" si="22"/>
        <v>2085.3000000000002</v>
      </c>
      <c r="G106" s="31">
        <f>단가대비표!O16</f>
        <v>1986</v>
      </c>
      <c r="H106" s="34">
        <f>TRUNC(G106*D106,1)</f>
        <v>2085.3000000000002</v>
      </c>
      <c r="I106" s="31">
        <f>단가대비표!P16</f>
        <v>0</v>
      </c>
      <c r="J106" s="34">
        <f>TRUNC(I106*D106,1)</f>
        <v>0</v>
      </c>
      <c r="K106" s="31">
        <f>단가대비표!V16</f>
        <v>0</v>
      </c>
      <c r="L106" s="34">
        <f>TRUNC(K106*D106,1)</f>
        <v>0</v>
      </c>
      <c r="M106" s="28" t="s">
        <v>52</v>
      </c>
      <c r="N106" s="2" t="s">
        <v>107</v>
      </c>
      <c r="O106" s="2" t="s">
        <v>641</v>
      </c>
      <c r="P106" s="2" t="s">
        <v>62</v>
      </c>
      <c r="Q106" s="2" t="s">
        <v>62</v>
      </c>
      <c r="R106" s="2" t="s">
        <v>61</v>
      </c>
      <c r="S106" s="3"/>
      <c r="T106" s="3"/>
      <c r="U106" s="3"/>
      <c r="V106" s="3">
        <v>1</v>
      </c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52</v>
      </c>
      <c r="AW106" s="2" t="s">
        <v>642</v>
      </c>
      <c r="AX106" s="2" t="s">
        <v>52</v>
      </c>
      <c r="AY106" s="2" t="s">
        <v>52</v>
      </c>
      <c r="AZ106" s="2" t="s">
        <v>52</v>
      </c>
    </row>
    <row r="107" spans="1:52" ht="30" customHeight="1">
      <c r="A107" s="28" t="s">
        <v>515</v>
      </c>
      <c r="B107" s="28" t="s">
        <v>516</v>
      </c>
      <c r="C107" s="28" t="s">
        <v>200</v>
      </c>
      <c r="D107" s="29">
        <v>1</v>
      </c>
      <c r="E107" s="31">
        <f t="shared" si="22"/>
        <v>41.7</v>
      </c>
      <c r="F107" s="34">
        <f t="shared" si="22"/>
        <v>41.7</v>
      </c>
      <c r="G107" s="31">
        <f>TRUNC(SUMIF(V106:V109, RIGHTB(O107, 1), H106:H109)*U107, 2)</f>
        <v>41.7</v>
      </c>
      <c r="H107" s="34">
        <f>TRUNC(G107*D107,1)</f>
        <v>41.7</v>
      </c>
      <c r="I107" s="31">
        <v>0</v>
      </c>
      <c r="J107" s="34">
        <f>TRUNC(I107*D107,1)</f>
        <v>0</v>
      </c>
      <c r="K107" s="31">
        <v>0</v>
      </c>
      <c r="L107" s="34">
        <f>TRUNC(K107*D107,1)</f>
        <v>0</v>
      </c>
      <c r="M107" s="28" t="s">
        <v>52</v>
      </c>
      <c r="N107" s="2" t="s">
        <v>107</v>
      </c>
      <c r="O107" s="2" t="s">
        <v>517</v>
      </c>
      <c r="P107" s="2" t="s">
        <v>62</v>
      </c>
      <c r="Q107" s="2" t="s">
        <v>62</v>
      </c>
      <c r="R107" s="2" t="s">
        <v>62</v>
      </c>
      <c r="S107" s="3">
        <v>0</v>
      </c>
      <c r="T107" s="3">
        <v>0</v>
      </c>
      <c r="U107" s="3">
        <v>0.02</v>
      </c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52</v>
      </c>
      <c r="AW107" s="2" t="s">
        <v>643</v>
      </c>
      <c r="AX107" s="2" t="s">
        <v>52</v>
      </c>
      <c r="AY107" s="2" t="s">
        <v>52</v>
      </c>
      <c r="AZ107" s="2" t="s">
        <v>52</v>
      </c>
    </row>
    <row r="108" spans="1:52" ht="30" customHeight="1">
      <c r="A108" s="28" t="s">
        <v>613</v>
      </c>
      <c r="B108" s="28" t="s">
        <v>520</v>
      </c>
      <c r="C108" s="28" t="s">
        <v>521</v>
      </c>
      <c r="D108" s="29">
        <v>1.6799999999999999E-2</v>
      </c>
      <c r="E108" s="31">
        <f t="shared" si="22"/>
        <v>304156</v>
      </c>
      <c r="F108" s="34">
        <f t="shared" si="22"/>
        <v>5109.8</v>
      </c>
      <c r="G108" s="31">
        <f>단가대비표!O131</f>
        <v>0</v>
      </c>
      <c r="H108" s="34">
        <f>TRUNC(G108*D108,1)</f>
        <v>0</v>
      </c>
      <c r="I108" s="31">
        <f>단가대비표!P131</f>
        <v>304156</v>
      </c>
      <c r="J108" s="34">
        <f>TRUNC(I108*D108,1)</f>
        <v>5109.8</v>
      </c>
      <c r="K108" s="31">
        <f>단가대비표!V131</f>
        <v>0</v>
      </c>
      <c r="L108" s="34">
        <f>TRUNC(K108*D108,1)</f>
        <v>0</v>
      </c>
      <c r="M108" s="28" t="s">
        <v>52</v>
      </c>
      <c r="N108" s="2" t="s">
        <v>107</v>
      </c>
      <c r="O108" s="2" t="s">
        <v>614</v>
      </c>
      <c r="P108" s="2" t="s">
        <v>62</v>
      </c>
      <c r="Q108" s="2" t="s">
        <v>62</v>
      </c>
      <c r="R108" s="2" t="s">
        <v>61</v>
      </c>
      <c r="S108" s="3"/>
      <c r="T108" s="3"/>
      <c r="U108" s="3"/>
      <c r="V108" s="3"/>
      <c r="W108" s="3">
        <v>2</v>
      </c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644</v>
      </c>
      <c r="AX108" s="2" t="s">
        <v>52</v>
      </c>
      <c r="AY108" s="2" t="s">
        <v>52</v>
      </c>
      <c r="AZ108" s="2" t="s">
        <v>52</v>
      </c>
    </row>
    <row r="109" spans="1:52" ht="30" customHeight="1">
      <c r="A109" s="28" t="s">
        <v>524</v>
      </c>
      <c r="B109" s="28" t="s">
        <v>525</v>
      </c>
      <c r="C109" s="28" t="s">
        <v>200</v>
      </c>
      <c r="D109" s="29">
        <v>1</v>
      </c>
      <c r="E109" s="31">
        <f t="shared" si="22"/>
        <v>153.19999999999999</v>
      </c>
      <c r="F109" s="34">
        <f t="shared" si="22"/>
        <v>153.19999999999999</v>
      </c>
      <c r="G109" s="31">
        <f>TRUNC(SUMIF(W106:W109, RIGHTB(O109, 1), J106:J109)*U109, 2)</f>
        <v>153.29</v>
      </c>
      <c r="H109" s="34">
        <f>TRUNC(G109*D109,1)</f>
        <v>153.19999999999999</v>
      </c>
      <c r="I109" s="31">
        <v>0</v>
      </c>
      <c r="J109" s="34">
        <f>TRUNC(I109*D109,1)</f>
        <v>0</v>
      </c>
      <c r="K109" s="31">
        <v>0</v>
      </c>
      <c r="L109" s="34">
        <f>TRUNC(K109*D109,1)</f>
        <v>0</v>
      </c>
      <c r="M109" s="28" t="s">
        <v>52</v>
      </c>
      <c r="N109" s="2" t="s">
        <v>107</v>
      </c>
      <c r="O109" s="2" t="s">
        <v>526</v>
      </c>
      <c r="P109" s="2" t="s">
        <v>62</v>
      </c>
      <c r="Q109" s="2" t="s">
        <v>62</v>
      </c>
      <c r="R109" s="2" t="s">
        <v>62</v>
      </c>
      <c r="S109" s="3">
        <v>1</v>
      </c>
      <c r="T109" s="3">
        <v>0</v>
      </c>
      <c r="U109" s="3">
        <v>0.03</v>
      </c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645</v>
      </c>
      <c r="AX109" s="2" t="s">
        <v>52</v>
      </c>
      <c r="AY109" s="2" t="s">
        <v>52</v>
      </c>
      <c r="AZ109" s="2" t="s">
        <v>52</v>
      </c>
    </row>
    <row r="110" spans="1:52" ht="30" customHeight="1">
      <c r="A110" s="28" t="s">
        <v>528</v>
      </c>
      <c r="B110" s="28" t="s">
        <v>52</v>
      </c>
      <c r="C110" s="28" t="s">
        <v>52</v>
      </c>
      <c r="D110" s="29"/>
      <c r="E110" s="31"/>
      <c r="F110" s="34">
        <f>H110+J110+L110</f>
        <v>7389</v>
      </c>
      <c r="G110" s="31"/>
      <c r="H110" s="34">
        <f>TRUNC(SUMIF(N106:N109, N105, H106:H109),0)</f>
        <v>2280</v>
      </c>
      <c r="I110" s="31"/>
      <c r="J110" s="34">
        <f>TRUNC(SUMIF(N106:N109, N105, J106:J109),0)</f>
        <v>5109</v>
      </c>
      <c r="K110" s="31"/>
      <c r="L110" s="34">
        <f>TRUNC(SUMIF(N106:N109, N105, L106:L109),0)</f>
        <v>0</v>
      </c>
      <c r="M110" s="28" t="s">
        <v>52</v>
      </c>
      <c r="N110" s="2" t="s">
        <v>191</v>
      </c>
      <c r="O110" s="2" t="s">
        <v>191</v>
      </c>
      <c r="P110" s="2" t="s">
        <v>52</v>
      </c>
      <c r="Q110" s="2" t="s">
        <v>52</v>
      </c>
      <c r="R110" s="2" t="s">
        <v>52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52</v>
      </c>
      <c r="AX110" s="2" t="s">
        <v>52</v>
      </c>
      <c r="AY110" s="2" t="s">
        <v>52</v>
      </c>
      <c r="AZ110" s="2" t="s">
        <v>52</v>
      </c>
    </row>
    <row r="111" spans="1:52" ht="30" customHeight="1">
      <c r="A111" s="29"/>
      <c r="B111" s="29"/>
      <c r="C111" s="29"/>
      <c r="D111" s="29"/>
      <c r="E111" s="31"/>
      <c r="F111" s="34"/>
      <c r="G111" s="31"/>
      <c r="H111" s="34"/>
      <c r="I111" s="31"/>
      <c r="J111" s="34"/>
      <c r="K111" s="31"/>
      <c r="L111" s="34"/>
      <c r="M111" s="29"/>
    </row>
    <row r="112" spans="1:52" ht="30" customHeight="1">
      <c r="A112" s="25" t="s">
        <v>646</v>
      </c>
      <c r="B112" s="26"/>
      <c r="C112" s="26"/>
      <c r="D112" s="26"/>
      <c r="E112" s="30"/>
      <c r="F112" s="33"/>
      <c r="G112" s="30"/>
      <c r="H112" s="33"/>
      <c r="I112" s="30"/>
      <c r="J112" s="33"/>
      <c r="K112" s="30"/>
      <c r="L112" s="33"/>
      <c r="M112" s="27"/>
      <c r="N112" s="1" t="s">
        <v>111</v>
      </c>
    </row>
    <row r="113" spans="1:52" ht="30" customHeight="1">
      <c r="A113" s="28" t="s">
        <v>648</v>
      </c>
      <c r="B113" s="28" t="s">
        <v>649</v>
      </c>
      <c r="C113" s="28" t="s">
        <v>58</v>
      </c>
      <c r="D113" s="29">
        <v>1.1000000000000001</v>
      </c>
      <c r="E113" s="31">
        <f t="shared" ref="E113:F116" si="23">TRUNC(G113+I113+K113,1)</f>
        <v>570</v>
      </c>
      <c r="F113" s="34">
        <f t="shared" si="23"/>
        <v>627</v>
      </c>
      <c r="G113" s="31">
        <f>단가대비표!O19</f>
        <v>570</v>
      </c>
      <c r="H113" s="34">
        <f>TRUNC(G113*D113,1)</f>
        <v>627</v>
      </c>
      <c r="I113" s="31">
        <f>단가대비표!P19</f>
        <v>0</v>
      </c>
      <c r="J113" s="34">
        <f>TRUNC(I113*D113,1)</f>
        <v>0</v>
      </c>
      <c r="K113" s="31">
        <f>단가대비표!V19</f>
        <v>0</v>
      </c>
      <c r="L113" s="34">
        <f>TRUNC(K113*D113,1)</f>
        <v>0</v>
      </c>
      <c r="M113" s="28" t="s">
        <v>52</v>
      </c>
      <c r="N113" s="2" t="s">
        <v>111</v>
      </c>
      <c r="O113" s="2" t="s">
        <v>650</v>
      </c>
      <c r="P113" s="2" t="s">
        <v>62</v>
      </c>
      <c r="Q113" s="2" t="s">
        <v>62</v>
      </c>
      <c r="R113" s="2" t="s">
        <v>61</v>
      </c>
      <c r="S113" s="3"/>
      <c r="T113" s="3"/>
      <c r="U113" s="3"/>
      <c r="V113" s="3">
        <v>1</v>
      </c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52</v>
      </c>
      <c r="AW113" s="2" t="s">
        <v>651</v>
      </c>
      <c r="AX113" s="2" t="s">
        <v>52</v>
      </c>
      <c r="AY113" s="2" t="s">
        <v>52</v>
      </c>
      <c r="AZ113" s="2" t="s">
        <v>52</v>
      </c>
    </row>
    <row r="114" spans="1:52" ht="30" customHeight="1">
      <c r="A114" s="28" t="s">
        <v>515</v>
      </c>
      <c r="B114" s="28" t="s">
        <v>516</v>
      </c>
      <c r="C114" s="28" t="s">
        <v>200</v>
      </c>
      <c r="D114" s="29">
        <v>1</v>
      </c>
      <c r="E114" s="31">
        <f t="shared" si="23"/>
        <v>12.5</v>
      </c>
      <c r="F114" s="34">
        <f t="shared" si="23"/>
        <v>12.5</v>
      </c>
      <c r="G114" s="31">
        <f>TRUNC(SUMIF(V113:V116, RIGHTB(O114, 1), H113:H116)*U114, 2)</f>
        <v>12.54</v>
      </c>
      <c r="H114" s="34">
        <f>TRUNC(G114*D114,1)</f>
        <v>12.5</v>
      </c>
      <c r="I114" s="31">
        <v>0</v>
      </c>
      <c r="J114" s="34">
        <f>TRUNC(I114*D114,1)</f>
        <v>0</v>
      </c>
      <c r="K114" s="31">
        <v>0</v>
      </c>
      <c r="L114" s="34">
        <f>TRUNC(K114*D114,1)</f>
        <v>0</v>
      </c>
      <c r="M114" s="28" t="s">
        <v>52</v>
      </c>
      <c r="N114" s="2" t="s">
        <v>111</v>
      </c>
      <c r="O114" s="2" t="s">
        <v>517</v>
      </c>
      <c r="P114" s="2" t="s">
        <v>62</v>
      </c>
      <c r="Q114" s="2" t="s">
        <v>62</v>
      </c>
      <c r="R114" s="2" t="s">
        <v>62</v>
      </c>
      <c r="S114" s="3">
        <v>0</v>
      </c>
      <c r="T114" s="3">
        <v>0</v>
      </c>
      <c r="U114" s="3">
        <v>0.02</v>
      </c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652</v>
      </c>
      <c r="AX114" s="2" t="s">
        <v>52</v>
      </c>
      <c r="AY114" s="2" t="s">
        <v>52</v>
      </c>
      <c r="AZ114" s="2" t="s">
        <v>52</v>
      </c>
    </row>
    <row r="115" spans="1:52" ht="30" customHeight="1">
      <c r="A115" s="28" t="s">
        <v>519</v>
      </c>
      <c r="B115" s="28" t="s">
        <v>520</v>
      </c>
      <c r="C115" s="28" t="s">
        <v>521</v>
      </c>
      <c r="D115" s="29">
        <v>0.01</v>
      </c>
      <c r="E115" s="31">
        <f t="shared" si="23"/>
        <v>273676</v>
      </c>
      <c r="F115" s="34">
        <f t="shared" si="23"/>
        <v>2736.7</v>
      </c>
      <c r="G115" s="31">
        <f>단가대비표!O130</f>
        <v>0</v>
      </c>
      <c r="H115" s="34">
        <f>TRUNC(G115*D115,1)</f>
        <v>0</v>
      </c>
      <c r="I115" s="31">
        <f>단가대비표!P130</f>
        <v>273676</v>
      </c>
      <c r="J115" s="34">
        <f>TRUNC(I115*D115,1)</f>
        <v>2736.7</v>
      </c>
      <c r="K115" s="31">
        <f>단가대비표!V130</f>
        <v>0</v>
      </c>
      <c r="L115" s="34">
        <f>TRUNC(K115*D115,1)</f>
        <v>0</v>
      </c>
      <c r="M115" s="28" t="s">
        <v>52</v>
      </c>
      <c r="N115" s="2" t="s">
        <v>111</v>
      </c>
      <c r="O115" s="2" t="s">
        <v>522</v>
      </c>
      <c r="P115" s="2" t="s">
        <v>62</v>
      </c>
      <c r="Q115" s="2" t="s">
        <v>62</v>
      </c>
      <c r="R115" s="2" t="s">
        <v>61</v>
      </c>
      <c r="S115" s="3"/>
      <c r="T115" s="3"/>
      <c r="U115" s="3"/>
      <c r="V115" s="3"/>
      <c r="W115" s="3">
        <v>2</v>
      </c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653</v>
      </c>
      <c r="AX115" s="2" t="s">
        <v>52</v>
      </c>
      <c r="AY115" s="2" t="s">
        <v>52</v>
      </c>
      <c r="AZ115" s="2" t="s">
        <v>52</v>
      </c>
    </row>
    <row r="116" spans="1:52" ht="30" customHeight="1">
      <c r="A116" s="28" t="s">
        <v>524</v>
      </c>
      <c r="B116" s="28" t="s">
        <v>525</v>
      </c>
      <c r="C116" s="28" t="s">
        <v>200</v>
      </c>
      <c r="D116" s="29">
        <v>1</v>
      </c>
      <c r="E116" s="31">
        <f t="shared" si="23"/>
        <v>82.1</v>
      </c>
      <c r="F116" s="34">
        <f t="shared" si="23"/>
        <v>82.1</v>
      </c>
      <c r="G116" s="31">
        <f>TRUNC(SUMIF(W113:W116, RIGHTB(O116, 1), J113:J116)*U116, 2)</f>
        <v>82.1</v>
      </c>
      <c r="H116" s="34">
        <f>TRUNC(G116*D116,1)</f>
        <v>82.1</v>
      </c>
      <c r="I116" s="31">
        <v>0</v>
      </c>
      <c r="J116" s="34">
        <f>TRUNC(I116*D116,1)</f>
        <v>0</v>
      </c>
      <c r="K116" s="31">
        <v>0</v>
      </c>
      <c r="L116" s="34">
        <f>TRUNC(K116*D116,1)</f>
        <v>0</v>
      </c>
      <c r="M116" s="28" t="s">
        <v>52</v>
      </c>
      <c r="N116" s="2" t="s">
        <v>111</v>
      </c>
      <c r="O116" s="2" t="s">
        <v>526</v>
      </c>
      <c r="P116" s="2" t="s">
        <v>62</v>
      </c>
      <c r="Q116" s="2" t="s">
        <v>62</v>
      </c>
      <c r="R116" s="2" t="s">
        <v>62</v>
      </c>
      <c r="S116" s="3">
        <v>1</v>
      </c>
      <c r="T116" s="3">
        <v>0</v>
      </c>
      <c r="U116" s="3">
        <v>0.03</v>
      </c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654</v>
      </c>
      <c r="AX116" s="2" t="s">
        <v>52</v>
      </c>
      <c r="AY116" s="2" t="s">
        <v>52</v>
      </c>
      <c r="AZ116" s="2" t="s">
        <v>52</v>
      </c>
    </row>
    <row r="117" spans="1:52" ht="30" customHeight="1">
      <c r="A117" s="28" t="s">
        <v>528</v>
      </c>
      <c r="B117" s="28" t="s">
        <v>52</v>
      </c>
      <c r="C117" s="28" t="s">
        <v>52</v>
      </c>
      <c r="D117" s="29"/>
      <c r="E117" s="31"/>
      <c r="F117" s="34">
        <f>H117+J117+L117</f>
        <v>3457</v>
      </c>
      <c r="G117" s="31"/>
      <c r="H117" s="34">
        <f>TRUNC(SUMIF(N113:N116, N112, H113:H116),0)</f>
        <v>721</v>
      </c>
      <c r="I117" s="31"/>
      <c r="J117" s="34">
        <f>TRUNC(SUMIF(N113:N116, N112, J113:J116),0)</f>
        <v>2736</v>
      </c>
      <c r="K117" s="31"/>
      <c r="L117" s="34">
        <f>TRUNC(SUMIF(N113:N116, N112, L113:L116),0)</f>
        <v>0</v>
      </c>
      <c r="M117" s="28" t="s">
        <v>52</v>
      </c>
      <c r="N117" s="2" t="s">
        <v>191</v>
      </c>
      <c r="O117" s="2" t="s">
        <v>191</v>
      </c>
      <c r="P117" s="2" t="s">
        <v>52</v>
      </c>
      <c r="Q117" s="2" t="s">
        <v>52</v>
      </c>
      <c r="R117" s="2" t="s">
        <v>52</v>
      </c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52</v>
      </c>
      <c r="AX117" s="2" t="s">
        <v>52</v>
      </c>
      <c r="AY117" s="2" t="s">
        <v>52</v>
      </c>
      <c r="AZ117" s="2" t="s">
        <v>52</v>
      </c>
    </row>
    <row r="118" spans="1:52" ht="30" customHeight="1">
      <c r="A118" s="29"/>
      <c r="B118" s="29"/>
      <c r="C118" s="29"/>
      <c r="D118" s="29"/>
      <c r="E118" s="31"/>
      <c r="F118" s="34"/>
      <c r="G118" s="31"/>
      <c r="H118" s="34"/>
      <c r="I118" s="31"/>
      <c r="J118" s="34"/>
      <c r="K118" s="31"/>
      <c r="L118" s="34"/>
      <c r="M118" s="29"/>
    </row>
    <row r="119" spans="1:52" ht="30" customHeight="1">
      <c r="A119" s="25" t="s">
        <v>655</v>
      </c>
      <c r="B119" s="26"/>
      <c r="C119" s="26"/>
      <c r="D119" s="26"/>
      <c r="E119" s="30"/>
      <c r="F119" s="33"/>
      <c r="G119" s="30"/>
      <c r="H119" s="33"/>
      <c r="I119" s="30"/>
      <c r="J119" s="33"/>
      <c r="K119" s="30"/>
      <c r="L119" s="33"/>
      <c r="M119" s="27"/>
      <c r="N119" s="1" t="s">
        <v>115</v>
      </c>
    </row>
    <row r="120" spans="1:52" ht="30" customHeight="1">
      <c r="A120" s="28" t="s">
        <v>657</v>
      </c>
      <c r="B120" s="28" t="s">
        <v>658</v>
      </c>
      <c r="C120" s="28" t="s">
        <v>58</v>
      </c>
      <c r="D120" s="29">
        <v>1.1000000000000001</v>
      </c>
      <c r="E120" s="31">
        <f t="shared" ref="E120:F123" si="24">TRUNC(G120+I120+K120,1)</f>
        <v>860</v>
      </c>
      <c r="F120" s="34">
        <f t="shared" si="24"/>
        <v>946</v>
      </c>
      <c r="G120" s="31">
        <f>단가대비표!O9</f>
        <v>860</v>
      </c>
      <c r="H120" s="34">
        <f>TRUNC(G120*D120,1)</f>
        <v>946</v>
      </c>
      <c r="I120" s="31">
        <f>단가대비표!P9</f>
        <v>0</v>
      </c>
      <c r="J120" s="34">
        <f>TRUNC(I120*D120,1)</f>
        <v>0</v>
      </c>
      <c r="K120" s="31">
        <f>단가대비표!V9</f>
        <v>0</v>
      </c>
      <c r="L120" s="34">
        <f>TRUNC(K120*D120,1)</f>
        <v>0</v>
      </c>
      <c r="M120" s="28" t="s">
        <v>52</v>
      </c>
      <c r="N120" s="2" t="s">
        <v>115</v>
      </c>
      <c r="O120" s="2" t="s">
        <v>659</v>
      </c>
      <c r="P120" s="2" t="s">
        <v>62</v>
      </c>
      <c r="Q120" s="2" t="s">
        <v>62</v>
      </c>
      <c r="R120" s="2" t="s">
        <v>61</v>
      </c>
      <c r="S120" s="3"/>
      <c r="T120" s="3"/>
      <c r="U120" s="3"/>
      <c r="V120" s="3">
        <v>1</v>
      </c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660</v>
      </c>
      <c r="AX120" s="2" t="s">
        <v>52</v>
      </c>
      <c r="AY120" s="2" t="s">
        <v>52</v>
      </c>
      <c r="AZ120" s="2" t="s">
        <v>52</v>
      </c>
    </row>
    <row r="121" spans="1:52" ht="30" customHeight="1">
      <c r="A121" s="28" t="s">
        <v>515</v>
      </c>
      <c r="B121" s="28" t="s">
        <v>516</v>
      </c>
      <c r="C121" s="28" t="s">
        <v>200</v>
      </c>
      <c r="D121" s="29">
        <v>1</v>
      </c>
      <c r="E121" s="31">
        <f t="shared" si="24"/>
        <v>18.899999999999999</v>
      </c>
      <c r="F121" s="34">
        <f t="shared" si="24"/>
        <v>18.899999999999999</v>
      </c>
      <c r="G121" s="31">
        <f>TRUNC(SUMIF(V120:V123, RIGHTB(O121, 1), H120:H123)*U121, 2)</f>
        <v>18.920000000000002</v>
      </c>
      <c r="H121" s="34">
        <f>TRUNC(G121*D121,1)</f>
        <v>18.899999999999999</v>
      </c>
      <c r="I121" s="31">
        <v>0</v>
      </c>
      <c r="J121" s="34">
        <f>TRUNC(I121*D121,1)</f>
        <v>0</v>
      </c>
      <c r="K121" s="31">
        <v>0</v>
      </c>
      <c r="L121" s="34">
        <f>TRUNC(K121*D121,1)</f>
        <v>0</v>
      </c>
      <c r="M121" s="28" t="s">
        <v>52</v>
      </c>
      <c r="N121" s="2" t="s">
        <v>115</v>
      </c>
      <c r="O121" s="2" t="s">
        <v>517</v>
      </c>
      <c r="P121" s="2" t="s">
        <v>62</v>
      </c>
      <c r="Q121" s="2" t="s">
        <v>62</v>
      </c>
      <c r="R121" s="2" t="s">
        <v>62</v>
      </c>
      <c r="S121" s="3">
        <v>0</v>
      </c>
      <c r="T121" s="3">
        <v>0</v>
      </c>
      <c r="U121" s="3">
        <v>0.02</v>
      </c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661</v>
      </c>
      <c r="AX121" s="2" t="s">
        <v>52</v>
      </c>
      <c r="AY121" s="2" t="s">
        <v>52</v>
      </c>
      <c r="AZ121" s="2" t="s">
        <v>52</v>
      </c>
    </row>
    <row r="122" spans="1:52" ht="30" customHeight="1">
      <c r="A122" s="28" t="s">
        <v>519</v>
      </c>
      <c r="B122" s="28" t="s">
        <v>520</v>
      </c>
      <c r="C122" s="28" t="s">
        <v>521</v>
      </c>
      <c r="D122" s="29">
        <v>8.9999999999999993E-3</v>
      </c>
      <c r="E122" s="31">
        <f t="shared" si="24"/>
        <v>273676</v>
      </c>
      <c r="F122" s="34">
        <f t="shared" si="24"/>
        <v>2463</v>
      </c>
      <c r="G122" s="31">
        <f>단가대비표!O130</f>
        <v>0</v>
      </c>
      <c r="H122" s="34">
        <f>TRUNC(G122*D122,1)</f>
        <v>0</v>
      </c>
      <c r="I122" s="31">
        <f>단가대비표!P130</f>
        <v>273676</v>
      </c>
      <c r="J122" s="34">
        <f>TRUNC(I122*D122,1)</f>
        <v>2463</v>
      </c>
      <c r="K122" s="31">
        <f>단가대비표!V130</f>
        <v>0</v>
      </c>
      <c r="L122" s="34">
        <f>TRUNC(K122*D122,1)</f>
        <v>0</v>
      </c>
      <c r="M122" s="28" t="s">
        <v>52</v>
      </c>
      <c r="N122" s="2" t="s">
        <v>115</v>
      </c>
      <c r="O122" s="2" t="s">
        <v>522</v>
      </c>
      <c r="P122" s="2" t="s">
        <v>62</v>
      </c>
      <c r="Q122" s="2" t="s">
        <v>62</v>
      </c>
      <c r="R122" s="2" t="s">
        <v>61</v>
      </c>
      <c r="S122" s="3"/>
      <c r="T122" s="3"/>
      <c r="U122" s="3"/>
      <c r="V122" s="3"/>
      <c r="W122" s="3">
        <v>2</v>
      </c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662</v>
      </c>
      <c r="AX122" s="2" t="s">
        <v>52</v>
      </c>
      <c r="AY122" s="2" t="s">
        <v>52</v>
      </c>
      <c r="AZ122" s="2" t="s">
        <v>52</v>
      </c>
    </row>
    <row r="123" spans="1:52" ht="30" customHeight="1">
      <c r="A123" s="28" t="s">
        <v>524</v>
      </c>
      <c r="B123" s="28" t="s">
        <v>525</v>
      </c>
      <c r="C123" s="28" t="s">
        <v>200</v>
      </c>
      <c r="D123" s="29">
        <v>1</v>
      </c>
      <c r="E123" s="31">
        <f t="shared" si="24"/>
        <v>73.8</v>
      </c>
      <c r="F123" s="34">
        <f t="shared" si="24"/>
        <v>73.8</v>
      </c>
      <c r="G123" s="31">
        <f>TRUNC(SUMIF(W120:W123, RIGHTB(O123, 1), J120:J123)*U123, 2)</f>
        <v>73.89</v>
      </c>
      <c r="H123" s="34">
        <f>TRUNC(G123*D123,1)</f>
        <v>73.8</v>
      </c>
      <c r="I123" s="31">
        <v>0</v>
      </c>
      <c r="J123" s="34">
        <f>TRUNC(I123*D123,1)</f>
        <v>0</v>
      </c>
      <c r="K123" s="31">
        <v>0</v>
      </c>
      <c r="L123" s="34">
        <f>TRUNC(K123*D123,1)</f>
        <v>0</v>
      </c>
      <c r="M123" s="28" t="s">
        <v>52</v>
      </c>
      <c r="N123" s="2" t="s">
        <v>115</v>
      </c>
      <c r="O123" s="2" t="s">
        <v>526</v>
      </c>
      <c r="P123" s="2" t="s">
        <v>62</v>
      </c>
      <c r="Q123" s="2" t="s">
        <v>62</v>
      </c>
      <c r="R123" s="2" t="s">
        <v>62</v>
      </c>
      <c r="S123" s="3">
        <v>1</v>
      </c>
      <c r="T123" s="3">
        <v>0</v>
      </c>
      <c r="U123" s="3">
        <v>0.03</v>
      </c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663</v>
      </c>
      <c r="AX123" s="2" t="s">
        <v>52</v>
      </c>
      <c r="AY123" s="2" t="s">
        <v>52</v>
      </c>
      <c r="AZ123" s="2" t="s">
        <v>52</v>
      </c>
    </row>
    <row r="124" spans="1:52" ht="30" customHeight="1">
      <c r="A124" s="28" t="s">
        <v>528</v>
      </c>
      <c r="B124" s="28" t="s">
        <v>52</v>
      </c>
      <c r="C124" s="28" t="s">
        <v>52</v>
      </c>
      <c r="D124" s="29"/>
      <c r="E124" s="31"/>
      <c r="F124" s="34">
        <f>H124+J124+L124</f>
        <v>3501</v>
      </c>
      <c r="G124" s="31"/>
      <c r="H124" s="34">
        <f>TRUNC(SUMIF(N120:N123, N119, H120:H123),0)</f>
        <v>1038</v>
      </c>
      <c r="I124" s="31"/>
      <c r="J124" s="34">
        <f>TRUNC(SUMIF(N120:N123, N119, J120:J123),0)</f>
        <v>2463</v>
      </c>
      <c r="K124" s="31"/>
      <c r="L124" s="34">
        <f>TRUNC(SUMIF(N120:N123, N119, L120:L123),0)</f>
        <v>0</v>
      </c>
      <c r="M124" s="28" t="s">
        <v>52</v>
      </c>
      <c r="N124" s="2" t="s">
        <v>191</v>
      </c>
      <c r="O124" s="2" t="s">
        <v>191</v>
      </c>
      <c r="P124" s="2" t="s">
        <v>52</v>
      </c>
      <c r="Q124" s="2" t="s">
        <v>52</v>
      </c>
      <c r="R124" s="2" t="s">
        <v>52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52</v>
      </c>
      <c r="AX124" s="2" t="s">
        <v>52</v>
      </c>
      <c r="AY124" s="2" t="s">
        <v>52</v>
      </c>
      <c r="AZ124" s="2" t="s">
        <v>52</v>
      </c>
    </row>
    <row r="125" spans="1:52" ht="30" customHeight="1">
      <c r="A125" s="29"/>
      <c r="B125" s="29"/>
      <c r="C125" s="29"/>
      <c r="D125" s="29"/>
      <c r="E125" s="31"/>
      <c r="F125" s="34"/>
      <c r="G125" s="31"/>
      <c r="H125" s="34"/>
      <c r="I125" s="31"/>
      <c r="J125" s="34"/>
      <c r="K125" s="31"/>
      <c r="L125" s="34"/>
      <c r="M125" s="29"/>
    </row>
    <row r="126" spans="1:52" ht="30" customHeight="1">
      <c r="A126" s="25" t="s">
        <v>664</v>
      </c>
      <c r="B126" s="26"/>
      <c r="C126" s="26"/>
      <c r="D126" s="26"/>
      <c r="E126" s="30"/>
      <c r="F126" s="33"/>
      <c r="G126" s="30"/>
      <c r="H126" s="33"/>
      <c r="I126" s="30"/>
      <c r="J126" s="33"/>
      <c r="K126" s="30"/>
      <c r="L126" s="33"/>
      <c r="M126" s="27"/>
      <c r="N126" s="1" t="s">
        <v>118</v>
      </c>
    </row>
    <row r="127" spans="1:52" ht="30" customHeight="1">
      <c r="A127" s="28" t="s">
        <v>657</v>
      </c>
      <c r="B127" s="28" t="s">
        <v>665</v>
      </c>
      <c r="C127" s="28" t="s">
        <v>58</v>
      </c>
      <c r="D127" s="29">
        <v>1.1000000000000001</v>
      </c>
      <c r="E127" s="31">
        <f t="shared" ref="E127:F130" si="25">TRUNC(G127+I127+K127,1)</f>
        <v>1086</v>
      </c>
      <c r="F127" s="34">
        <f t="shared" si="25"/>
        <v>1194.5999999999999</v>
      </c>
      <c r="G127" s="31">
        <f>단가대비표!O10</f>
        <v>1086</v>
      </c>
      <c r="H127" s="34">
        <f>TRUNC(G127*D127,1)</f>
        <v>1194.5999999999999</v>
      </c>
      <c r="I127" s="31">
        <f>단가대비표!P10</f>
        <v>0</v>
      </c>
      <c r="J127" s="34">
        <f>TRUNC(I127*D127,1)</f>
        <v>0</v>
      </c>
      <c r="K127" s="31">
        <f>단가대비표!V10</f>
        <v>0</v>
      </c>
      <c r="L127" s="34">
        <f>TRUNC(K127*D127,1)</f>
        <v>0</v>
      </c>
      <c r="M127" s="28" t="s">
        <v>52</v>
      </c>
      <c r="N127" s="2" t="s">
        <v>118</v>
      </c>
      <c r="O127" s="2" t="s">
        <v>666</v>
      </c>
      <c r="P127" s="2" t="s">
        <v>62</v>
      </c>
      <c r="Q127" s="2" t="s">
        <v>62</v>
      </c>
      <c r="R127" s="2" t="s">
        <v>61</v>
      </c>
      <c r="S127" s="3"/>
      <c r="T127" s="3"/>
      <c r="U127" s="3"/>
      <c r="V127" s="3">
        <v>1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667</v>
      </c>
      <c r="AX127" s="2" t="s">
        <v>52</v>
      </c>
      <c r="AY127" s="2" t="s">
        <v>52</v>
      </c>
      <c r="AZ127" s="2" t="s">
        <v>52</v>
      </c>
    </row>
    <row r="128" spans="1:52" ht="30" customHeight="1">
      <c r="A128" s="28" t="s">
        <v>515</v>
      </c>
      <c r="B128" s="28" t="s">
        <v>516</v>
      </c>
      <c r="C128" s="28" t="s">
        <v>200</v>
      </c>
      <c r="D128" s="29">
        <v>1</v>
      </c>
      <c r="E128" s="31">
        <f t="shared" si="25"/>
        <v>23.8</v>
      </c>
      <c r="F128" s="34">
        <f t="shared" si="25"/>
        <v>23.8</v>
      </c>
      <c r="G128" s="31">
        <f>TRUNC(SUMIF(V127:V130, RIGHTB(O128, 1), H127:H130)*U128, 2)</f>
        <v>23.89</v>
      </c>
      <c r="H128" s="34">
        <f>TRUNC(G128*D128,1)</f>
        <v>23.8</v>
      </c>
      <c r="I128" s="31">
        <v>0</v>
      </c>
      <c r="J128" s="34">
        <f>TRUNC(I128*D128,1)</f>
        <v>0</v>
      </c>
      <c r="K128" s="31">
        <v>0</v>
      </c>
      <c r="L128" s="34">
        <f>TRUNC(K128*D128,1)</f>
        <v>0</v>
      </c>
      <c r="M128" s="28" t="s">
        <v>52</v>
      </c>
      <c r="N128" s="2" t="s">
        <v>118</v>
      </c>
      <c r="O128" s="2" t="s">
        <v>517</v>
      </c>
      <c r="P128" s="2" t="s">
        <v>62</v>
      </c>
      <c r="Q128" s="2" t="s">
        <v>62</v>
      </c>
      <c r="R128" s="2" t="s">
        <v>62</v>
      </c>
      <c r="S128" s="3">
        <v>0</v>
      </c>
      <c r="T128" s="3">
        <v>0</v>
      </c>
      <c r="U128" s="3">
        <v>0.02</v>
      </c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668</v>
      </c>
      <c r="AX128" s="2" t="s">
        <v>52</v>
      </c>
      <c r="AY128" s="2" t="s">
        <v>52</v>
      </c>
      <c r="AZ128" s="2" t="s">
        <v>52</v>
      </c>
    </row>
    <row r="129" spans="1:52" ht="30" customHeight="1">
      <c r="A129" s="28" t="s">
        <v>519</v>
      </c>
      <c r="B129" s="28" t="s">
        <v>520</v>
      </c>
      <c r="C129" s="28" t="s">
        <v>521</v>
      </c>
      <c r="D129" s="29">
        <v>8.9999999999999993E-3</v>
      </c>
      <c r="E129" s="31">
        <f t="shared" si="25"/>
        <v>273676</v>
      </c>
      <c r="F129" s="34">
        <f t="shared" si="25"/>
        <v>2463</v>
      </c>
      <c r="G129" s="31">
        <f>단가대비표!O130</f>
        <v>0</v>
      </c>
      <c r="H129" s="34">
        <f>TRUNC(G129*D129,1)</f>
        <v>0</v>
      </c>
      <c r="I129" s="31">
        <f>단가대비표!P130</f>
        <v>273676</v>
      </c>
      <c r="J129" s="34">
        <f>TRUNC(I129*D129,1)</f>
        <v>2463</v>
      </c>
      <c r="K129" s="31">
        <f>단가대비표!V130</f>
        <v>0</v>
      </c>
      <c r="L129" s="34">
        <f>TRUNC(K129*D129,1)</f>
        <v>0</v>
      </c>
      <c r="M129" s="28" t="s">
        <v>52</v>
      </c>
      <c r="N129" s="2" t="s">
        <v>118</v>
      </c>
      <c r="O129" s="2" t="s">
        <v>522</v>
      </c>
      <c r="P129" s="2" t="s">
        <v>62</v>
      </c>
      <c r="Q129" s="2" t="s">
        <v>62</v>
      </c>
      <c r="R129" s="2" t="s">
        <v>61</v>
      </c>
      <c r="S129" s="3"/>
      <c r="T129" s="3"/>
      <c r="U129" s="3"/>
      <c r="V129" s="3"/>
      <c r="W129" s="3">
        <v>2</v>
      </c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669</v>
      </c>
      <c r="AX129" s="2" t="s">
        <v>52</v>
      </c>
      <c r="AY129" s="2" t="s">
        <v>52</v>
      </c>
      <c r="AZ129" s="2" t="s">
        <v>52</v>
      </c>
    </row>
    <row r="130" spans="1:52" ht="30" customHeight="1">
      <c r="A130" s="28" t="s">
        <v>524</v>
      </c>
      <c r="B130" s="28" t="s">
        <v>525</v>
      </c>
      <c r="C130" s="28" t="s">
        <v>200</v>
      </c>
      <c r="D130" s="29">
        <v>1</v>
      </c>
      <c r="E130" s="31">
        <f t="shared" si="25"/>
        <v>73.8</v>
      </c>
      <c r="F130" s="34">
        <f t="shared" si="25"/>
        <v>73.8</v>
      </c>
      <c r="G130" s="31">
        <f>TRUNC(SUMIF(W127:W130, RIGHTB(O130, 1), J127:J130)*U130, 2)</f>
        <v>73.89</v>
      </c>
      <c r="H130" s="34">
        <f>TRUNC(G130*D130,1)</f>
        <v>73.8</v>
      </c>
      <c r="I130" s="31">
        <v>0</v>
      </c>
      <c r="J130" s="34">
        <f>TRUNC(I130*D130,1)</f>
        <v>0</v>
      </c>
      <c r="K130" s="31">
        <v>0</v>
      </c>
      <c r="L130" s="34">
        <f>TRUNC(K130*D130,1)</f>
        <v>0</v>
      </c>
      <c r="M130" s="28" t="s">
        <v>52</v>
      </c>
      <c r="N130" s="2" t="s">
        <v>118</v>
      </c>
      <c r="O130" s="2" t="s">
        <v>526</v>
      </c>
      <c r="P130" s="2" t="s">
        <v>62</v>
      </c>
      <c r="Q130" s="2" t="s">
        <v>62</v>
      </c>
      <c r="R130" s="2" t="s">
        <v>62</v>
      </c>
      <c r="S130" s="3">
        <v>1</v>
      </c>
      <c r="T130" s="3">
        <v>0</v>
      </c>
      <c r="U130" s="3">
        <v>0.03</v>
      </c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670</v>
      </c>
      <c r="AX130" s="2" t="s">
        <v>52</v>
      </c>
      <c r="AY130" s="2" t="s">
        <v>52</v>
      </c>
      <c r="AZ130" s="2" t="s">
        <v>52</v>
      </c>
    </row>
    <row r="131" spans="1:52" ht="30" customHeight="1">
      <c r="A131" s="28" t="s">
        <v>528</v>
      </c>
      <c r="B131" s="28" t="s">
        <v>52</v>
      </c>
      <c r="C131" s="28" t="s">
        <v>52</v>
      </c>
      <c r="D131" s="29"/>
      <c r="E131" s="31"/>
      <c r="F131" s="34">
        <f>H131+J131+L131</f>
        <v>3755</v>
      </c>
      <c r="G131" s="31"/>
      <c r="H131" s="34">
        <f>TRUNC(SUMIF(N127:N130, N126, H127:H130),0)</f>
        <v>1292</v>
      </c>
      <c r="I131" s="31"/>
      <c r="J131" s="34">
        <f>TRUNC(SUMIF(N127:N130, N126, J127:J130),0)</f>
        <v>2463</v>
      </c>
      <c r="K131" s="31"/>
      <c r="L131" s="34">
        <f>TRUNC(SUMIF(N127:N130, N126, L127:L130),0)</f>
        <v>0</v>
      </c>
      <c r="M131" s="28" t="s">
        <v>52</v>
      </c>
      <c r="N131" s="2" t="s">
        <v>191</v>
      </c>
      <c r="O131" s="2" t="s">
        <v>191</v>
      </c>
      <c r="P131" s="2" t="s">
        <v>52</v>
      </c>
      <c r="Q131" s="2" t="s">
        <v>52</v>
      </c>
      <c r="R131" s="2" t="s">
        <v>52</v>
      </c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52</v>
      </c>
      <c r="AX131" s="2" t="s">
        <v>52</v>
      </c>
      <c r="AY131" s="2" t="s">
        <v>52</v>
      </c>
      <c r="AZ131" s="2" t="s">
        <v>52</v>
      </c>
    </row>
    <row r="132" spans="1:52" ht="30" customHeight="1">
      <c r="A132" s="29"/>
      <c r="B132" s="29"/>
      <c r="C132" s="29"/>
      <c r="D132" s="29"/>
      <c r="E132" s="31"/>
      <c r="F132" s="34"/>
      <c r="G132" s="31"/>
      <c r="H132" s="34"/>
      <c r="I132" s="31"/>
      <c r="J132" s="34"/>
      <c r="K132" s="31"/>
      <c r="L132" s="34"/>
      <c r="M132" s="29"/>
    </row>
    <row r="133" spans="1:52" ht="30" customHeight="1">
      <c r="A133" s="25" t="s">
        <v>671</v>
      </c>
      <c r="B133" s="26"/>
      <c r="C133" s="26"/>
      <c r="D133" s="26"/>
      <c r="E133" s="30"/>
      <c r="F133" s="33"/>
      <c r="G133" s="30"/>
      <c r="H133" s="33"/>
      <c r="I133" s="30"/>
      <c r="J133" s="33"/>
      <c r="K133" s="30"/>
      <c r="L133" s="33"/>
      <c r="M133" s="27"/>
      <c r="N133" s="1" t="s">
        <v>121</v>
      </c>
    </row>
    <row r="134" spans="1:52" ht="30" customHeight="1">
      <c r="A134" s="28" t="s">
        <v>657</v>
      </c>
      <c r="B134" s="28" t="s">
        <v>672</v>
      </c>
      <c r="C134" s="28" t="s">
        <v>58</v>
      </c>
      <c r="D134" s="29">
        <v>1.1000000000000001</v>
      </c>
      <c r="E134" s="31">
        <f t="shared" ref="E134:F137" si="26">TRUNC(G134+I134+K134,1)</f>
        <v>1408</v>
      </c>
      <c r="F134" s="34">
        <f t="shared" si="26"/>
        <v>1548.8</v>
      </c>
      <c r="G134" s="31">
        <f>단가대비표!O11</f>
        <v>1408</v>
      </c>
      <c r="H134" s="34">
        <f>TRUNC(G134*D134,1)</f>
        <v>1548.8</v>
      </c>
      <c r="I134" s="31">
        <f>단가대비표!P11</f>
        <v>0</v>
      </c>
      <c r="J134" s="34">
        <f>TRUNC(I134*D134,1)</f>
        <v>0</v>
      </c>
      <c r="K134" s="31">
        <f>단가대비표!V11</f>
        <v>0</v>
      </c>
      <c r="L134" s="34">
        <f>TRUNC(K134*D134,1)</f>
        <v>0</v>
      </c>
      <c r="M134" s="28" t="s">
        <v>52</v>
      </c>
      <c r="N134" s="2" t="s">
        <v>121</v>
      </c>
      <c r="O134" s="2" t="s">
        <v>673</v>
      </c>
      <c r="P134" s="2" t="s">
        <v>62</v>
      </c>
      <c r="Q134" s="2" t="s">
        <v>62</v>
      </c>
      <c r="R134" s="2" t="s">
        <v>61</v>
      </c>
      <c r="S134" s="3"/>
      <c r="T134" s="3"/>
      <c r="U134" s="3"/>
      <c r="V134" s="3">
        <v>1</v>
      </c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674</v>
      </c>
      <c r="AX134" s="2" t="s">
        <v>52</v>
      </c>
      <c r="AY134" s="2" t="s">
        <v>52</v>
      </c>
      <c r="AZ134" s="2" t="s">
        <v>52</v>
      </c>
    </row>
    <row r="135" spans="1:52" ht="30" customHeight="1">
      <c r="A135" s="28" t="s">
        <v>515</v>
      </c>
      <c r="B135" s="28" t="s">
        <v>516</v>
      </c>
      <c r="C135" s="28" t="s">
        <v>200</v>
      </c>
      <c r="D135" s="29">
        <v>1</v>
      </c>
      <c r="E135" s="31">
        <f t="shared" si="26"/>
        <v>30.9</v>
      </c>
      <c r="F135" s="34">
        <f t="shared" si="26"/>
        <v>30.9</v>
      </c>
      <c r="G135" s="31">
        <f>TRUNC(SUMIF(V134:V137, RIGHTB(O135, 1), H134:H137)*U135, 2)</f>
        <v>30.97</v>
      </c>
      <c r="H135" s="34">
        <f>TRUNC(G135*D135,1)</f>
        <v>30.9</v>
      </c>
      <c r="I135" s="31">
        <v>0</v>
      </c>
      <c r="J135" s="34">
        <f>TRUNC(I135*D135,1)</f>
        <v>0</v>
      </c>
      <c r="K135" s="31">
        <v>0</v>
      </c>
      <c r="L135" s="34">
        <f>TRUNC(K135*D135,1)</f>
        <v>0</v>
      </c>
      <c r="M135" s="28" t="s">
        <v>52</v>
      </c>
      <c r="N135" s="2" t="s">
        <v>121</v>
      </c>
      <c r="O135" s="2" t="s">
        <v>517</v>
      </c>
      <c r="P135" s="2" t="s">
        <v>62</v>
      </c>
      <c r="Q135" s="2" t="s">
        <v>62</v>
      </c>
      <c r="R135" s="2" t="s">
        <v>62</v>
      </c>
      <c r="S135" s="3">
        <v>0</v>
      </c>
      <c r="T135" s="3">
        <v>0</v>
      </c>
      <c r="U135" s="3">
        <v>0.02</v>
      </c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675</v>
      </c>
      <c r="AX135" s="2" t="s">
        <v>52</v>
      </c>
      <c r="AY135" s="2" t="s">
        <v>52</v>
      </c>
      <c r="AZ135" s="2" t="s">
        <v>52</v>
      </c>
    </row>
    <row r="136" spans="1:52" ht="30" customHeight="1">
      <c r="A136" s="28" t="s">
        <v>519</v>
      </c>
      <c r="B136" s="28" t="s">
        <v>520</v>
      </c>
      <c r="C136" s="28" t="s">
        <v>521</v>
      </c>
      <c r="D136" s="29">
        <v>8.9999999999999993E-3</v>
      </c>
      <c r="E136" s="31">
        <f t="shared" si="26"/>
        <v>273676</v>
      </c>
      <c r="F136" s="34">
        <f t="shared" si="26"/>
        <v>2463</v>
      </c>
      <c r="G136" s="31">
        <f>단가대비표!O130</f>
        <v>0</v>
      </c>
      <c r="H136" s="34">
        <f>TRUNC(G136*D136,1)</f>
        <v>0</v>
      </c>
      <c r="I136" s="31">
        <f>단가대비표!P130</f>
        <v>273676</v>
      </c>
      <c r="J136" s="34">
        <f>TRUNC(I136*D136,1)</f>
        <v>2463</v>
      </c>
      <c r="K136" s="31">
        <f>단가대비표!V130</f>
        <v>0</v>
      </c>
      <c r="L136" s="34">
        <f>TRUNC(K136*D136,1)</f>
        <v>0</v>
      </c>
      <c r="M136" s="28" t="s">
        <v>52</v>
      </c>
      <c r="N136" s="2" t="s">
        <v>121</v>
      </c>
      <c r="O136" s="2" t="s">
        <v>522</v>
      </c>
      <c r="P136" s="2" t="s">
        <v>62</v>
      </c>
      <c r="Q136" s="2" t="s">
        <v>62</v>
      </c>
      <c r="R136" s="2" t="s">
        <v>61</v>
      </c>
      <c r="S136" s="3"/>
      <c r="T136" s="3"/>
      <c r="U136" s="3"/>
      <c r="V136" s="3"/>
      <c r="W136" s="3">
        <v>2</v>
      </c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676</v>
      </c>
      <c r="AX136" s="2" t="s">
        <v>52</v>
      </c>
      <c r="AY136" s="2" t="s">
        <v>52</v>
      </c>
      <c r="AZ136" s="2" t="s">
        <v>52</v>
      </c>
    </row>
    <row r="137" spans="1:52" ht="30" customHeight="1">
      <c r="A137" s="28" t="s">
        <v>524</v>
      </c>
      <c r="B137" s="28" t="s">
        <v>525</v>
      </c>
      <c r="C137" s="28" t="s">
        <v>200</v>
      </c>
      <c r="D137" s="29">
        <v>1</v>
      </c>
      <c r="E137" s="31">
        <f t="shared" si="26"/>
        <v>73.8</v>
      </c>
      <c r="F137" s="34">
        <f t="shared" si="26"/>
        <v>73.8</v>
      </c>
      <c r="G137" s="31">
        <f>TRUNC(SUMIF(W134:W137, RIGHTB(O137, 1), J134:J137)*U137, 2)</f>
        <v>73.89</v>
      </c>
      <c r="H137" s="34">
        <f>TRUNC(G137*D137,1)</f>
        <v>73.8</v>
      </c>
      <c r="I137" s="31">
        <v>0</v>
      </c>
      <c r="J137" s="34">
        <f>TRUNC(I137*D137,1)</f>
        <v>0</v>
      </c>
      <c r="K137" s="31">
        <v>0</v>
      </c>
      <c r="L137" s="34">
        <f>TRUNC(K137*D137,1)</f>
        <v>0</v>
      </c>
      <c r="M137" s="28" t="s">
        <v>52</v>
      </c>
      <c r="N137" s="2" t="s">
        <v>121</v>
      </c>
      <c r="O137" s="2" t="s">
        <v>526</v>
      </c>
      <c r="P137" s="2" t="s">
        <v>62</v>
      </c>
      <c r="Q137" s="2" t="s">
        <v>62</v>
      </c>
      <c r="R137" s="2" t="s">
        <v>62</v>
      </c>
      <c r="S137" s="3">
        <v>1</v>
      </c>
      <c r="T137" s="3">
        <v>0</v>
      </c>
      <c r="U137" s="3">
        <v>0.03</v>
      </c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677</v>
      </c>
      <c r="AX137" s="2" t="s">
        <v>52</v>
      </c>
      <c r="AY137" s="2" t="s">
        <v>52</v>
      </c>
      <c r="AZ137" s="2" t="s">
        <v>52</v>
      </c>
    </row>
    <row r="138" spans="1:52" ht="30" customHeight="1">
      <c r="A138" s="28" t="s">
        <v>528</v>
      </c>
      <c r="B138" s="28" t="s">
        <v>52</v>
      </c>
      <c r="C138" s="28" t="s">
        <v>52</v>
      </c>
      <c r="D138" s="29"/>
      <c r="E138" s="31"/>
      <c r="F138" s="34">
        <f>H138+J138+L138</f>
        <v>4116</v>
      </c>
      <c r="G138" s="31"/>
      <c r="H138" s="34">
        <f>TRUNC(SUMIF(N134:N137, N133, H134:H137),0)</f>
        <v>1653</v>
      </c>
      <c r="I138" s="31"/>
      <c r="J138" s="34">
        <f>TRUNC(SUMIF(N134:N137, N133, J134:J137),0)</f>
        <v>2463</v>
      </c>
      <c r="K138" s="31"/>
      <c r="L138" s="34">
        <f>TRUNC(SUMIF(N134:N137, N133, L134:L137),0)</f>
        <v>0</v>
      </c>
      <c r="M138" s="28" t="s">
        <v>52</v>
      </c>
      <c r="N138" s="2" t="s">
        <v>191</v>
      </c>
      <c r="O138" s="2" t="s">
        <v>191</v>
      </c>
      <c r="P138" s="2" t="s">
        <v>52</v>
      </c>
      <c r="Q138" s="2" t="s">
        <v>52</v>
      </c>
      <c r="R138" s="2" t="s">
        <v>52</v>
      </c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52</v>
      </c>
      <c r="AW138" s="2" t="s">
        <v>52</v>
      </c>
      <c r="AX138" s="2" t="s">
        <v>52</v>
      </c>
      <c r="AY138" s="2" t="s">
        <v>52</v>
      </c>
      <c r="AZ138" s="2" t="s">
        <v>52</v>
      </c>
    </row>
    <row r="139" spans="1:52" ht="30" customHeight="1">
      <c r="A139" s="29"/>
      <c r="B139" s="29"/>
      <c r="C139" s="29"/>
      <c r="D139" s="29"/>
      <c r="E139" s="31"/>
      <c r="F139" s="34"/>
      <c r="G139" s="31"/>
      <c r="H139" s="34"/>
      <c r="I139" s="31"/>
      <c r="J139" s="34"/>
      <c r="K139" s="31"/>
      <c r="L139" s="34"/>
      <c r="M139" s="29"/>
    </row>
    <row r="140" spans="1:52" ht="30" customHeight="1">
      <c r="A140" s="25" t="s">
        <v>678</v>
      </c>
      <c r="B140" s="26"/>
      <c r="C140" s="26"/>
      <c r="D140" s="26"/>
      <c r="E140" s="30"/>
      <c r="F140" s="33"/>
      <c r="G140" s="30"/>
      <c r="H140" s="33"/>
      <c r="I140" s="30"/>
      <c r="J140" s="33"/>
      <c r="K140" s="30"/>
      <c r="L140" s="33"/>
      <c r="M140" s="27"/>
      <c r="N140" s="1" t="s">
        <v>124</v>
      </c>
    </row>
    <row r="141" spans="1:52" ht="30" customHeight="1">
      <c r="A141" s="28" t="s">
        <v>657</v>
      </c>
      <c r="B141" s="28" t="s">
        <v>679</v>
      </c>
      <c r="C141" s="28" t="s">
        <v>58</v>
      </c>
      <c r="D141" s="29">
        <v>1.1000000000000001</v>
      </c>
      <c r="E141" s="31">
        <f t="shared" ref="E141:F144" si="27">TRUNC(G141+I141+K141,1)</f>
        <v>2090</v>
      </c>
      <c r="F141" s="34">
        <f t="shared" si="27"/>
        <v>2299</v>
      </c>
      <c r="G141" s="31">
        <f>단가대비표!O12</f>
        <v>2090</v>
      </c>
      <c r="H141" s="34">
        <f>TRUNC(G141*D141,1)</f>
        <v>2299</v>
      </c>
      <c r="I141" s="31">
        <f>단가대비표!P12</f>
        <v>0</v>
      </c>
      <c r="J141" s="34">
        <f>TRUNC(I141*D141,1)</f>
        <v>0</v>
      </c>
      <c r="K141" s="31">
        <f>단가대비표!V12</f>
        <v>0</v>
      </c>
      <c r="L141" s="34">
        <f>TRUNC(K141*D141,1)</f>
        <v>0</v>
      </c>
      <c r="M141" s="28" t="s">
        <v>52</v>
      </c>
      <c r="N141" s="2" t="s">
        <v>124</v>
      </c>
      <c r="O141" s="2" t="s">
        <v>680</v>
      </c>
      <c r="P141" s="2" t="s">
        <v>62</v>
      </c>
      <c r="Q141" s="2" t="s">
        <v>62</v>
      </c>
      <c r="R141" s="2" t="s">
        <v>61</v>
      </c>
      <c r="S141" s="3"/>
      <c r="T141" s="3"/>
      <c r="U141" s="3"/>
      <c r="V141" s="3">
        <v>1</v>
      </c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681</v>
      </c>
      <c r="AX141" s="2" t="s">
        <v>52</v>
      </c>
      <c r="AY141" s="2" t="s">
        <v>52</v>
      </c>
      <c r="AZ141" s="2" t="s">
        <v>52</v>
      </c>
    </row>
    <row r="142" spans="1:52" ht="30" customHeight="1">
      <c r="A142" s="28" t="s">
        <v>515</v>
      </c>
      <c r="B142" s="28" t="s">
        <v>516</v>
      </c>
      <c r="C142" s="28" t="s">
        <v>200</v>
      </c>
      <c r="D142" s="29">
        <v>1</v>
      </c>
      <c r="E142" s="31">
        <f t="shared" si="27"/>
        <v>45.9</v>
      </c>
      <c r="F142" s="34">
        <f t="shared" si="27"/>
        <v>45.9</v>
      </c>
      <c r="G142" s="31">
        <f>TRUNC(SUMIF(V141:V144, RIGHTB(O142, 1), H141:H144)*U142, 2)</f>
        <v>45.98</v>
      </c>
      <c r="H142" s="34">
        <f>TRUNC(G142*D142,1)</f>
        <v>45.9</v>
      </c>
      <c r="I142" s="31">
        <v>0</v>
      </c>
      <c r="J142" s="34">
        <f>TRUNC(I142*D142,1)</f>
        <v>0</v>
      </c>
      <c r="K142" s="31">
        <v>0</v>
      </c>
      <c r="L142" s="34">
        <f>TRUNC(K142*D142,1)</f>
        <v>0</v>
      </c>
      <c r="M142" s="28" t="s">
        <v>52</v>
      </c>
      <c r="N142" s="2" t="s">
        <v>124</v>
      </c>
      <c r="O142" s="2" t="s">
        <v>517</v>
      </c>
      <c r="P142" s="2" t="s">
        <v>62</v>
      </c>
      <c r="Q142" s="2" t="s">
        <v>62</v>
      </c>
      <c r="R142" s="2" t="s">
        <v>62</v>
      </c>
      <c r="S142" s="3">
        <v>0</v>
      </c>
      <c r="T142" s="3">
        <v>0</v>
      </c>
      <c r="U142" s="3">
        <v>0.02</v>
      </c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52</v>
      </c>
      <c r="AW142" s="2" t="s">
        <v>682</v>
      </c>
      <c r="AX142" s="2" t="s">
        <v>52</v>
      </c>
      <c r="AY142" s="2" t="s">
        <v>52</v>
      </c>
      <c r="AZ142" s="2" t="s">
        <v>52</v>
      </c>
    </row>
    <row r="143" spans="1:52" ht="30" customHeight="1">
      <c r="A143" s="28" t="s">
        <v>519</v>
      </c>
      <c r="B143" s="28" t="s">
        <v>520</v>
      </c>
      <c r="C143" s="28" t="s">
        <v>521</v>
      </c>
      <c r="D143" s="29">
        <v>8.9999999999999993E-3</v>
      </c>
      <c r="E143" s="31">
        <f t="shared" si="27"/>
        <v>273676</v>
      </c>
      <c r="F143" s="34">
        <f t="shared" si="27"/>
        <v>2463</v>
      </c>
      <c r="G143" s="31">
        <f>단가대비표!O130</f>
        <v>0</v>
      </c>
      <c r="H143" s="34">
        <f>TRUNC(G143*D143,1)</f>
        <v>0</v>
      </c>
      <c r="I143" s="31">
        <f>단가대비표!P130</f>
        <v>273676</v>
      </c>
      <c r="J143" s="34">
        <f>TRUNC(I143*D143,1)</f>
        <v>2463</v>
      </c>
      <c r="K143" s="31">
        <f>단가대비표!V130</f>
        <v>0</v>
      </c>
      <c r="L143" s="34">
        <f>TRUNC(K143*D143,1)</f>
        <v>0</v>
      </c>
      <c r="M143" s="28" t="s">
        <v>52</v>
      </c>
      <c r="N143" s="2" t="s">
        <v>124</v>
      </c>
      <c r="O143" s="2" t="s">
        <v>522</v>
      </c>
      <c r="P143" s="2" t="s">
        <v>62</v>
      </c>
      <c r="Q143" s="2" t="s">
        <v>62</v>
      </c>
      <c r="R143" s="2" t="s">
        <v>61</v>
      </c>
      <c r="S143" s="3"/>
      <c r="T143" s="3"/>
      <c r="U143" s="3"/>
      <c r="V143" s="3"/>
      <c r="W143" s="3">
        <v>2</v>
      </c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52</v>
      </c>
      <c r="AW143" s="2" t="s">
        <v>683</v>
      </c>
      <c r="AX143" s="2" t="s">
        <v>52</v>
      </c>
      <c r="AY143" s="2" t="s">
        <v>52</v>
      </c>
      <c r="AZ143" s="2" t="s">
        <v>52</v>
      </c>
    </row>
    <row r="144" spans="1:52" ht="30" customHeight="1">
      <c r="A144" s="28" t="s">
        <v>524</v>
      </c>
      <c r="B144" s="28" t="s">
        <v>525</v>
      </c>
      <c r="C144" s="28" t="s">
        <v>200</v>
      </c>
      <c r="D144" s="29">
        <v>1</v>
      </c>
      <c r="E144" s="31">
        <f t="shared" si="27"/>
        <v>73.8</v>
      </c>
      <c r="F144" s="34">
        <f t="shared" si="27"/>
        <v>73.8</v>
      </c>
      <c r="G144" s="31">
        <f>TRUNC(SUMIF(W141:W144, RIGHTB(O144, 1), J141:J144)*U144, 2)</f>
        <v>73.89</v>
      </c>
      <c r="H144" s="34">
        <f>TRUNC(G144*D144,1)</f>
        <v>73.8</v>
      </c>
      <c r="I144" s="31">
        <v>0</v>
      </c>
      <c r="J144" s="34">
        <f>TRUNC(I144*D144,1)</f>
        <v>0</v>
      </c>
      <c r="K144" s="31">
        <v>0</v>
      </c>
      <c r="L144" s="34">
        <f>TRUNC(K144*D144,1)</f>
        <v>0</v>
      </c>
      <c r="M144" s="28" t="s">
        <v>52</v>
      </c>
      <c r="N144" s="2" t="s">
        <v>124</v>
      </c>
      <c r="O144" s="2" t="s">
        <v>526</v>
      </c>
      <c r="P144" s="2" t="s">
        <v>62</v>
      </c>
      <c r="Q144" s="2" t="s">
        <v>62</v>
      </c>
      <c r="R144" s="2" t="s">
        <v>62</v>
      </c>
      <c r="S144" s="3">
        <v>1</v>
      </c>
      <c r="T144" s="3">
        <v>0</v>
      </c>
      <c r="U144" s="3">
        <v>0.03</v>
      </c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684</v>
      </c>
      <c r="AX144" s="2" t="s">
        <v>52</v>
      </c>
      <c r="AY144" s="2" t="s">
        <v>52</v>
      </c>
      <c r="AZ144" s="2" t="s">
        <v>52</v>
      </c>
    </row>
    <row r="145" spans="1:52" ht="30" customHeight="1">
      <c r="A145" s="28" t="s">
        <v>528</v>
      </c>
      <c r="B145" s="28" t="s">
        <v>52</v>
      </c>
      <c r="C145" s="28" t="s">
        <v>52</v>
      </c>
      <c r="D145" s="29"/>
      <c r="E145" s="31"/>
      <c r="F145" s="34">
        <f>H145+J145+L145</f>
        <v>4881</v>
      </c>
      <c r="G145" s="31"/>
      <c r="H145" s="34">
        <f>TRUNC(SUMIF(N141:N144, N140, H141:H144),0)</f>
        <v>2418</v>
      </c>
      <c r="I145" s="31"/>
      <c r="J145" s="34">
        <f>TRUNC(SUMIF(N141:N144, N140, J141:J144),0)</f>
        <v>2463</v>
      </c>
      <c r="K145" s="31"/>
      <c r="L145" s="34">
        <f>TRUNC(SUMIF(N141:N144, N140, L141:L144),0)</f>
        <v>0</v>
      </c>
      <c r="M145" s="28" t="s">
        <v>52</v>
      </c>
      <c r="N145" s="2" t="s">
        <v>191</v>
      </c>
      <c r="O145" s="2" t="s">
        <v>191</v>
      </c>
      <c r="P145" s="2" t="s">
        <v>52</v>
      </c>
      <c r="Q145" s="2" t="s">
        <v>52</v>
      </c>
      <c r="R145" s="2" t="s">
        <v>52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52</v>
      </c>
      <c r="AX145" s="2" t="s">
        <v>52</v>
      </c>
      <c r="AY145" s="2" t="s">
        <v>52</v>
      </c>
      <c r="AZ145" s="2" t="s">
        <v>52</v>
      </c>
    </row>
    <row r="146" spans="1:52" ht="30" customHeight="1">
      <c r="A146" s="29"/>
      <c r="B146" s="29"/>
      <c r="C146" s="29"/>
      <c r="D146" s="29"/>
      <c r="E146" s="31"/>
      <c r="F146" s="34"/>
      <c r="G146" s="31"/>
      <c r="H146" s="34"/>
      <c r="I146" s="31"/>
      <c r="J146" s="34"/>
      <c r="K146" s="31"/>
      <c r="L146" s="34"/>
      <c r="M146" s="29"/>
    </row>
    <row r="147" spans="1:52" ht="30" customHeight="1">
      <c r="A147" s="25" t="s">
        <v>685</v>
      </c>
      <c r="B147" s="26"/>
      <c r="C147" s="26"/>
      <c r="D147" s="26"/>
      <c r="E147" s="30"/>
      <c r="F147" s="33"/>
      <c r="G147" s="30"/>
      <c r="H147" s="33"/>
      <c r="I147" s="30"/>
      <c r="J147" s="33"/>
      <c r="K147" s="30"/>
      <c r="L147" s="33"/>
      <c r="M147" s="27"/>
      <c r="N147" s="1" t="s">
        <v>127</v>
      </c>
    </row>
    <row r="148" spans="1:52" ht="30" customHeight="1">
      <c r="A148" s="28" t="s">
        <v>657</v>
      </c>
      <c r="B148" s="28" t="s">
        <v>686</v>
      </c>
      <c r="C148" s="28" t="s">
        <v>58</v>
      </c>
      <c r="D148" s="29">
        <v>1.1000000000000001</v>
      </c>
      <c r="E148" s="31">
        <f t="shared" ref="E148:F151" si="28">TRUNC(G148+I148+K148,1)</f>
        <v>3041</v>
      </c>
      <c r="F148" s="34">
        <f t="shared" si="28"/>
        <v>3345.1</v>
      </c>
      <c r="G148" s="31">
        <f>단가대비표!O13</f>
        <v>3041</v>
      </c>
      <c r="H148" s="34">
        <f>TRUNC(G148*D148,1)</f>
        <v>3345.1</v>
      </c>
      <c r="I148" s="31">
        <f>단가대비표!P13</f>
        <v>0</v>
      </c>
      <c r="J148" s="34">
        <f>TRUNC(I148*D148,1)</f>
        <v>0</v>
      </c>
      <c r="K148" s="31">
        <f>단가대비표!V13</f>
        <v>0</v>
      </c>
      <c r="L148" s="34">
        <f>TRUNC(K148*D148,1)</f>
        <v>0</v>
      </c>
      <c r="M148" s="28" t="s">
        <v>52</v>
      </c>
      <c r="N148" s="2" t="s">
        <v>127</v>
      </c>
      <c r="O148" s="2" t="s">
        <v>687</v>
      </c>
      <c r="P148" s="2" t="s">
        <v>62</v>
      </c>
      <c r="Q148" s="2" t="s">
        <v>62</v>
      </c>
      <c r="R148" s="2" t="s">
        <v>61</v>
      </c>
      <c r="S148" s="3"/>
      <c r="T148" s="3"/>
      <c r="U148" s="3"/>
      <c r="V148" s="3">
        <v>1</v>
      </c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688</v>
      </c>
      <c r="AX148" s="2" t="s">
        <v>52</v>
      </c>
      <c r="AY148" s="2" t="s">
        <v>52</v>
      </c>
      <c r="AZ148" s="2" t="s">
        <v>52</v>
      </c>
    </row>
    <row r="149" spans="1:52" ht="30" customHeight="1">
      <c r="A149" s="28" t="s">
        <v>515</v>
      </c>
      <c r="B149" s="28" t="s">
        <v>516</v>
      </c>
      <c r="C149" s="28" t="s">
        <v>200</v>
      </c>
      <c r="D149" s="29">
        <v>1</v>
      </c>
      <c r="E149" s="31">
        <f t="shared" si="28"/>
        <v>66.900000000000006</v>
      </c>
      <c r="F149" s="34">
        <f t="shared" si="28"/>
        <v>66.900000000000006</v>
      </c>
      <c r="G149" s="31">
        <f>TRUNC(SUMIF(V148:V151, RIGHTB(O149, 1), H148:H151)*U149, 2)</f>
        <v>66.900000000000006</v>
      </c>
      <c r="H149" s="34">
        <f>TRUNC(G149*D149,1)</f>
        <v>66.900000000000006</v>
      </c>
      <c r="I149" s="31">
        <v>0</v>
      </c>
      <c r="J149" s="34">
        <f>TRUNC(I149*D149,1)</f>
        <v>0</v>
      </c>
      <c r="K149" s="31">
        <v>0</v>
      </c>
      <c r="L149" s="34">
        <f>TRUNC(K149*D149,1)</f>
        <v>0</v>
      </c>
      <c r="M149" s="28" t="s">
        <v>52</v>
      </c>
      <c r="N149" s="2" t="s">
        <v>127</v>
      </c>
      <c r="O149" s="2" t="s">
        <v>517</v>
      </c>
      <c r="P149" s="2" t="s">
        <v>62</v>
      </c>
      <c r="Q149" s="2" t="s">
        <v>62</v>
      </c>
      <c r="R149" s="2" t="s">
        <v>62</v>
      </c>
      <c r="S149" s="3">
        <v>0</v>
      </c>
      <c r="T149" s="3">
        <v>0</v>
      </c>
      <c r="U149" s="3">
        <v>0.02</v>
      </c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689</v>
      </c>
      <c r="AX149" s="2" t="s">
        <v>52</v>
      </c>
      <c r="AY149" s="2" t="s">
        <v>52</v>
      </c>
      <c r="AZ149" s="2" t="s">
        <v>52</v>
      </c>
    </row>
    <row r="150" spans="1:52" ht="30" customHeight="1">
      <c r="A150" s="28" t="s">
        <v>519</v>
      </c>
      <c r="B150" s="28" t="s">
        <v>520</v>
      </c>
      <c r="C150" s="28" t="s">
        <v>521</v>
      </c>
      <c r="D150" s="29">
        <v>1.0500000000000001E-2</v>
      </c>
      <c r="E150" s="31">
        <f t="shared" si="28"/>
        <v>273676</v>
      </c>
      <c r="F150" s="34">
        <f t="shared" si="28"/>
        <v>2873.5</v>
      </c>
      <c r="G150" s="31">
        <f>단가대비표!O130</f>
        <v>0</v>
      </c>
      <c r="H150" s="34">
        <f>TRUNC(G150*D150,1)</f>
        <v>0</v>
      </c>
      <c r="I150" s="31">
        <f>단가대비표!P130</f>
        <v>273676</v>
      </c>
      <c r="J150" s="34">
        <f>TRUNC(I150*D150,1)</f>
        <v>2873.5</v>
      </c>
      <c r="K150" s="31">
        <f>단가대비표!V130</f>
        <v>0</v>
      </c>
      <c r="L150" s="34">
        <f>TRUNC(K150*D150,1)</f>
        <v>0</v>
      </c>
      <c r="M150" s="28" t="s">
        <v>52</v>
      </c>
      <c r="N150" s="2" t="s">
        <v>127</v>
      </c>
      <c r="O150" s="2" t="s">
        <v>522</v>
      </c>
      <c r="P150" s="2" t="s">
        <v>62</v>
      </c>
      <c r="Q150" s="2" t="s">
        <v>62</v>
      </c>
      <c r="R150" s="2" t="s">
        <v>61</v>
      </c>
      <c r="S150" s="3"/>
      <c r="T150" s="3"/>
      <c r="U150" s="3"/>
      <c r="V150" s="3"/>
      <c r="W150" s="3">
        <v>2</v>
      </c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690</v>
      </c>
      <c r="AX150" s="2" t="s">
        <v>52</v>
      </c>
      <c r="AY150" s="2" t="s">
        <v>52</v>
      </c>
      <c r="AZ150" s="2" t="s">
        <v>52</v>
      </c>
    </row>
    <row r="151" spans="1:52" ht="30" customHeight="1">
      <c r="A151" s="28" t="s">
        <v>524</v>
      </c>
      <c r="B151" s="28" t="s">
        <v>525</v>
      </c>
      <c r="C151" s="28" t="s">
        <v>200</v>
      </c>
      <c r="D151" s="29">
        <v>1</v>
      </c>
      <c r="E151" s="31">
        <f t="shared" si="28"/>
        <v>86.2</v>
      </c>
      <c r="F151" s="34">
        <f t="shared" si="28"/>
        <v>86.2</v>
      </c>
      <c r="G151" s="31">
        <f>TRUNC(SUMIF(W148:W151, RIGHTB(O151, 1), J148:J151)*U151, 2)</f>
        <v>86.2</v>
      </c>
      <c r="H151" s="34">
        <f>TRUNC(G151*D151,1)</f>
        <v>86.2</v>
      </c>
      <c r="I151" s="31">
        <v>0</v>
      </c>
      <c r="J151" s="34">
        <f>TRUNC(I151*D151,1)</f>
        <v>0</v>
      </c>
      <c r="K151" s="31">
        <v>0</v>
      </c>
      <c r="L151" s="34">
        <f>TRUNC(K151*D151,1)</f>
        <v>0</v>
      </c>
      <c r="M151" s="28" t="s">
        <v>52</v>
      </c>
      <c r="N151" s="2" t="s">
        <v>127</v>
      </c>
      <c r="O151" s="2" t="s">
        <v>526</v>
      </c>
      <c r="P151" s="2" t="s">
        <v>62</v>
      </c>
      <c r="Q151" s="2" t="s">
        <v>62</v>
      </c>
      <c r="R151" s="2" t="s">
        <v>62</v>
      </c>
      <c r="S151" s="3">
        <v>1</v>
      </c>
      <c r="T151" s="3">
        <v>0</v>
      </c>
      <c r="U151" s="3">
        <v>0.03</v>
      </c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691</v>
      </c>
      <c r="AX151" s="2" t="s">
        <v>52</v>
      </c>
      <c r="AY151" s="2" t="s">
        <v>52</v>
      </c>
      <c r="AZ151" s="2" t="s">
        <v>52</v>
      </c>
    </row>
    <row r="152" spans="1:52" ht="30" customHeight="1">
      <c r="A152" s="28" t="s">
        <v>528</v>
      </c>
      <c r="B152" s="28" t="s">
        <v>52</v>
      </c>
      <c r="C152" s="28" t="s">
        <v>52</v>
      </c>
      <c r="D152" s="29"/>
      <c r="E152" s="31"/>
      <c r="F152" s="34">
        <f>H152+J152+L152</f>
        <v>6371</v>
      </c>
      <c r="G152" s="31"/>
      <c r="H152" s="34">
        <f>TRUNC(SUMIF(N148:N151, N147, H148:H151),0)</f>
        <v>3498</v>
      </c>
      <c r="I152" s="31"/>
      <c r="J152" s="34">
        <f>TRUNC(SUMIF(N148:N151, N147, J148:J151),0)</f>
        <v>2873</v>
      </c>
      <c r="K152" s="31"/>
      <c r="L152" s="34">
        <f>TRUNC(SUMIF(N148:N151, N147, L148:L151),0)</f>
        <v>0</v>
      </c>
      <c r="M152" s="28" t="s">
        <v>52</v>
      </c>
      <c r="N152" s="2" t="s">
        <v>191</v>
      </c>
      <c r="O152" s="2" t="s">
        <v>191</v>
      </c>
      <c r="P152" s="2" t="s">
        <v>52</v>
      </c>
      <c r="Q152" s="2" t="s">
        <v>52</v>
      </c>
      <c r="R152" s="2" t="s">
        <v>52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52</v>
      </c>
      <c r="AX152" s="2" t="s">
        <v>52</v>
      </c>
      <c r="AY152" s="2" t="s">
        <v>52</v>
      </c>
      <c r="AZ152" s="2" t="s">
        <v>52</v>
      </c>
    </row>
    <row r="153" spans="1:52" ht="30" customHeight="1">
      <c r="A153" s="29"/>
      <c r="B153" s="29"/>
      <c r="C153" s="29"/>
      <c r="D153" s="29"/>
      <c r="E153" s="31"/>
      <c r="F153" s="34"/>
      <c r="G153" s="31"/>
      <c r="H153" s="34"/>
      <c r="I153" s="31"/>
      <c r="J153" s="34"/>
      <c r="K153" s="31"/>
      <c r="L153" s="34"/>
      <c r="M153" s="29"/>
    </row>
    <row r="154" spans="1:52" ht="30" customHeight="1">
      <c r="A154" s="25" t="s">
        <v>692</v>
      </c>
      <c r="B154" s="26"/>
      <c r="C154" s="26"/>
      <c r="D154" s="26"/>
      <c r="E154" s="30"/>
      <c r="F154" s="33"/>
      <c r="G154" s="30"/>
      <c r="H154" s="33"/>
      <c r="I154" s="30"/>
      <c r="J154" s="33"/>
      <c r="K154" s="30"/>
      <c r="L154" s="33"/>
      <c r="M154" s="27"/>
      <c r="N154" s="1" t="s">
        <v>131</v>
      </c>
    </row>
    <row r="155" spans="1:52" ht="30" customHeight="1">
      <c r="A155" s="28" t="s">
        <v>128</v>
      </c>
      <c r="B155" s="28" t="s">
        <v>694</v>
      </c>
      <c r="C155" s="28" t="s">
        <v>58</v>
      </c>
      <c r="D155" s="29">
        <v>1.03</v>
      </c>
      <c r="E155" s="31">
        <f t="shared" ref="E155:F159" si="29">TRUNC(G155+I155+K155,1)</f>
        <v>2556</v>
      </c>
      <c r="F155" s="34">
        <f t="shared" si="29"/>
        <v>2632.6</v>
      </c>
      <c r="G155" s="31">
        <f>단가대비표!O8</f>
        <v>2556</v>
      </c>
      <c r="H155" s="34">
        <f>TRUNC(G155*D155,1)</f>
        <v>2632.6</v>
      </c>
      <c r="I155" s="31">
        <f>단가대비표!P8</f>
        <v>0</v>
      </c>
      <c r="J155" s="34">
        <f>TRUNC(I155*D155,1)</f>
        <v>0</v>
      </c>
      <c r="K155" s="31">
        <f>단가대비표!V8</f>
        <v>0</v>
      </c>
      <c r="L155" s="34">
        <f>TRUNC(K155*D155,1)</f>
        <v>0</v>
      </c>
      <c r="M155" s="28" t="s">
        <v>52</v>
      </c>
      <c r="N155" s="2" t="s">
        <v>131</v>
      </c>
      <c r="O155" s="2" t="s">
        <v>695</v>
      </c>
      <c r="P155" s="2" t="s">
        <v>62</v>
      </c>
      <c r="Q155" s="2" t="s">
        <v>62</v>
      </c>
      <c r="R155" s="2" t="s">
        <v>61</v>
      </c>
      <c r="S155" s="3"/>
      <c r="T155" s="3"/>
      <c r="U155" s="3"/>
      <c r="V155" s="3">
        <v>1</v>
      </c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52</v>
      </c>
      <c r="AW155" s="2" t="s">
        <v>696</v>
      </c>
      <c r="AX155" s="2" t="s">
        <v>52</v>
      </c>
      <c r="AY155" s="2" t="s">
        <v>52</v>
      </c>
      <c r="AZ155" s="2" t="s">
        <v>52</v>
      </c>
    </row>
    <row r="156" spans="1:52" ht="30" customHeight="1">
      <c r="A156" s="28" t="s">
        <v>515</v>
      </c>
      <c r="B156" s="28" t="s">
        <v>516</v>
      </c>
      <c r="C156" s="28" t="s">
        <v>200</v>
      </c>
      <c r="D156" s="29">
        <v>1</v>
      </c>
      <c r="E156" s="31">
        <f t="shared" si="29"/>
        <v>52.6</v>
      </c>
      <c r="F156" s="34">
        <f t="shared" si="29"/>
        <v>52.6</v>
      </c>
      <c r="G156" s="31">
        <f>TRUNC(SUMIF(V155:V159, RIGHTB(O156, 1), H155:H159)*U156, 2)</f>
        <v>52.65</v>
      </c>
      <c r="H156" s="34">
        <f>TRUNC(G156*D156,1)</f>
        <v>52.6</v>
      </c>
      <c r="I156" s="31">
        <v>0</v>
      </c>
      <c r="J156" s="34">
        <f>TRUNC(I156*D156,1)</f>
        <v>0</v>
      </c>
      <c r="K156" s="31">
        <v>0</v>
      </c>
      <c r="L156" s="34">
        <f>TRUNC(K156*D156,1)</f>
        <v>0</v>
      </c>
      <c r="M156" s="28" t="s">
        <v>52</v>
      </c>
      <c r="N156" s="2" t="s">
        <v>131</v>
      </c>
      <c r="O156" s="2" t="s">
        <v>517</v>
      </c>
      <c r="P156" s="2" t="s">
        <v>62</v>
      </c>
      <c r="Q156" s="2" t="s">
        <v>62</v>
      </c>
      <c r="R156" s="2" t="s">
        <v>62</v>
      </c>
      <c r="S156" s="3">
        <v>0</v>
      </c>
      <c r="T156" s="3">
        <v>0</v>
      </c>
      <c r="U156" s="3">
        <v>0.02</v>
      </c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697</v>
      </c>
      <c r="AX156" s="2" t="s">
        <v>52</v>
      </c>
      <c r="AY156" s="2" t="s">
        <v>52</v>
      </c>
      <c r="AZ156" s="2" t="s">
        <v>52</v>
      </c>
    </row>
    <row r="157" spans="1:52" ht="30" customHeight="1">
      <c r="A157" s="28" t="s">
        <v>564</v>
      </c>
      <c r="B157" s="28" t="s">
        <v>520</v>
      </c>
      <c r="C157" s="28" t="s">
        <v>521</v>
      </c>
      <c r="D157" s="29">
        <v>1.6000000000000001E-3</v>
      </c>
      <c r="E157" s="31">
        <f t="shared" si="29"/>
        <v>414968</v>
      </c>
      <c r="F157" s="34">
        <f t="shared" si="29"/>
        <v>663.9</v>
      </c>
      <c r="G157" s="31">
        <f>단가대비표!O132</f>
        <v>0</v>
      </c>
      <c r="H157" s="34">
        <f>TRUNC(G157*D157,1)</f>
        <v>0</v>
      </c>
      <c r="I157" s="31">
        <f>단가대비표!P132</f>
        <v>414968</v>
      </c>
      <c r="J157" s="34">
        <f>TRUNC(I157*D157,1)</f>
        <v>663.9</v>
      </c>
      <c r="K157" s="31">
        <f>단가대비표!V132</f>
        <v>0</v>
      </c>
      <c r="L157" s="34">
        <f>TRUNC(K157*D157,1)</f>
        <v>0</v>
      </c>
      <c r="M157" s="28" t="s">
        <v>52</v>
      </c>
      <c r="N157" s="2" t="s">
        <v>131</v>
      </c>
      <c r="O157" s="2" t="s">
        <v>565</v>
      </c>
      <c r="P157" s="2" t="s">
        <v>62</v>
      </c>
      <c r="Q157" s="2" t="s">
        <v>62</v>
      </c>
      <c r="R157" s="2" t="s">
        <v>61</v>
      </c>
      <c r="S157" s="3"/>
      <c r="T157" s="3"/>
      <c r="U157" s="3"/>
      <c r="V157" s="3"/>
      <c r="W157" s="3">
        <v>2</v>
      </c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698</v>
      </c>
      <c r="AX157" s="2" t="s">
        <v>52</v>
      </c>
      <c r="AY157" s="2" t="s">
        <v>52</v>
      </c>
      <c r="AZ157" s="2" t="s">
        <v>52</v>
      </c>
    </row>
    <row r="158" spans="1:52" ht="30" customHeight="1">
      <c r="A158" s="28" t="s">
        <v>567</v>
      </c>
      <c r="B158" s="28" t="s">
        <v>520</v>
      </c>
      <c r="C158" s="28" t="s">
        <v>521</v>
      </c>
      <c r="D158" s="29">
        <v>8.0000000000000004E-4</v>
      </c>
      <c r="E158" s="31">
        <f t="shared" si="29"/>
        <v>172068</v>
      </c>
      <c r="F158" s="34">
        <f t="shared" si="29"/>
        <v>137.6</v>
      </c>
      <c r="G158" s="31">
        <f>단가대비표!O128</f>
        <v>0</v>
      </c>
      <c r="H158" s="34">
        <f>TRUNC(G158*D158,1)</f>
        <v>0</v>
      </c>
      <c r="I158" s="31">
        <f>단가대비표!P128</f>
        <v>172068</v>
      </c>
      <c r="J158" s="34">
        <f>TRUNC(I158*D158,1)</f>
        <v>137.6</v>
      </c>
      <c r="K158" s="31">
        <f>단가대비표!V128</f>
        <v>0</v>
      </c>
      <c r="L158" s="34">
        <f>TRUNC(K158*D158,1)</f>
        <v>0</v>
      </c>
      <c r="M158" s="28" t="s">
        <v>52</v>
      </c>
      <c r="N158" s="2" t="s">
        <v>131</v>
      </c>
      <c r="O158" s="2" t="s">
        <v>568</v>
      </c>
      <c r="P158" s="2" t="s">
        <v>62</v>
      </c>
      <c r="Q158" s="2" t="s">
        <v>62</v>
      </c>
      <c r="R158" s="2" t="s">
        <v>61</v>
      </c>
      <c r="S158" s="3"/>
      <c r="T158" s="3"/>
      <c r="U158" s="3"/>
      <c r="V158" s="3"/>
      <c r="W158" s="3">
        <v>2</v>
      </c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699</v>
      </c>
      <c r="AX158" s="2" t="s">
        <v>52</v>
      </c>
      <c r="AY158" s="2" t="s">
        <v>52</v>
      </c>
      <c r="AZ158" s="2" t="s">
        <v>52</v>
      </c>
    </row>
    <row r="159" spans="1:52" ht="30" customHeight="1">
      <c r="A159" s="28" t="s">
        <v>524</v>
      </c>
      <c r="B159" s="28" t="s">
        <v>525</v>
      </c>
      <c r="C159" s="28" t="s">
        <v>200</v>
      </c>
      <c r="D159" s="29">
        <v>1</v>
      </c>
      <c r="E159" s="31">
        <f t="shared" si="29"/>
        <v>24</v>
      </c>
      <c r="F159" s="34">
        <f t="shared" si="29"/>
        <v>24</v>
      </c>
      <c r="G159" s="31">
        <f>TRUNC(SUMIF(W155:W159, RIGHTB(O159, 1), J155:J159)*U159, 2)</f>
        <v>24.04</v>
      </c>
      <c r="H159" s="34">
        <f>TRUNC(G159*D159,1)</f>
        <v>24</v>
      </c>
      <c r="I159" s="31">
        <v>0</v>
      </c>
      <c r="J159" s="34">
        <f>TRUNC(I159*D159,1)</f>
        <v>0</v>
      </c>
      <c r="K159" s="31">
        <v>0</v>
      </c>
      <c r="L159" s="34">
        <f>TRUNC(K159*D159,1)</f>
        <v>0</v>
      </c>
      <c r="M159" s="28" t="s">
        <v>52</v>
      </c>
      <c r="N159" s="2" t="s">
        <v>131</v>
      </c>
      <c r="O159" s="2" t="s">
        <v>526</v>
      </c>
      <c r="P159" s="2" t="s">
        <v>62</v>
      </c>
      <c r="Q159" s="2" t="s">
        <v>62</v>
      </c>
      <c r="R159" s="2" t="s">
        <v>62</v>
      </c>
      <c r="S159" s="3">
        <v>1</v>
      </c>
      <c r="T159" s="3">
        <v>0</v>
      </c>
      <c r="U159" s="3">
        <v>0.03</v>
      </c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52</v>
      </c>
      <c r="AW159" s="2" t="s">
        <v>700</v>
      </c>
      <c r="AX159" s="2" t="s">
        <v>52</v>
      </c>
      <c r="AY159" s="2" t="s">
        <v>52</v>
      </c>
      <c r="AZ159" s="2" t="s">
        <v>52</v>
      </c>
    </row>
    <row r="160" spans="1:52" ht="30" customHeight="1">
      <c r="A160" s="28" t="s">
        <v>528</v>
      </c>
      <c r="B160" s="28" t="s">
        <v>52</v>
      </c>
      <c r="C160" s="28" t="s">
        <v>52</v>
      </c>
      <c r="D160" s="29"/>
      <c r="E160" s="31"/>
      <c r="F160" s="34">
        <f>H160+J160+L160</f>
        <v>3510</v>
      </c>
      <c r="G160" s="31"/>
      <c r="H160" s="34">
        <f>TRUNC(SUMIF(N155:N159, N154, H155:H159),0)</f>
        <v>2709</v>
      </c>
      <c r="I160" s="31"/>
      <c r="J160" s="34">
        <f>TRUNC(SUMIF(N155:N159, N154, J155:J159),0)</f>
        <v>801</v>
      </c>
      <c r="K160" s="31"/>
      <c r="L160" s="34">
        <f>TRUNC(SUMIF(N155:N159, N154, L155:L159),0)</f>
        <v>0</v>
      </c>
      <c r="M160" s="28" t="s">
        <v>52</v>
      </c>
      <c r="N160" s="2" t="s">
        <v>191</v>
      </c>
      <c r="O160" s="2" t="s">
        <v>191</v>
      </c>
      <c r="P160" s="2" t="s">
        <v>52</v>
      </c>
      <c r="Q160" s="2" t="s">
        <v>52</v>
      </c>
      <c r="R160" s="2" t="s">
        <v>52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52</v>
      </c>
      <c r="AX160" s="2" t="s">
        <v>52</v>
      </c>
      <c r="AY160" s="2" t="s">
        <v>52</v>
      </c>
      <c r="AZ160" s="2" t="s">
        <v>52</v>
      </c>
    </row>
    <row r="161" spans="1:52" ht="30" customHeight="1">
      <c r="A161" s="29"/>
      <c r="B161" s="29"/>
      <c r="C161" s="29"/>
      <c r="D161" s="29"/>
      <c r="E161" s="31"/>
      <c r="F161" s="34"/>
      <c r="G161" s="31"/>
      <c r="H161" s="34"/>
      <c r="I161" s="31"/>
      <c r="J161" s="34"/>
      <c r="K161" s="31"/>
      <c r="L161" s="34"/>
      <c r="M161" s="29"/>
    </row>
    <row r="162" spans="1:52" ht="30" customHeight="1">
      <c r="A162" s="25" t="s">
        <v>701</v>
      </c>
      <c r="B162" s="26"/>
      <c r="C162" s="26"/>
      <c r="D162" s="26"/>
      <c r="E162" s="30"/>
      <c r="F162" s="33"/>
      <c r="G162" s="30"/>
      <c r="H162" s="33"/>
      <c r="I162" s="30"/>
      <c r="J162" s="33"/>
      <c r="K162" s="30"/>
      <c r="L162" s="33"/>
      <c r="M162" s="27"/>
      <c r="N162" s="1" t="s">
        <v>144</v>
      </c>
    </row>
    <row r="163" spans="1:52" ht="30" customHeight="1">
      <c r="A163" s="28" t="s">
        <v>703</v>
      </c>
      <c r="B163" s="28" t="s">
        <v>704</v>
      </c>
      <c r="C163" s="28" t="s">
        <v>134</v>
      </c>
      <c r="D163" s="29">
        <v>1</v>
      </c>
      <c r="E163" s="31">
        <f t="shared" ref="E163:F165" si="30">TRUNC(G163+I163+K163,1)</f>
        <v>4020</v>
      </c>
      <c r="F163" s="34">
        <f t="shared" si="30"/>
        <v>4020</v>
      </c>
      <c r="G163" s="31">
        <f>단가대비표!O26</f>
        <v>4020</v>
      </c>
      <c r="H163" s="34">
        <f>TRUNC(G163*D163,1)</f>
        <v>4020</v>
      </c>
      <c r="I163" s="31">
        <f>단가대비표!P26</f>
        <v>0</v>
      </c>
      <c r="J163" s="34">
        <f>TRUNC(I163*D163,1)</f>
        <v>0</v>
      </c>
      <c r="K163" s="31">
        <f>단가대비표!V26</f>
        <v>0</v>
      </c>
      <c r="L163" s="34">
        <f>TRUNC(K163*D163,1)</f>
        <v>0</v>
      </c>
      <c r="M163" s="28" t="s">
        <v>52</v>
      </c>
      <c r="N163" s="2" t="s">
        <v>144</v>
      </c>
      <c r="O163" s="2" t="s">
        <v>705</v>
      </c>
      <c r="P163" s="2" t="s">
        <v>62</v>
      </c>
      <c r="Q163" s="2" t="s">
        <v>62</v>
      </c>
      <c r="R163" s="2" t="s">
        <v>61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52</v>
      </c>
      <c r="AW163" s="2" t="s">
        <v>706</v>
      </c>
      <c r="AX163" s="2" t="s">
        <v>52</v>
      </c>
      <c r="AY163" s="2" t="s">
        <v>52</v>
      </c>
      <c r="AZ163" s="2" t="s">
        <v>52</v>
      </c>
    </row>
    <row r="164" spans="1:52" ht="30" customHeight="1">
      <c r="A164" s="28" t="s">
        <v>519</v>
      </c>
      <c r="B164" s="28" t="s">
        <v>520</v>
      </c>
      <c r="C164" s="28" t="s">
        <v>521</v>
      </c>
      <c r="D164" s="29">
        <v>0.26400000000000001</v>
      </c>
      <c r="E164" s="31">
        <f t="shared" si="30"/>
        <v>273676</v>
      </c>
      <c r="F164" s="34">
        <f t="shared" si="30"/>
        <v>72250.399999999994</v>
      </c>
      <c r="G164" s="31">
        <f>단가대비표!O130</f>
        <v>0</v>
      </c>
      <c r="H164" s="34">
        <f>TRUNC(G164*D164,1)</f>
        <v>0</v>
      </c>
      <c r="I164" s="31">
        <f>단가대비표!P130</f>
        <v>273676</v>
      </c>
      <c r="J164" s="34">
        <f>TRUNC(I164*D164,1)</f>
        <v>72250.399999999994</v>
      </c>
      <c r="K164" s="31">
        <f>단가대비표!V130</f>
        <v>0</v>
      </c>
      <c r="L164" s="34">
        <f>TRUNC(K164*D164,1)</f>
        <v>0</v>
      </c>
      <c r="M164" s="28" t="s">
        <v>707</v>
      </c>
      <c r="N164" s="2" t="s">
        <v>144</v>
      </c>
      <c r="O164" s="2" t="s">
        <v>522</v>
      </c>
      <c r="P164" s="2" t="s">
        <v>62</v>
      </c>
      <c r="Q164" s="2" t="s">
        <v>62</v>
      </c>
      <c r="R164" s="2" t="s">
        <v>61</v>
      </c>
      <c r="S164" s="3"/>
      <c r="T164" s="3"/>
      <c r="U164" s="3"/>
      <c r="V164" s="3">
        <v>1</v>
      </c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52</v>
      </c>
      <c r="AW164" s="2" t="s">
        <v>708</v>
      </c>
      <c r="AX164" s="2" t="s">
        <v>52</v>
      </c>
      <c r="AY164" s="2" t="s">
        <v>52</v>
      </c>
      <c r="AZ164" s="2" t="s">
        <v>52</v>
      </c>
    </row>
    <row r="165" spans="1:52" ht="30" customHeight="1">
      <c r="A165" s="28" t="s">
        <v>524</v>
      </c>
      <c r="B165" s="28" t="s">
        <v>525</v>
      </c>
      <c r="C165" s="28" t="s">
        <v>200</v>
      </c>
      <c r="D165" s="29">
        <v>1</v>
      </c>
      <c r="E165" s="31">
        <f t="shared" si="30"/>
        <v>2167.5</v>
      </c>
      <c r="F165" s="34">
        <f t="shared" si="30"/>
        <v>2167.5</v>
      </c>
      <c r="G165" s="31">
        <f>TRUNC(SUMIF(V163:V165, RIGHTB(O165, 1), J163:J165)*U165, 2)</f>
        <v>2167.5100000000002</v>
      </c>
      <c r="H165" s="34">
        <f>TRUNC(G165*D165,1)</f>
        <v>2167.5</v>
      </c>
      <c r="I165" s="31">
        <v>0</v>
      </c>
      <c r="J165" s="34">
        <f>TRUNC(I165*D165,1)</f>
        <v>0</v>
      </c>
      <c r="K165" s="31">
        <v>0</v>
      </c>
      <c r="L165" s="34">
        <f>TRUNC(K165*D165,1)</f>
        <v>0</v>
      </c>
      <c r="M165" s="28" t="s">
        <v>52</v>
      </c>
      <c r="N165" s="2" t="s">
        <v>144</v>
      </c>
      <c r="O165" s="2" t="s">
        <v>517</v>
      </c>
      <c r="P165" s="2" t="s">
        <v>62</v>
      </c>
      <c r="Q165" s="2" t="s">
        <v>62</v>
      </c>
      <c r="R165" s="2" t="s">
        <v>62</v>
      </c>
      <c r="S165" s="3">
        <v>1</v>
      </c>
      <c r="T165" s="3">
        <v>0</v>
      </c>
      <c r="U165" s="3">
        <v>0.03</v>
      </c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709</v>
      </c>
      <c r="AX165" s="2" t="s">
        <v>52</v>
      </c>
      <c r="AY165" s="2" t="s">
        <v>52</v>
      </c>
      <c r="AZ165" s="2" t="s">
        <v>52</v>
      </c>
    </row>
    <row r="166" spans="1:52" ht="30" customHeight="1">
      <c r="A166" s="28" t="s">
        <v>528</v>
      </c>
      <c r="B166" s="28" t="s">
        <v>52</v>
      </c>
      <c r="C166" s="28" t="s">
        <v>52</v>
      </c>
      <c r="D166" s="29"/>
      <c r="E166" s="31"/>
      <c r="F166" s="34">
        <f>H166+J166+L166</f>
        <v>78437</v>
      </c>
      <c r="G166" s="31"/>
      <c r="H166" s="34">
        <f>TRUNC(SUMIF(N163:N165, N162, H163:H165),0)</f>
        <v>6187</v>
      </c>
      <c r="I166" s="31"/>
      <c r="J166" s="34">
        <f>TRUNC(SUMIF(N163:N165, N162, J163:J165),0)</f>
        <v>72250</v>
      </c>
      <c r="K166" s="31"/>
      <c r="L166" s="34">
        <f>TRUNC(SUMIF(N163:N165, N162, L163:L165),0)</f>
        <v>0</v>
      </c>
      <c r="M166" s="28" t="s">
        <v>52</v>
      </c>
      <c r="N166" s="2" t="s">
        <v>191</v>
      </c>
      <c r="O166" s="2" t="s">
        <v>191</v>
      </c>
      <c r="P166" s="2" t="s">
        <v>52</v>
      </c>
      <c r="Q166" s="2" t="s">
        <v>52</v>
      </c>
      <c r="R166" s="2" t="s">
        <v>52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52</v>
      </c>
      <c r="AX166" s="2" t="s">
        <v>52</v>
      </c>
      <c r="AY166" s="2" t="s">
        <v>52</v>
      </c>
      <c r="AZ166" s="2" t="s">
        <v>52</v>
      </c>
    </row>
    <row r="167" spans="1:52" ht="30" customHeight="1">
      <c r="A167" s="29"/>
      <c r="B167" s="29"/>
      <c r="C167" s="29"/>
      <c r="D167" s="29"/>
      <c r="E167" s="31"/>
      <c r="F167" s="34"/>
      <c r="G167" s="31"/>
      <c r="H167" s="34"/>
      <c r="I167" s="31"/>
      <c r="J167" s="34"/>
      <c r="K167" s="31"/>
      <c r="L167" s="34"/>
      <c r="M167" s="29"/>
    </row>
    <row r="168" spans="1:52" ht="30" customHeight="1">
      <c r="A168" s="25" t="s">
        <v>710</v>
      </c>
      <c r="B168" s="26"/>
      <c r="C168" s="26"/>
      <c r="D168" s="26"/>
      <c r="E168" s="30"/>
      <c r="F168" s="33"/>
      <c r="G168" s="30"/>
      <c r="H168" s="33"/>
      <c r="I168" s="30"/>
      <c r="J168" s="33"/>
      <c r="K168" s="30"/>
      <c r="L168" s="33"/>
      <c r="M168" s="27"/>
      <c r="N168" s="1" t="s">
        <v>147</v>
      </c>
    </row>
    <row r="169" spans="1:52" ht="30" customHeight="1">
      <c r="A169" s="28" t="s">
        <v>703</v>
      </c>
      <c r="B169" s="28" t="s">
        <v>711</v>
      </c>
      <c r="C169" s="28" t="s">
        <v>134</v>
      </c>
      <c r="D169" s="29">
        <v>1</v>
      </c>
      <c r="E169" s="31">
        <f t="shared" ref="E169:F171" si="31">TRUNC(G169+I169+K169,1)</f>
        <v>14365</v>
      </c>
      <c r="F169" s="34">
        <f t="shared" si="31"/>
        <v>14365</v>
      </c>
      <c r="G169" s="31">
        <f>단가대비표!O27</f>
        <v>14365</v>
      </c>
      <c r="H169" s="34">
        <f>TRUNC(G169*D169,1)</f>
        <v>14365</v>
      </c>
      <c r="I169" s="31">
        <f>단가대비표!P27</f>
        <v>0</v>
      </c>
      <c r="J169" s="34">
        <f>TRUNC(I169*D169,1)</f>
        <v>0</v>
      </c>
      <c r="K169" s="31">
        <f>단가대비표!V27</f>
        <v>0</v>
      </c>
      <c r="L169" s="34">
        <f>TRUNC(K169*D169,1)</f>
        <v>0</v>
      </c>
      <c r="M169" s="28" t="s">
        <v>52</v>
      </c>
      <c r="N169" s="2" t="s">
        <v>147</v>
      </c>
      <c r="O169" s="2" t="s">
        <v>712</v>
      </c>
      <c r="P169" s="2" t="s">
        <v>62</v>
      </c>
      <c r="Q169" s="2" t="s">
        <v>62</v>
      </c>
      <c r="R169" s="2" t="s">
        <v>61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52</v>
      </c>
      <c r="AW169" s="2" t="s">
        <v>713</v>
      </c>
      <c r="AX169" s="2" t="s">
        <v>52</v>
      </c>
      <c r="AY169" s="2" t="s">
        <v>52</v>
      </c>
      <c r="AZ169" s="2" t="s">
        <v>52</v>
      </c>
    </row>
    <row r="170" spans="1:52" ht="30" customHeight="1">
      <c r="A170" s="28" t="s">
        <v>519</v>
      </c>
      <c r="B170" s="28" t="s">
        <v>520</v>
      </c>
      <c r="C170" s="28" t="s">
        <v>521</v>
      </c>
      <c r="D170" s="29">
        <v>0.42</v>
      </c>
      <c r="E170" s="31">
        <f t="shared" si="31"/>
        <v>273676</v>
      </c>
      <c r="F170" s="34">
        <f t="shared" si="31"/>
        <v>114943.9</v>
      </c>
      <c r="G170" s="31">
        <f>단가대비표!O130</f>
        <v>0</v>
      </c>
      <c r="H170" s="34">
        <f>TRUNC(G170*D170,1)</f>
        <v>0</v>
      </c>
      <c r="I170" s="31">
        <f>단가대비표!P130</f>
        <v>273676</v>
      </c>
      <c r="J170" s="34">
        <f>TRUNC(I170*D170,1)</f>
        <v>114943.9</v>
      </c>
      <c r="K170" s="31">
        <f>단가대비표!V130</f>
        <v>0</v>
      </c>
      <c r="L170" s="34">
        <f>TRUNC(K170*D170,1)</f>
        <v>0</v>
      </c>
      <c r="M170" s="28" t="s">
        <v>714</v>
      </c>
      <c r="N170" s="2" t="s">
        <v>147</v>
      </c>
      <c r="O170" s="2" t="s">
        <v>522</v>
      </c>
      <c r="P170" s="2" t="s">
        <v>62</v>
      </c>
      <c r="Q170" s="2" t="s">
        <v>62</v>
      </c>
      <c r="R170" s="2" t="s">
        <v>61</v>
      </c>
      <c r="S170" s="3"/>
      <c r="T170" s="3"/>
      <c r="U170" s="3"/>
      <c r="V170" s="3">
        <v>1</v>
      </c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52</v>
      </c>
      <c r="AW170" s="2" t="s">
        <v>715</v>
      </c>
      <c r="AX170" s="2" t="s">
        <v>52</v>
      </c>
      <c r="AY170" s="2" t="s">
        <v>52</v>
      </c>
      <c r="AZ170" s="2" t="s">
        <v>52</v>
      </c>
    </row>
    <row r="171" spans="1:52" ht="30" customHeight="1">
      <c r="A171" s="28" t="s">
        <v>524</v>
      </c>
      <c r="B171" s="28" t="s">
        <v>525</v>
      </c>
      <c r="C171" s="28" t="s">
        <v>200</v>
      </c>
      <c r="D171" s="29">
        <v>1</v>
      </c>
      <c r="E171" s="31">
        <f t="shared" si="31"/>
        <v>3448.3</v>
      </c>
      <c r="F171" s="34">
        <f t="shared" si="31"/>
        <v>3448.3</v>
      </c>
      <c r="G171" s="31">
        <f>TRUNC(SUMIF(V169:V171, RIGHTB(O171, 1), J169:J171)*U171, 2)</f>
        <v>3448.31</v>
      </c>
      <c r="H171" s="34">
        <f>TRUNC(G171*D171,1)</f>
        <v>3448.3</v>
      </c>
      <c r="I171" s="31">
        <v>0</v>
      </c>
      <c r="J171" s="34">
        <f>TRUNC(I171*D171,1)</f>
        <v>0</v>
      </c>
      <c r="K171" s="31">
        <v>0</v>
      </c>
      <c r="L171" s="34">
        <f>TRUNC(K171*D171,1)</f>
        <v>0</v>
      </c>
      <c r="M171" s="28" t="s">
        <v>52</v>
      </c>
      <c r="N171" s="2" t="s">
        <v>147</v>
      </c>
      <c r="O171" s="2" t="s">
        <v>517</v>
      </c>
      <c r="P171" s="2" t="s">
        <v>62</v>
      </c>
      <c r="Q171" s="2" t="s">
        <v>62</v>
      </c>
      <c r="R171" s="2" t="s">
        <v>62</v>
      </c>
      <c r="S171" s="3">
        <v>1</v>
      </c>
      <c r="T171" s="3">
        <v>0</v>
      </c>
      <c r="U171" s="3">
        <v>0.03</v>
      </c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52</v>
      </c>
      <c r="AW171" s="2" t="s">
        <v>716</v>
      </c>
      <c r="AX171" s="2" t="s">
        <v>52</v>
      </c>
      <c r="AY171" s="2" t="s">
        <v>52</v>
      </c>
      <c r="AZ171" s="2" t="s">
        <v>52</v>
      </c>
    </row>
    <row r="172" spans="1:52" ht="30" customHeight="1">
      <c r="A172" s="28" t="s">
        <v>528</v>
      </c>
      <c r="B172" s="28" t="s">
        <v>52</v>
      </c>
      <c r="C172" s="28" t="s">
        <v>52</v>
      </c>
      <c r="D172" s="29"/>
      <c r="E172" s="31"/>
      <c r="F172" s="34">
        <f>H172+J172+L172</f>
        <v>132756</v>
      </c>
      <c r="G172" s="31"/>
      <c r="H172" s="34">
        <f>TRUNC(SUMIF(N169:N171, N168, H169:H171),0)</f>
        <v>17813</v>
      </c>
      <c r="I172" s="31"/>
      <c r="J172" s="34">
        <f>TRUNC(SUMIF(N169:N171, N168, J169:J171),0)</f>
        <v>114943</v>
      </c>
      <c r="K172" s="31"/>
      <c r="L172" s="34">
        <f>TRUNC(SUMIF(N169:N171, N168, L169:L171),0)</f>
        <v>0</v>
      </c>
      <c r="M172" s="28" t="s">
        <v>52</v>
      </c>
      <c r="N172" s="2" t="s">
        <v>191</v>
      </c>
      <c r="O172" s="2" t="s">
        <v>191</v>
      </c>
      <c r="P172" s="2" t="s">
        <v>52</v>
      </c>
      <c r="Q172" s="2" t="s">
        <v>52</v>
      </c>
      <c r="R172" s="2" t="s">
        <v>52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52</v>
      </c>
      <c r="AX172" s="2" t="s">
        <v>52</v>
      </c>
      <c r="AY172" s="2" t="s">
        <v>52</v>
      </c>
      <c r="AZ172" s="2" t="s">
        <v>52</v>
      </c>
    </row>
    <row r="173" spans="1:52" ht="30" customHeight="1">
      <c r="A173" s="29"/>
      <c r="B173" s="29"/>
      <c r="C173" s="29"/>
      <c r="D173" s="29"/>
      <c r="E173" s="31"/>
      <c r="F173" s="34"/>
      <c r="G173" s="31"/>
      <c r="H173" s="34"/>
      <c r="I173" s="31"/>
      <c r="J173" s="34"/>
      <c r="K173" s="31"/>
      <c r="L173" s="34"/>
      <c r="M173" s="29"/>
    </row>
    <row r="174" spans="1:52" ht="30" customHeight="1">
      <c r="A174" s="25" t="s">
        <v>717</v>
      </c>
      <c r="B174" s="26"/>
      <c r="C174" s="26"/>
      <c r="D174" s="26"/>
      <c r="E174" s="30"/>
      <c r="F174" s="33"/>
      <c r="G174" s="30"/>
      <c r="H174" s="33"/>
      <c r="I174" s="30"/>
      <c r="J174" s="33"/>
      <c r="K174" s="30"/>
      <c r="L174" s="33"/>
      <c r="M174" s="27"/>
      <c r="N174" s="1" t="s">
        <v>152</v>
      </c>
    </row>
    <row r="175" spans="1:52" ht="30" customHeight="1">
      <c r="A175" s="28" t="s">
        <v>718</v>
      </c>
      <c r="B175" s="28" t="s">
        <v>719</v>
      </c>
      <c r="C175" s="28" t="s">
        <v>58</v>
      </c>
      <c r="D175" s="29">
        <v>0.2</v>
      </c>
      <c r="E175" s="31">
        <f t="shared" ref="E175:F181" si="32">TRUNC(G175+I175+K175,1)</f>
        <v>6176</v>
      </c>
      <c r="F175" s="34">
        <f t="shared" si="32"/>
        <v>1235.2</v>
      </c>
      <c r="G175" s="31">
        <f>단가대비표!O32</f>
        <v>6176</v>
      </c>
      <c r="H175" s="34">
        <f t="shared" ref="H175:H181" si="33">TRUNC(G175*D175,1)</f>
        <v>1235.2</v>
      </c>
      <c r="I175" s="31">
        <f>단가대비표!P32</f>
        <v>0</v>
      </c>
      <c r="J175" s="34">
        <f t="shared" ref="J175:J181" si="34">TRUNC(I175*D175,1)</f>
        <v>0</v>
      </c>
      <c r="K175" s="31">
        <f>단가대비표!V32</f>
        <v>0</v>
      </c>
      <c r="L175" s="34">
        <f t="shared" ref="L175:L181" si="35">TRUNC(K175*D175,1)</f>
        <v>0</v>
      </c>
      <c r="M175" s="28" t="s">
        <v>52</v>
      </c>
      <c r="N175" s="2" t="s">
        <v>152</v>
      </c>
      <c r="O175" s="2" t="s">
        <v>720</v>
      </c>
      <c r="P175" s="2" t="s">
        <v>62</v>
      </c>
      <c r="Q175" s="2" t="s">
        <v>62</v>
      </c>
      <c r="R175" s="2" t="s">
        <v>61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721</v>
      </c>
      <c r="AX175" s="2" t="s">
        <v>52</v>
      </c>
      <c r="AY175" s="2" t="s">
        <v>52</v>
      </c>
      <c r="AZ175" s="2" t="s">
        <v>52</v>
      </c>
    </row>
    <row r="176" spans="1:52" ht="30" customHeight="1">
      <c r="A176" s="28" t="s">
        <v>722</v>
      </c>
      <c r="B176" s="28" t="s">
        <v>723</v>
      </c>
      <c r="C176" s="28" t="s">
        <v>134</v>
      </c>
      <c r="D176" s="29">
        <v>2</v>
      </c>
      <c r="E176" s="31">
        <f t="shared" si="32"/>
        <v>160</v>
      </c>
      <c r="F176" s="34">
        <f t="shared" si="32"/>
        <v>320</v>
      </c>
      <c r="G176" s="31">
        <f>단가대비표!O24</f>
        <v>160</v>
      </c>
      <c r="H176" s="34">
        <f t="shared" si="33"/>
        <v>320</v>
      </c>
      <c r="I176" s="31">
        <f>단가대비표!P24</f>
        <v>0</v>
      </c>
      <c r="J176" s="34">
        <f t="shared" si="34"/>
        <v>0</v>
      </c>
      <c r="K176" s="31">
        <f>단가대비표!V24</f>
        <v>0</v>
      </c>
      <c r="L176" s="34">
        <f t="shared" si="35"/>
        <v>0</v>
      </c>
      <c r="M176" s="28" t="s">
        <v>52</v>
      </c>
      <c r="N176" s="2" t="s">
        <v>152</v>
      </c>
      <c r="O176" s="2" t="s">
        <v>724</v>
      </c>
      <c r="P176" s="2" t="s">
        <v>62</v>
      </c>
      <c r="Q176" s="2" t="s">
        <v>62</v>
      </c>
      <c r="R176" s="2" t="s">
        <v>61</v>
      </c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52</v>
      </c>
      <c r="AW176" s="2" t="s">
        <v>725</v>
      </c>
      <c r="AX176" s="2" t="s">
        <v>52</v>
      </c>
      <c r="AY176" s="2" t="s">
        <v>52</v>
      </c>
      <c r="AZ176" s="2" t="s">
        <v>52</v>
      </c>
    </row>
    <row r="177" spans="1:52" ht="30" customHeight="1">
      <c r="A177" s="28" t="s">
        <v>726</v>
      </c>
      <c r="B177" s="28" t="s">
        <v>727</v>
      </c>
      <c r="C177" s="28" t="s">
        <v>134</v>
      </c>
      <c r="D177" s="29">
        <v>2</v>
      </c>
      <c r="E177" s="31">
        <f t="shared" si="32"/>
        <v>21.3</v>
      </c>
      <c r="F177" s="34">
        <f t="shared" si="32"/>
        <v>42.6</v>
      </c>
      <c r="G177" s="31">
        <f>단가대비표!O22</f>
        <v>21.3</v>
      </c>
      <c r="H177" s="34">
        <f t="shared" si="33"/>
        <v>42.6</v>
      </c>
      <c r="I177" s="31">
        <f>단가대비표!P22</f>
        <v>0</v>
      </c>
      <c r="J177" s="34">
        <f t="shared" si="34"/>
        <v>0</v>
      </c>
      <c r="K177" s="31">
        <f>단가대비표!V22</f>
        <v>0</v>
      </c>
      <c r="L177" s="34">
        <f t="shared" si="35"/>
        <v>0</v>
      </c>
      <c r="M177" s="28" t="s">
        <v>52</v>
      </c>
      <c r="N177" s="2" t="s">
        <v>152</v>
      </c>
      <c r="O177" s="2" t="s">
        <v>728</v>
      </c>
      <c r="P177" s="2" t="s">
        <v>62</v>
      </c>
      <c r="Q177" s="2" t="s">
        <v>62</v>
      </c>
      <c r="R177" s="2" t="s">
        <v>61</v>
      </c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52</v>
      </c>
      <c r="AW177" s="2" t="s">
        <v>729</v>
      </c>
      <c r="AX177" s="2" t="s">
        <v>52</v>
      </c>
      <c r="AY177" s="2" t="s">
        <v>52</v>
      </c>
      <c r="AZ177" s="2" t="s">
        <v>52</v>
      </c>
    </row>
    <row r="178" spans="1:52" ht="30" customHeight="1">
      <c r="A178" s="28" t="s">
        <v>730</v>
      </c>
      <c r="B178" s="28" t="s">
        <v>731</v>
      </c>
      <c r="C178" s="28" t="s">
        <v>134</v>
      </c>
      <c r="D178" s="29">
        <v>2</v>
      </c>
      <c r="E178" s="31">
        <f t="shared" si="32"/>
        <v>9.3000000000000007</v>
      </c>
      <c r="F178" s="34">
        <f t="shared" si="32"/>
        <v>18.600000000000001</v>
      </c>
      <c r="G178" s="31">
        <f>단가대비표!O23</f>
        <v>9.3000000000000007</v>
      </c>
      <c r="H178" s="34">
        <f t="shared" si="33"/>
        <v>18.600000000000001</v>
      </c>
      <c r="I178" s="31">
        <f>단가대비표!P23</f>
        <v>0</v>
      </c>
      <c r="J178" s="34">
        <f t="shared" si="34"/>
        <v>0</v>
      </c>
      <c r="K178" s="31">
        <f>단가대비표!V23</f>
        <v>0</v>
      </c>
      <c r="L178" s="34">
        <f t="shared" si="35"/>
        <v>0</v>
      </c>
      <c r="M178" s="28" t="s">
        <v>52</v>
      </c>
      <c r="N178" s="2" t="s">
        <v>152</v>
      </c>
      <c r="O178" s="2" t="s">
        <v>732</v>
      </c>
      <c r="P178" s="2" t="s">
        <v>62</v>
      </c>
      <c r="Q178" s="2" t="s">
        <v>62</v>
      </c>
      <c r="R178" s="2" t="s">
        <v>61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733</v>
      </c>
      <c r="AX178" s="2" t="s">
        <v>52</v>
      </c>
      <c r="AY178" s="2" t="s">
        <v>52</v>
      </c>
      <c r="AZ178" s="2" t="s">
        <v>52</v>
      </c>
    </row>
    <row r="179" spans="1:52" ht="30" customHeight="1">
      <c r="A179" s="28" t="s">
        <v>138</v>
      </c>
      <c r="B179" s="28" t="s">
        <v>734</v>
      </c>
      <c r="C179" s="28" t="s">
        <v>134</v>
      </c>
      <c r="D179" s="29">
        <v>1</v>
      </c>
      <c r="E179" s="31">
        <f t="shared" si="32"/>
        <v>138</v>
      </c>
      <c r="F179" s="34">
        <f t="shared" si="32"/>
        <v>138</v>
      </c>
      <c r="G179" s="31">
        <f>단가대비표!O45</f>
        <v>138</v>
      </c>
      <c r="H179" s="34">
        <f t="shared" si="33"/>
        <v>138</v>
      </c>
      <c r="I179" s="31">
        <f>단가대비표!P45</f>
        <v>0</v>
      </c>
      <c r="J179" s="34">
        <f t="shared" si="34"/>
        <v>0</v>
      </c>
      <c r="K179" s="31">
        <f>단가대비표!V45</f>
        <v>0</v>
      </c>
      <c r="L179" s="34">
        <f t="shared" si="35"/>
        <v>0</v>
      </c>
      <c r="M179" s="28" t="s">
        <v>52</v>
      </c>
      <c r="N179" s="2" t="s">
        <v>152</v>
      </c>
      <c r="O179" s="2" t="s">
        <v>735</v>
      </c>
      <c r="P179" s="2" t="s">
        <v>62</v>
      </c>
      <c r="Q179" s="2" t="s">
        <v>62</v>
      </c>
      <c r="R179" s="2" t="s">
        <v>61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736</v>
      </c>
      <c r="AX179" s="2" t="s">
        <v>52</v>
      </c>
      <c r="AY179" s="2" t="s">
        <v>52</v>
      </c>
      <c r="AZ179" s="2" t="s">
        <v>52</v>
      </c>
    </row>
    <row r="180" spans="1:52" ht="30" customHeight="1">
      <c r="A180" s="28" t="s">
        <v>519</v>
      </c>
      <c r="B180" s="28" t="s">
        <v>520</v>
      </c>
      <c r="C180" s="28" t="s">
        <v>521</v>
      </c>
      <c r="D180" s="29">
        <v>7.1999999999999995E-2</v>
      </c>
      <c r="E180" s="31">
        <f t="shared" si="32"/>
        <v>273676</v>
      </c>
      <c r="F180" s="34">
        <f t="shared" si="32"/>
        <v>19704.599999999999</v>
      </c>
      <c r="G180" s="31">
        <f>단가대비표!O130</f>
        <v>0</v>
      </c>
      <c r="H180" s="34">
        <f t="shared" si="33"/>
        <v>0</v>
      </c>
      <c r="I180" s="31">
        <f>단가대비표!P130</f>
        <v>273676</v>
      </c>
      <c r="J180" s="34">
        <f t="shared" si="34"/>
        <v>19704.599999999999</v>
      </c>
      <c r="K180" s="31">
        <f>단가대비표!V130</f>
        <v>0</v>
      </c>
      <c r="L180" s="34">
        <f t="shared" si="35"/>
        <v>0</v>
      </c>
      <c r="M180" s="28" t="s">
        <v>52</v>
      </c>
      <c r="N180" s="2" t="s">
        <v>152</v>
      </c>
      <c r="O180" s="2" t="s">
        <v>522</v>
      </c>
      <c r="P180" s="2" t="s">
        <v>62</v>
      </c>
      <c r="Q180" s="2" t="s">
        <v>62</v>
      </c>
      <c r="R180" s="2" t="s">
        <v>61</v>
      </c>
      <c r="S180" s="3"/>
      <c r="T180" s="3"/>
      <c r="U180" s="3"/>
      <c r="V180" s="3">
        <v>1</v>
      </c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737</v>
      </c>
      <c r="AX180" s="2" t="s">
        <v>52</v>
      </c>
      <c r="AY180" s="2" t="s">
        <v>52</v>
      </c>
      <c r="AZ180" s="2" t="s">
        <v>52</v>
      </c>
    </row>
    <row r="181" spans="1:52" ht="30" customHeight="1">
      <c r="A181" s="28" t="s">
        <v>524</v>
      </c>
      <c r="B181" s="28" t="s">
        <v>525</v>
      </c>
      <c r="C181" s="28" t="s">
        <v>200</v>
      </c>
      <c r="D181" s="29">
        <v>1</v>
      </c>
      <c r="E181" s="31">
        <f t="shared" si="32"/>
        <v>591.1</v>
      </c>
      <c r="F181" s="34">
        <f t="shared" si="32"/>
        <v>591.1</v>
      </c>
      <c r="G181" s="31">
        <f>TRUNC(SUMIF(V175:V181, RIGHTB(O181, 1), J175:J181)*U181, 2)</f>
        <v>591.13</v>
      </c>
      <c r="H181" s="34">
        <f t="shared" si="33"/>
        <v>591.1</v>
      </c>
      <c r="I181" s="31">
        <v>0</v>
      </c>
      <c r="J181" s="34">
        <f t="shared" si="34"/>
        <v>0</v>
      </c>
      <c r="K181" s="31">
        <v>0</v>
      </c>
      <c r="L181" s="34">
        <f t="shared" si="35"/>
        <v>0</v>
      </c>
      <c r="M181" s="28" t="s">
        <v>52</v>
      </c>
      <c r="N181" s="2" t="s">
        <v>152</v>
      </c>
      <c r="O181" s="2" t="s">
        <v>517</v>
      </c>
      <c r="P181" s="2" t="s">
        <v>62</v>
      </c>
      <c r="Q181" s="2" t="s">
        <v>62</v>
      </c>
      <c r="R181" s="2" t="s">
        <v>62</v>
      </c>
      <c r="S181" s="3">
        <v>1</v>
      </c>
      <c r="T181" s="3">
        <v>0</v>
      </c>
      <c r="U181" s="3">
        <v>0.03</v>
      </c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52</v>
      </c>
      <c r="AW181" s="2" t="s">
        <v>738</v>
      </c>
      <c r="AX181" s="2" t="s">
        <v>52</v>
      </c>
      <c r="AY181" s="2" t="s">
        <v>52</v>
      </c>
      <c r="AZ181" s="2" t="s">
        <v>52</v>
      </c>
    </row>
    <row r="182" spans="1:52" ht="30" customHeight="1">
      <c r="A182" s="28" t="s">
        <v>528</v>
      </c>
      <c r="B182" s="28" t="s">
        <v>52</v>
      </c>
      <c r="C182" s="28" t="s">
        <v>52</v>
      </c>
      <c r="D182" s="29"/>
      <c r="E182" s="31"/>
      <c r="F182" s="34">
        <f>H182+J182+L182</f>
        <v>22049</v>
      </c>
      <c r="G182" s="31"/>
      <c r="H182" s="34">
        <f>TRUNC(SUMIF(N175:N181, N174, H175:H181),0)</f>
        <v>2345</v>
      </c>
      <c r="I182" s="31"/>
      <c r="J182" s="34">
        <f>TRUNC(SUMIF(N175:N181, N174, J175:J181),0)</f>
        <v>19704</v>
      </c>
      <c r="K182" s="31"/>
      <c r="L182" s="34">
        <f>TRUNC(SUMIF(N175:N181, N174, L175:L181),0)</f>
        <v>0</v>
      </c>
      <c r="M182" s="28" t="s">
        <v>52</v>
      </c>
      <c r="N182" s="2" t="s">
        <v>191</v>
      </c>
      <c r="O182" s="2" t="s">
        <v>191</v>
      </c>
      <c r="P182" s="2" t="s">
        <v>52</v>
      </c>
      <c r="Q182" s="2" t="s">
        <v>52</v>
      </c>
      <c r="R182" s="2" t="s">
        <v>52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52</v>
      </c>
      <c r="AX182" s="2" t="s">
        <v>52</v>
      </c>
      <c r="AY182" s="2" t="s">
        <v>52</v>
      </c>
      <c r="AZ182" s="2" t="s">
        <v>52</v>
      </c>
    </row>
    <row r="183" spans="1:52" ht="30" customHeight="1">
      <c r="A183" s="29"/>
      <c r="B183" s="29"/>
      <c r="C183" s="29"/>
      <c r="D183" s="29"/>
      <c r="E183" s="31"/>
      <c r="F183" s="34"/>
      <c r="G183" s="31"/>
      <c r="H183" s="34"/>
      <c r="I183" s="31"/>
      <c r="J183" s="34"/>
      <c r="K183" s="31"/>
      <c r="L183" s="34"/>
      <c r="M183" s="29"/>
    </row>
    <row r="184" spans="1:52" ht="30" customHeight="1">
      <c r="A184" s="25" t="s">
        <v>739</v>
      </c>
      <c r="B184" s="26"/>
      <c r="C184" s="26"/>
      <c r="D184" s="26"/>
      <c r="E184" s="30"/>
      <c r="F184" s="33"/>
      <c r="G184" s="30"/>
      <c r="H184" s="33"/>
      <c r="I184" s="30"/>
      <c r="J184" s="33"/>
      <c r="K184" s="30"/>
      <c r="L184" s="33"/>
      <c r="M184" s="27"/>
      <c r="N184" s="1" t="s">
        <v>155</v>
      </c>
    </row>
    <row r="185" spans="1:52" ht="30" customHeight="1">
      <c r="A185" s="28" t="s">
        <v>718</v>
      </c>
      <c r="B185" s="28" t="s">
        <v>719</v>
      </c>
      <c r="C185" s="28" t="s">
        <v>58</v>
      </c>
      <c r="D185" s="29">
        <v>0.2</v>
      </c>
      <c r="E185" s="31">
        <f t="shared" ref="E185:F191" si="36">TRUNC(G185+I185+K185,1)</f>
        <v>6176</v>
      </c>
      <c r="F185" s="34">
        <f t="shared" si="36"/>
        <v>1235.2</v>
      </c>
      <c r="G185" s="31">
        <f>단가대비표!O32</f>
        <v>6176</v>
      </c>
      <c r="H185" s="34">
        <f t="shared" ref="H185:H191" si="37">TRUNC(G185*D185,1)</f>
        <v>1235.2</v>
      </c>
      <c r="I185" s="31">
        <f>단가대비표!P32</f>
        <v>0</v>
      </c>
      <c r="J185" s="34">
        <f t="shared" ref="J185:J191" si="38">TRUNC(I185*D185,1)</f>
        <v>0</v>
      </c>
      <c r="K185" s="31">
        <f>단가대비표!V32</f>
        <v>0</v>
      </c>
      <c r="L185" s="34">
        <f t="shared" ref="L185:L191" si="39">TRUNC(K185*D185,1)</f>
        <v>0</v>
      </c>
      <c r="M185" s="28" t="s">
        <v>52</v>
      </c>
      <c r="N185" s="2" t="s">
        <v>155</v>
      </c>
      <c r="O185" s="2" t="s">
        <v>720</v>
      </c>
      <c r="P185" s="2" t="s">
        <v>62</v>
      </c>
      <c r="Q185" s="2" t="s">
        <v>62</v>
      </c>
      <c r="R185" s="2" t="s">
        <v>61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52</v>
      </c>
      <c r="AW185" s="2" t="s">
        <v>740</v>
      </c>
      <c r="AX185" s="2" t="s">
        <v>52</v>
      </c>
      <c r="AY185" s="2" t="s">
        <v>52</v>
      </c>
      <c r="AZ185" s="2" t="s">
        <v>52</v>
      </c>
    </row>
    <row r="186" spans="1:52" ht="30" customHeight="1">
      <c r="A186" s="28" t="s">
        <v>722</v>
      </c>
      <c r="B186" s="28" t="s">
        <v>723</v>
      </c>
      <c r="C186" s="28" t="s">
        <v>134</v>
      </c>
      <c r="D186" s="29">
        <v>2</v>
      </c>
      <c r="E186" s="31">
        <f t="shared" si="36"/>
        <v>160</v>
      </c>
      <c r="F186" s="34">
        <f t="shared" si="36"/>
        <v>320</v>
      </c>
      <c r="G186" s="31">
        <f>단가대비표!O24</f>
        <v>160</v>
      </c>
      <c r="H186" s="34">
        <f t="shared" si="37"/>
        <v>320</v>
      </c>
      <c r="I186" s="31">
        <f>단가대비표!P24</f>
        <v>0</v>
      </c>
      <c r="J186" s="34">
        <f t="shared" si="38"/>
        <v>0</v>
      </c>
      <c r="K186" s="31">
        <f>단가대비표!V24</f>
        <v>0</v>
      </c>
      <c r="L186" s="34">
        <f t="shared" si="39"/>
        <v>0</v>
      </c>
      <c r="M186" s="28" t="s">
        <v>52</v>
      </c>
      <c r="N186" s="2" t="s">
        <v>155</v>
      </c>
      <c r="O186" s="2" t="s">
        <v>724</v>
      </c>
      <c r="P186" s="2" t="s">
        <v>62</v>
      </c>
      <c r="Q186" s="2" t="s">
        <v>62</v>
      </c>
      <c r="R186" s="2" t="s">
        <v>61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741</v>
      </c>
      <c r="AX186" s="2" t="s">
        <v>52</v>
      </c>
      <c r="AY186" s="2" t="s">
        <v>52</v>
      </c>
      <c r="AZ186" s="2" t="s">
        <v>52</v>
      </c>
    </row>
    <row r="187" spans="1:52" ht="30" customHeight="1">
      <c r="A187" s="28" t="s">
        <v>726</v>
      </c>
      <c r="B187" s="28" t="s">
        <v>727</v>
      </c>
      <c r="C187" s="28" t="s">
        <v>134</v>
      </c>
      <c r="D187" s="29">
        <v>2</v>
      </c>
      <c r="E187" s="31">
        <f t="shared" si="36"/>
        <v>21.3</v>
      </c>
      <c r="F187" s="34">
        <f t="shared" si="36"/>
        <v>42.6</v>
      </c>
      <c r="G187" s="31">
        <f>단가대비표!O22</f>
        <v>21.3</v>
      </c>
      <c r="H187" s="34">
        <f t="shared" si="37"/>
        <v>42.6</v>
      </c>
      <c r="I187" s="31">
        <f>단가대비표!P22</f>
        <v>0</v>
      </c>
      <c r="J187" s="34">
        <f t="shared" si="38"/>
        <v>0</v>
      </c>
      <c r="K187" s="31">
        <f>단가대비표!V22</f>
        <v>0</v>
      </c>
      <c r="L187" s="34">
        <f t="shared" si="39"/>
        <v>0</v>
      </c>
      <c r="M187" s="28" t="s">
        <v>52</v>
      </c>
      <c r="N187" s="2" t="s">
        <v>155</v>
      </c>
      <c r="O187" s="2" t="s">
        <v>728</v>
      </c>
      <c r="P187" s="2" t="s">
        <v>62</v>
      </c>
      <c r="Q187" s="2" t="s">
        <v>62</v>
      </c>
      <c r="R187" s="2" t="s">
        <v>61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742</v>
      </c>
      <c r="AX187" s="2" t="s">
        <v>52</v>
      </c>
      <c r="AY187" s="2" t="s">
        <v>52</v>
      </c>
      <c r="AZ187" s="2" t="s">
        <v>52</v>
      </c>
    </row>
    <row r="188" spans="1:52" ht="30" customHeight="1">
      <c r="A188" s="28" t="s">
        <v>730</v>
      </c>
      <c r="B188" s="28" t="s">
        <v>731</v>
      </c>
      <c r="C188" s="28" t="s">
        <v>134</v>
      </c>
      <c r="D188" s="29">
        <v>2</v>
      </c>
      <c r="E188" s="31">
        <f t="shared" si="36"/>
        <v>9.3000000000000007</v>
      </c>
      <c r="F188" s="34">
        <f t="shared" si="36"/>
        <v>18.600000000000001</v>
      </c>
      <c r="G188" s="31">
        <f>단가대비표!O23</f>
        <v>9.3000000000000007</v>
      </c>
      <c r="H188" s="34">
        <f t="shared" si="37"/>
        <v>18.600000000000001</v>
      </c>
      <c r="I188" s="31">
        <f>단가대비표!P23</f>
        <v>0</v>
      </c>
      <c r="J188" s="34">
        <f t="shared" si="38"/>
        <v>0</v>
      </c>
      <c r="K188" s="31">
        <f>단가대비표!V23</f>
        <v>0</v>
      </c>
      <c r="L188" s="34">
        <f t="shared" si="39"/>
        <v>0</v>
      </c>
      <c r="M188" s="28" t="s">
        <v>52</v>
      </c>
      <c r="N188" s="2" t="s">
        <v>155</v>
      </c>
      <c r="O188" s="2" t="s">
        <v>732</v>
      </c>
      <c r="P188" s="2" t="s">
        <v>62</v>
      </c>
      <c r="Q188" s="2" t="s">
        <v>62</v>
      </c>
      <c r="R188" s="2" t="s">
        <v>61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52</v>
      </c>
      <c r="AW188" s="2" t="s">
        <v>743</v>
      </c>
      <c r="AX188" s="2" t="s">
        <v>52</v>
      </c>
      <c r="AY188" s="2" t="s">
        <v>52</v>
      </c>
      <c r="AZ188" s="2" t="s">
        <v>52</v>
      </c>
    </row>
    <row r="189" spans="1:52" ht="30" customHeight="1">
      <c r="A189" s="28" t="s">
        <v>138</v>
      </c>
      <c r="B189" s="28" t="s">
        <v>744</v>
      </c>
      <c r="C189" s="28" t="s">
        <v>134</v>
      </c>
      <c r="D189" s="29">
        <v>1</v>
      </c>
      <c r="E189" s="31">
        <f t="shared" si="36"/>
        <v>164</v>
      </c>
      <c r="F189" s="34">
        <f t="shared" si="36"/>
        <v>164</v>
      </c>
      <c r="G189" s="31">
        <f>단가대비표!O46</f>
        <v>164</v>
      </c>
      <c r="H189" s="34">
        <f t="shared" si="37"/>
        <v>164</v>
      </c>
      <c r="I189" s="31">
        <f>단가대비표!P46</f>
        <v>0</v>
      </c>
      <c r="J189" s="34">
        <f t="shared" si="38"/>
        <v>0</v>
      </c>
      <c r="K189" s="31">
        <f>단가대비표!V46</f>
        <v>0</v>
      </c>
      <c r="L189" s="34">
        <f t="shared" si="39"/>
        <v>0</v>
      </c>
      <c r="M189" s="28" t="s">
        <v>52</v>
      </c>
      <c r="N189" s="2" t="s">
        <v>155</v>
      </c>
      <c r="O189" s="2" t="s">
        <v>745</v>
      </c>
      <c r="P189" s="2" t="s">
        <v>62</v>
      </c>
      <c r="Q189" s="2" t="s">
        <v>62</v>
      </c>
      <c r="R189" s="2" t="s">
        <v>61</v>
      </c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52</v>
      </c>
      <c r="AW189" s="2" t="s">
        <v>746</v>
      </c>
      <c r="AX189" s="2" t="s">
        <v>52</v>
      </c>
      <c r="AY189" s="2" t="s">
        <v>52</v>
      </c>
      <c r="AZ189" s="2" t="s">
        <v>52</v>
      </c>
    </row>
    <row r="190" spans="1:52" ht="30" customHeight="1">
      <c r="A190" s="28" t="s">
        <v>519</v>
      </c>
      <c r="B190" s="28" t="s">
        <v>520</v>
      </c>
      <c r="C190" s="28" t="s">
        <v>521</v>
      </c>
      <c r="D190" s="29">
        <v>7.1999999999999995E-2</v>
      </c>
      <c r="E190" s="31">
        <f t="shared" si="36"/>
        <v>273676</v>
      </c>
      <c r="F190" s="34">
        <f t="shared" si="36"/>
        <v>19704.599999999999</v>
      </c>
      <c r="G190" s="31">
        <f>단가대비표!O130</f>
        <v>0</v>
      </c>
      <c r="H190" s="34">
        <f t="shared" si="37"/>
        <v>0</v>
      </c>
      <c r="I190" s="31">
        <f>단가대비표!P130</f>
        <v>273676</v>
      </c>
      <c r="J190" s="34">
        <f t="shared" si="38"/>
        <v>19704.599999999999</v>
      </c>
      <c r="K190" s="31">
        <f>단가대비표!V130</f>
        <v>0</v>
      </c>
      <c r="L190" s="34">
        <f t="shared" si="39"/>
        <v>0</v>
      </c>
      <c r="M190" s="28" t="s">
        <v>52</v>
      </c>
      <c r="N190" s="2" t="s">
        <v>155</v>
      </c>
      <c r="O190" s="2" t="s">
        <v>522</v>
      </c>
      <c r="P190" s="2" t="s">
        <v>62</v>
      </c>
      <c r="Q190" s="2" t="s">
        <v>62</v>
      </c>
      <c r="R190" s="2" t="s">
        <v>61</v>
      </c>
      <c r="S190" s="3"/>
      <c r="T190" s="3"/>
      <c r="U190" s="3"/>
      <c r="V190" s="3">
        <v>1</v>
      </c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52</v>
      </c>
      <c r="AW190" s="2" t="s">
        <v>747</v>
      </c>
      <c r="AX190" s="2" t="s">
        <v>52</v>
      </c>
      <c r="AY190" s="2" t="s">
        <v>52</v>
      </c>
      <c r="AZ190" s="2" t="s">
        <v>52</v>
      </c>
    </row>
    <row r="191" spans="1:52" ht="30" customHeight="1">
      <c r="A191" s="28" t="s">
        <v>524</v>
      </c>
      <c r="B191" s="28" t="s">
        <v>525</v>
      </c>
      <c r="C191" s="28" t="s">
        <v>200</v>
      </c>
      <c r="D191" s="29">
        <v>1</v>
      </c>
      <c r="E191" s="31">
        <f t="shared" si="36"/>
        <v>591.1</v>
      </c>
      <c r="F191" s="34">
        <f t="shared" si="36"/>
        <v>591.1</v>
      </c>
      <c r="G191" s="31">
        <f>TRUNC(SUMIF(V185:V191, RIGHTB(O191, 1), J185:J191)*U191, 2)</f>
        <v>591.13</v>
      </c>
      <c r="H191" s="34">
        <f t="shared" si="37"/>
        <v>591.1</v>
      </c>
      <c r="I191" s="31">
        <v>0</v>
      </c>
      <c r="J191" s="34">
        <f t="shared" si="38"/>
        <v>0</v>
      </c>
      <c r="K191" s="31">
        <v>0</v>
      </c>
      <c r="L191" s="34">
        <f t="shared" si="39"/>
        <v>0</v>
      </c>
      <c r="M191" s="28" t="s">
        <v>52</v>
      </c>
      <c r="N191" s="2" t="s">
        <v>155</v>
      </c>
      <c r="O191" s="2" t="s">
        <v>517</v>
      </c>
      <c r="P191" s="2" t="s">
        <v>62</v>
      </c>
      <c r="Q191" s="2" t="s">
        <v>62</v>
      </c>
      <c r="R191" s="2" t="s">
        <v>62</v>
      </c>
      <c r="S191" s="3">
        <v>1</v>
      </c>
      <c r="T191" s="3">
        <v>0</v>
      </c>
      <c r="U191" s="3">
        <v>0.03</v>
      </c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748</v>
      </c>
      <c r="AX191" s="2" t="s">
        <v>52</v>
      </c>
      <c r="AY191" s="2" t="s">
        <v>52</v>
      </c>
      <c r="AZ191" s="2" t="s">
        <v>52</v>
      </c>
    </row>
    <row r="192" spans="1:52" ht="30" customHeight="1">
      <c r="A192" s="28" t="s">
        <v>528</v>
      </c>
      <c r="B192" s="28" t="s">
        <v>52</v>
      </c>
      <c r="C192" s="28" t="s">
        <v>52</v>
      </c>
      <c r="D192" s="29"/>
      <c r="E192" s="31"/>
      <c r="F192" s="34">
        <f>H192+J192+L192</f>
        <v>22075</v>
      </c>
      <c r="G192" s="31"/>
      <c r="H192" s="34">
        <f>TRUNC(SUMIF(N185:N191, N184, H185:H191),0)</f>
        <v>2371</v>
      </c>
      <c r="I192" s="31"/>
      <c r="J192" s="34">
        <f>TRUNC(SUMIF(N185:N191, N184, J185:J191),0)</f>
        <v>19704</v>
      </c>
      <c r="K192" s="31"/>
      <c r="L192" s="34">
        <f>TRUNC(SUMIF(N185:N191, N184, L185:L191),0)</f>
        <v>0</v>
      </c>
      <c r="M192" s="28" t="s">
        <v>52</v>
      </c>
      <c r="N192" s="2" t="s">
        <v>191</v>
      </c>
      <c r="O192" s="2" t="s">
        <v>191</v>
      </c>
      <c r="P192" s="2" t="s">
        <v>52</v>
      </c>
      <c r="Q192" s="2" t="s">
        <v>52</v>
      </c>
      <c r="R192" s="2" t="s">
        <v>52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52</v>
      </c>
      <c r="AX192" s="2" t="s">
        <v>52</v>
      </c>
      <c r="AY192" s="2" t="s">
        <v>52</v>
      </c>
      <c r="AZ192" s="2" t="s">
        <v>52</v>
      </c>
    </row>
    <row r="193" spans="1:52" ht="30" customHeight="1">
      <c r="A193" s="29"/>
      <c r="B193" s="29"/>
      <c r="C193" s="29"/>
      <c r="D193" s="29"/>
      <c r="E193" s="31"/>
      <c r="F193" s="34"/>
      <c r="G193" s="31"/>
      <c r="H193" s="34"/>
      <c r="I193" s="31"/>
      <c r="J193" s="34"/>
      <c r="K193" s="31"/>
      <c r="L193" s="34"/>
      <c r="M193" s="29"/>
    </row>
    <row r="194" spans="1:52" ht="30" customHeight="1">
      <c r="A194" s="25" t="s">
        <v>749</v>
      </c>
      <c r="B194" s="26"/>
      <c r="C194" s="26"/>
      <c r="D194" s="26"/>
      <c r="E194" s="30"/>
      <c r="F194" s="33"/>
      <c r="G194" s="30"/>
      <c r="H194" s="33"/>
      <c r="I194" s="30"/>
      <c r="J194" s="33"/>
      <c r="K194" s="30"/>
      <c r="L194" s="33"/>
      <c r="M194" s="27"/>
      <c r="N194" s="1" t="s">
        <v>159</v>
      </c>
    </row>
    <row r="195" spans="1:52" ht="30" customHeight="1">
      <c r="A195" s="28" t="s">
        <v>751</v>
      </c>
      <c r="B195" s="28" t="s">
        <v>752</v>
      </c>
      <c r="C195" s="28" t="s">
        <v>134</v>
      </c>
      <c r="D195" s="29">
        <v>1</v>
      </c>
      <c r="E195" s="31">
        <f t="shared" ref="E195:F197" si="40">TRUNC(G195+I195+K195,1)</f>
        <v>840</v>
      </c>
      <c r="F195" s="34">
        <f t="shared" si="40"/>
        <v>840</v>
      </c>
      <c r="G195" s="31">
        <f>단가대비표!O28</f>
        <v>840</v>
      </c>
      <c r="H195" s="34">
        <f>TRUNC(G195*D195,1)</f>
        <v>840</v>
      </c>
      <c r="I195" s="31">
        <f>단가대비표!P28</f>
        <v>0</v>
      </c>
      <c r="J195" s="34">
        <f>TRUNC(I195*D195,1)</f>
        <v>0</v>
      </c>
      <c r="K195" s="31">
        <f>단가대비표!V28</f>
        <v>0</v>
      </c>
      <c r="L195" s="34">
        <f>TRUNC(K195*D195,1)</f>
        <v>0</v>
      </c>
      <c r="M195" s="28" t="s">
        <v>52</v>
      </c>
      <c r="N195" s="2" t="s">
        <v>159</v>
      </c>
      <c r="O195" s="2" t="s">
        <v>753</v>
      </c>
      <c r="P195" s="2" t="s">
        <v>62</v>
      </c>
      <c r="Q195" s="2" t="s">
        <v>62</v>
      </c>
      <c r="R195" s="2" t="s">
        <v>61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52</v>
      </c>
      <c r="AW195" s="2" t="s">
        <v>754</v>
      </c>
      <c r="AX195" s="2" t="s">
        <v>52</v>
      </c>
      <c r="AY195" s="2" t="s">
        <v>52</v>
      </c>
      <c r="AZ195" s="2" t="s">
        <v>52</v>
      </c>
    </row>
    <row r="196" spans="1:52" ht="30" customHeight="1">
      <c r="A196" s="28" t="s">
        <v>519</v>
      </c>
      <c r="B196" s="28" t="s">
        <v>520</v>
      </c>
      <c r="C196" s="28" t="s">
        <v>521</v>
      </c>
      <c r="D196" s="29">
        <v>0.24</v>
      </c>
      <c r="E196" s="31">
        <f t="shared" si="40"/>
        <v>273676</v>
      </c>
      <c r="F196" s="34">
        <f t="shared" si="40"/>
        <v>65682.2</v>
      </c>
      <c r="G196" s="31">
        <f>단가대비표!O130</f>
        <v>0</v>
      </c>
      <c r="H196" s="34">
        <f>TRUNC(G196*D196,1)</f>
        <v>0</v>
      </c>
      <c r="I196" s="31">
        <f>단가대비표!P130</f>
        <v>273676</v>
      </c>
      <c r="J196" s="34">
        <f>TRUNC(I196*D196,1)</f>
        <v>65682.2</v>
      </c>
      <c r="K196" s="31">
        <f>단가대비표!V130</f>
        <v>0</v>
      </c>
      <c r="L196" s="34">
        <f>TRUNC(K196*D196,1)</f>
        <v>0</v>
      </c>
      <c r="M196" s="28" t="s">
        <v>52</v>
      </c>
      <c r="N196" s="2" t="s">
        <v>159</v>
      </c>
      <c r="O196" s="2" t="s">
        <v>522</v>
      </c>
      <c r="P196" s="2" t="s">
        <v>62</v>
      </c>
      <c r="Q196" s="2" t="s">
        <v>62</v>
      </c>
      <c r="R196" s="2" t="s">
        <v>61</v>
      </c>
      <c r="S196" s="3"/>
      <c r="T196" s="3"/>
      <c r="U196" s="3"/>
      <c r="V196" s="3">
        <v>1</v>
      </c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755</v>
      </c>
      <c r="AX196" s="2" t="s">
        <v>52</v>
      </c>
      <c r="AY196" s="2" t="s">
        <v>52</v>
      </c>
      <c r="AZ196" s="2" t="s">
        <v>52</v>
      </c>
    </row>
    <row r="197" spans="1:52" ht="30" customHeight="1">
      <c r="A197" s="28" t="s">
        <v>524</v>
      </c>
      <c r="B197" s="28" t="s">
        <v>525</v>
      </c>
      <c r="C197" s="28" t="s">
        <v>200</v>
      </c>
      <c r="D197" s="29">
        <v>1</v>
      </c>
      <c r="E197" s="31">
        <f t="shared" si="40"/>
        <v>1970.4</v>
      </c>
      <c r="F197" s="34">
        <f t="shared" si="40"/>
        <v>1970.4</v>
      </c>
      <c r="G197" s="31">
        <f>TRUNC(SUMIF(V195:V197, RIGHTB(O197, 1), J195:J197)*U197, 2)</f>
        <v>1970.46</v>
      </c>
      <c r="H197" s="34">
        <f>TRUNC(G197*D197,1)</f>
        <v>1970.4</v>
      </c>
      <c r="I197" s="31">
        <v>0</v>
      </c>
      <c r="J197" s="34">
        <f>TRUNC(I197*D197,1)</f>
        <v>0</v>
      </c>
      <c r="K197" s="31">
        <v>0</v>
      </c>
      <c r="L197" s="34">
        <f>TRUNC(K197*D197,1)</f>
        <v>0</v>
      </c>
      <c r="M197" s="28" t="s">
        <v>52</v>
      </c>
      <c r="N197" s="2" t="s">
        <v>159</v>
      </c>
      <c r="O197" s="2" t="s">
        <v>517</v>
      </c>
      <c r="P197" s="2" t="s">
        <v>62</v>
      </c>
      <c r="Q197" s="2" t="s">
        <v>62</v>
      </c>
      <c r="R197" s="2" t="s">
        <v>62</v>
      </c>
      <c r="S197" s="3">
        <v>1</v>
      </c>
      <c r="T197" s="3">
        <v>0</v>
      </c>
      <c r="U197" s="3">
        <v>0.03</v>
      </c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52</v>
      </c>
      <c r="AW197" s="2" t="s">
        <v>756</v>
      </c>
      <c r="AX197" s="2" t="s">
        <v>52</v>
      </c>
      <c r="AY197" s="2" t="s">
        <v>52</v>
      </c>
      <c r="AZ197" s="2" t="s">
        <v>52</v>
      </c>
    </row>
    <row r="198" spans="1:52" ht="30" customHeight="1">
      <c r="A198" s="28" t="s">
        <v>528</v>
      </c>
      <c r="B198" s="28" t="s">
        <v>52</v>
      </c>
      <c r="C198" s="28" t="s">
        <v>52</v>
      </c>
      <c r="D198" s="29"/>
      <c r="E198" s="31"/>
      <c r="F198" s="34">
        <f>H198+J198+L198</f>
        <v>68492</v>
      </c>
      <c r="G198" s="31"/>
      <c r="H198" s="34">
        <f>TRUNC(SUMIF(N195:N197, N194, H195:H197),0)</f>
        <v>2810</v>
      </c>
      <c r="I198" s="31"/>
      <c r="J198" s="34">
        <f>TRUNC(SUMIF(N195:N197, N194, J195:J197),0)</f>
        <v>65682</v>
      </c>
      <c r="K198" s="31"/>
      <c r="L198" s="34">
        <f>TRUNC(SUMIF(N195:N197, N194, L195:L197),0)</f>
        <v>0</v>
      </c>
      <c r="M198" s="28" t="s">
        <v>52</v>
      </c>
      <c r="N198" s="2" t="s">
        <v>191</v>
      </c>
      <c r="O198" s="2" t="s">
        <v>191</v>
      </c>
      <c r="P198" s="2" t="s">
        <v>52</v>
      </c>
      <c r="Q198" s="2" t="s">
        <v>52</v>
      </c>
      <c r="R198" s="2" t="s">
        <v>52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52</v>
      </c>
      <c r="AW198" s="2" t="s">
        <v>52</v>
      </c>
      <c r="AX198" s="2" t="s">
        <v>52</v>
      </c>
      <c r="AY198" s="2" t="s">
        <v>52</v>
      </c>
      <c r="AZ198" s="2" t="s">
        <v>52</v>
      </c>
    </row>
    <row r="199" spans="1:52" ht="30" customHeight="1">
      <c r="A199" s="29"/>
      <c r="B199" s="29"/>
      <c r="C199" s="29"/>
      <c r="D199" s="29"/>
      <c r="E199" s="31"/>
      <c r="F199" s="34"/>
      <c r="G199" s="31"/>
      <c r="H199" s="34"/>
      <c r="I199" s="31"/>
      <c r="J199" s="34"/>
      <c r="K199" s="31"/>
      <c r="L199" s="34"/>
      <c r="M199" s="29"/>
    </row>
    <row r="200" spans="1:52" ht="30" customHeight="1">
      <c r="A200" s="25" t="s">
        <v>757</v>
      </c>
      <c r="B200" s="26"/>
      <c r="C200" s="26"/>
      <c r="D200" s="26"/>
      <c r="E200" s="30"/>
      <c r="F200" s="33"/>
      <c r="G200" s="30"/>
      <c r="H200" s="33"/>
      <c r="I200" s="30"/>
      <c r="J200" s="33"/>
      <c r="K200" s="30"/>
      <c r="L200" s="33"/>
      <c r="M200" s="27"/>
      <c r="N200" s="1" t="s">
        <v>163</v>
      </c>
    </row>
    <row r="201" spans="1:52" ht="30" customHeight="1">
      <c r="A201" s="28" t="s">
        <v>759</v>
      </c>
      <c r="B201" s="28" t="s">
        <v>760</v>
      </c>
      <c r="C201" s="28" t="s">
        <v>170</v>
      </c>
      <c r="D201" s="29">
        <v>1</v>
      </c>
      <c r="E201" s="31">
        <f t="shared" ref="E201:F203" si="41">TRUNC(G201+I201+K201,1)</f>
        <v>110000</v>
      </c>
      <c r="F201" s="34">
        <f t="shared" si="41"/>
        <v>110000</v>
      </c>
      <c r="G201" s="31">
        <f>단가대비표!O50</f>
        <v>110000</v>
      </c>
      <c r="H201" s="34">
        <f>TRUNC(G201*D201,1)</f>
        <v>110000</v>
      </c>
      <c r="I201" s="31">
        <f>단가대비표!P50</f>
        <v>0</v>
      </c>
      <c r="J201" s="34">
        <f>TRUNC(I201*D201,1)</f>
        <v>0</v>
      </c>
      <c r="K201" s="31">
        <f>단가대비표!V50</f>
        <v>0</v>
      </c>
      <c r="L201" s="34">
        <f>TRUNC(K201*D201,1)</f>
        <v>0</v>
      </c>
      <c r="M201" s="28" t="s">
        <v>52</v>
      </c>
      <c r="N201" s="2" t="s">
        <v>163</v>
      </c>
      <c r="O201" s="2" t="s">
        <v>761</v>
      </c>
      <c r="P201" s="2" t="s">
        <v>62</v>
      </c>
      <c r="Q201" s="2" t="s">
        <v>62</v>
      </c>
      <c r="R201" s="2" t="s">
        <v>61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52</v>
      </c>
      <c r="AW201" s="2" t="s">
        <v>762</v>
      </c>
      <c r="AX201" s="2" t="s">
        <v>52</v>
      </c>
      <c r="AY201" s="2" t="s">
        <v>52</v>
      </c>
      <c r="AZ201" s="2" t="s">
        <v>52</v>
      </c>
    </row>
    <row r="202" spans="1:52" ht="30" customHeight="1">
      <c r="A202" s="28" t="s">
        <v>519</v>
      </c>
      <c r="B202" s="28" t="s">
        <v>520</v>
      </c>
      <c r="C202" s="28" t="s">
        <v>521</v>
      </c>
      <c r="D202" s="29">
        <v>0.13800000000000001</v>
      </c>
      <c r="E202" s="31">
        <f t="shared" si="41"/>
        <v>273676</v>
      </c>
      <c r="F202" s="34">
        <f t="shared" si="41"/>
        <v>37767.199999999997</v>
      </c>
      <c r="G202" s="31">
        <f>단가대비표!O130</f>
        <v>0</v>
      </c>
      <c r="H202" s="34">
        <f>TRUNC(G202*D202,1)</f>
        <v>0</v>
      </c>
      <c r="I202" s="31">
        <f>단가대비표!P130</f>
        <v>273676</v>
      </c>
      <c r="J202" s="34">
        <f>TRUNC(I202*D202,1)</f>
        <v>37767.199999999997</v>
      </c>
      <c r="K202" s="31">
        <f>단가대비표!V130</f>
        <v>0</v>
      </c>
      <c r="L202" s="34">
        <f>TRUNC(K202*D202,1)</f>
        <v>0</v>
      </c>
      <c r="M202" s="28" t="s">
        <v>52</v>
      </c>
      <c r="N202" s="2" t="s">
        <v>163</v>
      </c>
      <c r="O202" s="2" t="s">
        <v>522</v>
      </c>
      <c r="P202" s="2" t="s">
        <v>62</v>
      </c>
      <c r="Q202" s="2" t="s">
        <v>62</v>
      </c>
      <c r="R202" s="2" t="s">
        <v>61</v>
      </c>
      <c r="S202" s="3"/>
      <c r="T202" s="3"/>
      <c r="U202" s="3"/>
      <c r="V202" s="3">
        <v>1</v>
      </c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52</v>
      </c>
      <c r="AW202" s="2" t="s">
        <v>763</v>
      </c>
      <c r="AX202" s="2" t="s">
        <v>52</v>
      </c>
      <c r="AY202" s="2" t="s">
        <v>52</v>
      </c>
      <c r="AZ202" s="2" t="s">
        <v>52</v>
      </c>
    </row>
    <row r="203" spans="1:52" ht="30" customHeight="1">
      <c r="A203" s="28" t="s">
        <v>524</v>
      </c>
      <c r="B203" s="28" t="s">
        <v>525</v>
      </c>
      <c r="C203" s="28" t="s">
        <v>200</v>
      </c>
      <c r="D203" s="29">
        <v>1</v>
      </c>
      <c r="E203" s="31">
        <f t="shared" si="41"/>
        <v>1133</v>
      </c>
      <c r="F203" s="34">
        <f t="shared" si="41"/>
        <v>1133</v>
      </c>
      <c r="G203" s="31">
        <f>TRUNC(SUMIF(V201:V203, RIGHTB(O203, 1), J201:J203)*U203, 2)</f>
        <v>1133.01</v>
      </c>
      <c r="H203" s="34">
        <f>TRUNC(G203*D203,1)</f>
        <v>1133</v>
      </c>
      <c r="I203" s="31">
        <v>0</v>
      </c>
      <c r="J203" s="34">
        <f>TRUNC(I203*D203,1)</f>
        <v>0</v>
      </c>
      <c r="K203" s="31">
        <v>0</v>
      </c>
      <c r="L203" s="34">
        <f>TRUNC(K203*D203,1)</f>
        <v>0</v>
      </c>
      <c r="M203" s="28" t="s">
        <v>52</v>
      </c>
      <c r="N203" s="2" t="s">
        <v>163</v>
      </c>
      <c r="O203" s="2" t="s">
        <v>517</v>
      </c>
      <c r="P203" s="2" t="s">
        <v>62</v>
      </c>
      <c r="Q203" s="2" t="s">
        <v>62</v>
      </c>
      <c r="R203" s="2" t="s">
        <v>62</v>
      </c>
      <c r="S203" s="3">
        <v>1</v>
      </c>
      <c r="T203" s="3">
        <v>0</v>
      </c>
      <c r="U203" s="3">
        <v>0.03</v>
      </c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52</v>
      </c>
      <c r="AW203" s="2" t="s">
        <v>764</v>
      </c>
      <c r="AX203" s="2" t="s">
        <v>52</v>
      </c>
      <c r="AY203" s="2" t="s">
        <v>52</v>
      </c>
      <c r="AZ203" s="2" t="s">
        <v>52</v>
      </c>
    </row>
    <row r="204" spans="1:52" ht="30" customHeight="1">
      <c r="A204" s="28" t="s">
        <v>528</v>
      </c>
      <c r="B204" s="28" t="s">
        <v>52</v>
      </c>
      <c r="C204" s="28" t="s">
        <v>52</v>
      </c>
      <c r="D204" s="29"/>
      <c r="E204" s="31"/>
      <c r="F204" s="34">
        <f>H204+J204+L204</f>
        <v>148900</v>
      </c>
      <c r="G204" s="31"/>
      <c r="H204" s="34">
        <f>TRUNC(SUMIF(N201:N203, N200, H201:H203),0)</f>
        <v>111133</v>
      </c>
      <c r="I204" s="31"/>
      <c r="J204" s="34">
        <f>TRUNC(SUMIF(N201:N203, N200, J201:J203),0)</f>
        <v>37767</v>
      </c>
      <c r="K204" s="31"/>
      <c r="L204" s="34">
        <f>TRUNC(SUMIF(N201:N203, N200, L201:L203),0)</f>
        <v>0</v>
      </c>
      <c r="M204" s="28" t="s">
        <v>52</v>
      </c>
      <c r="N204" s="2" t="s">
        <v>191</v>
      </c>
      <c r="O204" s="2" t="s">
        <v>191</v>
      </c>
      <c r="P204" s="2" t="s">
        <v>52</v>
      </c>
      <c r="Q204" s="2" t="s">
        <v>52</v>
      </c>
      <c r="R204" s="2" t="s">
        <v>52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52</v>
      </c>
      <c r="AX204" s="2" t="s">
        <v>52</v>
      </c>
      <c r="AY204" s="2" t="s">
        <v>52</v>
      </c>
      <c r="AZ204" s="2" t="s">
        <v>52</v>
      </c>
    </row>
    <row r="205" spans="1:52" ht="30" customHeight="1">
      <c r="A205" s="29"/>
      <c r="B205" s="29"/>
      <c r="C205" s="29"/>
      <c r="D205" s="29"/>
      <c r="E205" s="31"/>
      <c r="F205" s="34"/>
      <c r="G205" s="31"/>
      <c r="H205" s="34"/>
      <c r="I205" s="31"/>
      <c r="J205" s="34"/>
      <c r="K205" s="31"/>
      <c r="L205" s="34"/>
      <c r="M205" s="29"/>
    </row>
    <row r="206" spans="1:52" ht="30" customHeight="1">
      <c r="A206" s="25" t="s">
        <v>765</v>
      </c>
      <c r="B206" s="26"/>
      <c r="C206" s="26"/>
      <c r="D206" s="26"/>
      <c r="E206" s="30"/>
      <c r="F206" s="33"/>
      <c r="G206" s="30"/>
      <c r="H206" s="33"/>
      <c r="I206" s="30"/>
      <c r="J206" s="33"/>
      <c r="K206" s="30"/>
      <c r="L206" s="33"/>
      <c r="M206" s="27"/>
      <c r="N206" s="1" t="s">
        <v>167</v>
      </c>
    </row>
    <row r="207" spans="1:52" ht="30" customHeight="1">
      <c r="A207" s="28" t="s">
        <v>164</v>
      </c>
      <c r="B207" s="28" t="s">
        <v>766</v>
      </c>
      <c r="C207" s="28" t="s">
        <v>134</v>
      </c>
      <c r="D207" s="29">
        <v>1</v>
      </c>
      <c r="E207" s="31">
        <f t="shared" ref="E207:F210" si="42">TRUNC(G207+I207+K207,1)</f>
        <v>4360</v>
      </c>
      <c r="F207" s="34">
        <f t="shared" si="42"/>
        <v>4360</v>
      </c>
      <c r="G207" s="31">
        <v>4360</v>
      </c>
      <c r="H207" s="34">
        <f>TRUNC(G207*D207,1)</f>
        <v>4360</v>
      </c>
      <c r="I207" s="31">
        <v>0</v>
      </c>
      <c r="J207" s="34">
        <f>TRUNC(I207*D207,1)</f>
        <v>0</v>
      </c>
      <c r="K207" s="31">
        <v>0</v>
      </c>
      <c r="L207" s="34">
        <f>TRUNC(K207*D207,1)</f>
        <v>0</v>
      </c>
      <c r="M207" s="28" t="s">
        <v>52</v>
      </c>
      <c r="N207" s="2" t="s">
        <v>167</v>
      </c>
      <c r="O207" s="2" t="s">
        <v>767</v>
      </c>
      <c r="P207" s="2" t="s">
        <v>62</v>
      </c>
      <c r="Q207" s="2" t="s">
        <v>62</v>
      </c>
      <c r="R207" s="2" t="s">
        <v>62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52</v>
      </c>
      <c r="AW207" s="2" t="s">
        <v>768</v>
      </c>
      <c r="AX207" s="2" t="s">
        <v>52</v>
      </c>
      <c r="AY207" s="2" t="s">
        <v>52</v>
      </c>
      <c r="AZ207" s="2" t="s">
        <v>52</v>
      </c>
    </row>
    <row r="208" spans="1:52" ht="30" customHeight="1">
      <c r="A208" s="28" t="s">
        <v>519</v>
      </c>
      <c r="B208" s="28" t="s">
        <v>520</v>
      </c>
      <c r="C208" s="28" t="s">
        <v>521</v>
      </c>
      <c r="D208" s="29">
        <v>0.11</v>
      </c>
      <c r="E208" s="31">
        <f t="shared" si="42"/>
        <v>273676</v>
      </c>
      <c r="F208" s="34">
        <f t="shared" si="42"/>
        <v>30104.3</v>
      </c>
      <c r="G208" s="31">
        <f>단가대비표!O130</f>
        <v>0</v>
      </c>
      <c r="H208" s="34">
        <f>TRUNC(G208*D208,1)</f>
        <v>0</v>
      </c>
      <c r="I208" s="31">
        <f>단가대비표!P130</f>
        <v>273676</v>
      </c>
      <c r="J208" s="34">
        <f>TRUNC(I208*D208,1)</f>
        <v>30104.3</v>
      </c>
      <c r="K208" s="31">
        <f>단가대비표!V130</f>
        <v>0</v>
      </c>
      <c r="L208" s="34">
        <f>TRUNC(K208*D208,1)</f>
        <v>0</v>
      </c>
      <c r="M208" s="28" t="s">
        <v>52</v>
      </c>
      <c r="N208" s="2" t="s">
        <v>167</v>
      </c>
      <c r="O208" s="2" t="s">
        <v>522</v>
      </c>
      <c r="P208" s="2" t="s">
        <v>62</v>
      </c>
      <c r="Q208" s="2" t="s">
        <v>62</v>
      </c>
      <c r="R208" s="2" t="s">
        <v>61</v>
      </c>
      <c r="S208" s="3"/>
      <c r="T208" s="3"/>
      <c r="U208" s="3"/>
      <c r="V208" s="3">
        <v>1</v>
      </c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52</v>
      </c>
      <c r="AW208" s="2" t="s">
        <v>769</v>
      </c>
      <c r="AX208" s="2" t="s">
        <v>52</v>
      </c>
      <c r="AY208" s="2" t="s">
        <v>52</v>
      </c>
      <c r="AZ208" s="2" t="s">
        <v>52</v>
      </c>
    </row>
    <row r="209" spans="1:52" ht="30" customHeight="1">
      <c r="A209" s="28" t="s">
        <v>567</v>
      </c>
      <c r="B209" s="28" t="s">
        <v>520</v>
      </c>
      <c r="C209" s="28" t="s">
        <v>521</v>
      </c>
      <c r="D209" s="29">
        <v>0.08</v>
      </c>
      <c r="E209" s="31">
        <f t="shared" si="42"/>
        <v>172068</v>
      </c>
      <c r="F209" s="34">
        <f t="shared" si="42"/>
        <v>13765.4</v>
      </c>
      <c r="G209" s="31">
        <f>단가대비표!O128</f>
        <v>0</v>
      </c>
      <c r="H209" s="34">
        <f>TRUNC(G209*D209,1)</f>
        <v>0</v>
      </c>
      <c r="I209" s="31">
        <f>단가대비표!P128</f>
        <v>172068</v>
      </c>
      <c r="J209" s="34">
        <f>TRUNC(I209*D209,1)</f>
        <v>13765.4</v>
      </c>
      <c r="K209" s="31">
        <f>단가대비표!V128</f>
        <v>0</v>
      </c>
      <c r="L209" s="34">
        <f>TRUNC(K209*D209,1)</f>
        <v>0</v>
      </c>
      <c r="M209" s="28" t="s">
        <v>52</v>
      </c>
      <c r="N209" s="2" t="s">
        <v>167</v>
      </c>
      <c r="O209" s="2" t="s">
        <v>568</v>
      </c>
      <c r="P209" s="2" t="s">
        <v>62</v>
      </c>
      <c r="Q209" s="2" t="s">
        <v>62</v>
      </c>
      <c r="R209" s="2" t="s">
        <v>61</v>
      </c>
      <c r="S209" s="3"/>
      <c r="T209" s="3"/>
      <c r="U209" s="3"/>
      <c r="V209" s="3">
        <v>1</v>
      </c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52</v>
      </c>
      <c r="AW209" s="2" t="s">
        <v>770</v>
      </c>
      <c r="AX209" s="2" t="s">
        <v>52</v>
      </c>
      <c r="AY209" s="2" t="s">
        <v>52</v>
      </c>
      <c r="AZ209" s="2" t="s">
        <v>52</v>
      </c>
    </row>
    <row r="210" spans="1:52" ht="30" customHeight="1">
      <c r="A210" s="28" t="s">
        <v>524</v>
      </c>
      <c r="B210" s="28" t="s">
        <v>525</v>
      </c>
      <c r="C210" s="28" t="s">
        <v>200</v>
      </c>
      <c r="D210" s="29">
        <v>1</v>
      </c>
      <c r="E210" s="31">
        <f t="shared" si="42"/>
        <v>1316</v>
      </c>
      <c r="F210" s="34">
        <f t="shared" si="42"/>
        <v>1316</v>
      </c>
      <c r="G210" s="31">
        <f>TRUNC(SUMIF(V207:V210, RIGHTB(O210, 1), J207:J210)*U210, 2)</f>
        <v>1316.09</v>
      </c>
      <c r="H210" s="34">
        <f>TRUNC(G210*D210,1)</f>
        <v>1316</v>
      </c>
      <c r="I210" s="31">
        <v>0</v>
      </c>
      <c r="J210" s="34">
        <f>TRUNC(I210*D210,1)</f>
        <v>0</v>
      </c>
      <c r="K210" s="31">
        <v>0</v>
      </c>
      <c r="L210" s="34">
        <f>TRUNC(K210*D210,1)</f>
        <v>0</v>
      </c>
      <c r="M210" s="28" t="s">
        <v>52</v>
      </c>
      <c r="N210" s="2" t="s">
        <v>167</v>
      </c>
      <c r="O210" s="2" t="s">
        <v>517</v>
      </c>
      <c r="P210" s="2" t="s">
        <v>62</v>
      </c>
      <c r="Q210" s="2" t="s">
        <v>62</v>
      </c>
      <c r="R210" s="2" t="s">
        <v>62</v>
      </c>
      <c r="S210" s="3">
        <v>1</v>
      </c>
      <c r="T210" s="3">
        <v>0</v>
      </c>
      <c r="U210" s="3">
        <v>0.03</v>
      </c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771</v>
      </c>
      <c r="AX210" s="2" t="s">
        <v>52</v>
      </c>
      <c r="AY210" s="2" t="s">
        <v>52</v>
      </c>
      <c r="AZ210" s="2" t="s">
        <v>52</v>
      </c>
    </row>
    <row r="211" spans="1:52" ht="30" customHeight="1">
      <c r="A211" s="28" t="s">
        <v>528</v>
      </c>
      <c r="B211" s="28" t="s">
        <v>52</v>
      </c>
      <c r="C211" s="28" t="s">
        <v>52</v>
      </c>
      <c r="D211" s="29"/>
      <c r="E211" s="31"/>
      <c r="F211" s="34">
        <f>H211+J211+L211</f>
        <v>49545</v>
      </c>
      <c r="G211" s="31"/>
      <c r="H211" s="34">
        <f>TRUNC(SUMIF(N207:N210, N206, H207:H210),0)</f>
        <v>5676</v>
      </c>
      <c r="I211" s="31"/>
      <c r="J211" s="34">
        <f>TRUNC(SUMIF(N207:N210, N206, J207:J210),0)</f>
        <v>43869</v>
      </c>
      <c r="K211" s="31"/>
      <c r="L211" s="34">
        <f>TRUNC(SUMIF(N207:N210, N206, L207:L210),0)</f>
        <v>0</v>
      </c>
      <c r="M211" s="28" t="s">
        <v>52</v>
      </c>
      <c r="N211" s="2" t="s">
        <v>191</v>
      </c>
      <c r="O211" s="2" t="s">
        <v>191</v>
      </c>
      <c r="P211" s="2" t="s">
        <v>52</v>
      </c>
      <c r="Q211" s="2" t="s">
        <v>52</v>
      </c>
      <c r="R211" s="2" t="s">
        <v>52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52</v>
      </c>
      <c r="AX211" s="2" t="s">
        <v>52</v>
      </c>
      <c r="AY211" s="2" t="s">
        <v>52</v>
      </c>
      <c r="AZ211" s="2" t="s">
        <v>52</v>
      </c>
    </row>
    <row r="212" spans="1:52" ht="30" customHeight="1">
      <c r="A212" s="29"/>
      <c r="B212" s="29"/>
      <c r="C212" s="29"/>
      <c r="D212" s="29"/>
      <c r="E212" s="31"/>
      <c r="F212" s="34"/>
      <c r="G212" s="31"/>
      <c r="H212" s="34"/>
      <c r="I212" s="31"/>
      <c r="J212" s="34"/>
      <c r="K212" s="31"/>
      <c r="L212" s="34"/>
      <c r="M212" s="29"/>
    </row>
    <row r="213" spans="1:52" ht="30" customHeight="1">
      <c r="A213" s="25" t="s">
        <v>772</v>
      </c>
      <c r="B213" s="26"/>
      <c r="C213" s="26"/>
      <c r="D213" s="26"/>
      <c r="E213" s="30"/>
      <c r="F213" s="33"/>
      <c r="G213" s="30"/>
      <c r="H213" s="33"/>
      <c r="I213" s="30"/>
      <c r="J213" s="33"/>
      <c r="K213" s="30"/>
      <c r="L213" s="33"/>
      <c r="M213" s="27"/>
      <c r="N213" s="1" t="s">
        <v>172</v>
      </c>
    </row>
    <row r="214" spans="1:52" ht="30" customHeight="1">
      <c r="A214" s="28" t="s">
        <v>168</v>
      </c>
      <c r="B214" s="28" t="s">
        <v>773</v>
      </c>
      <c r="C214" s="28" t="s">
        <v>170</v>
      </c>
      <c r="D214" s="29">
        <v>1</v>
      </c>
      <c r="E214" s="31">
        <f t="shared" ref="E214:F216" si="43">TRUNC(G214+I214+K214,1)</f>
        <v>6800</v>
      </c>
      <c r="F214" s="34">
        <f t="shared" si="43"/>
        <v>6800</v>
      </c>
      <c r="G214" s="31">
        <f>단가대비표!O49</f>
        <v>6800</v>
      </c>
      <c r="H214" s="34">
        <f>TRUNC(G214*D214,1)</f>
        <v>6800</v>
      </c>
      <c r="I214" s="31">
        <f>단가대비표!P49</f>
        <v>0</v>
      </c>
      <c r="J214" s="34">
        <f>TRUNC(I214*D214,1)</f>
        <v>0</v>
      </c>
      <c r="K214" s="31">
        <f>단가대비표!V49</f>
        <v>0</v>
      </c>
      <c r="L214" s="34">
        <f>TRUNC(K214*D214,1)</f>
        <v>0</v>
      </c>
      <c r="M214" s="28" t="s">
        <v>52</v>
      </c>
      <c r="N214" s="2" t="s">
        <v>172</v>
      </c>
      <c r="O214" s="2" t="s">
        <v>774</v>
      </c>
      <c r="P214" s="2" t="s">
        <v>62</v>
      </c>
      <c r="Q214" s="2" t="s">
        <v>62</v>
      </c>
      <c r="R214" s="2" t="s">
        <v>61</v>
      </c>
      <c r="S214" s="3"/>
      <c r="T214" s="3"/>
      <c r="U214" s="3"/>
      <c r="V214" s="3">
        <v>1</v>
      </c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52</v>
      </c>
      <c r="AW214" s="2" t="s">
        <v>775</v>
      </c>
      <c r="AX214" s="2" t="s">
        <v>52</v>
      </c>
      <c r="AY214" s="2" t="s">
        <v>52</v>
      </c>
      <c r="AZ214" s="2" t="s">
        <v>52</v>
      </c>
    </row>
    <row r="215" spans="1:52" ht="30" customHeight="1">
      <c r="A215" s="28" t="s">
        <v>519</v>
      </c>
      <c r="B215" s="28" t="s">
        <v>520</v>
      </c>
      <c r="C215" s="28" t="s">
        <v>521</v>
      </c>
      <c r="D215" s="29">
        <v>2.7E-2</v>
      </c>
      <c r="E215" s="31">
        <f t="shared" si="43"/>
        <v>273676</v>
      </c>
      <c r="F215" s="34">
        <f t="shared" si="43"/>
        <v>7389.2</v>
      </c>
      <c r="G215" s="31">
        <f>단가대비표!O130</f>
        <v>0</v>
      </c>
      <c r="H215" s="34">
        <f>TRUNC(G215*D215,1)</f>
        <v>0</v>
      </c>
      <c r="I215" s="31">
        <f>단가대비표!P130</f>
        <v>273676</v>
      </c>
      <c r="J215" s="34">
        <f>TRUNC(I215*D215,1)</f>
        <v>7389.2</v>
      </c>
      <c r="K215" s="31">
        <f>단가대비표!V130</f>
        <v>0</v>
      </c>
      <c r="L215" s="34">
        <f>TRUNC(K215*D215,1)</f>
        <v>0</v>
      </c>
      <c r="M215" s="28" t="s">
        <v>52</v>
      </c>
      <c r="N215" s="2" t="s">
        <v>172</v>
      </c>
      <c r="O215" s="2" t="s">
        <v>522</v>
      </c>
      <c r="P215" s="2" t="s">
        <v>62</v>
      </c>
      <c r="Q215" s="2" t="s">
        <v>62</v>
      </c>
      <c r="R215" s="2" t="s">
        <v>61</v>
      </c>
      <c r="S215" s="3"/>
      <c r="T215" s="3"/>
      <c r="U215" s="3"/>
      <c r="V215" s="3">
        <v>1</v>
      </c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52</v>
      </c>
      <c r="AW215" s="2" t="s">
        <v>776</v>
      </c>
      <c r="AX215" s="2" t="s">
        <v>52</v>
      </c>
      <c r="AY215" s="2" t="s">
        <v>52</v>
      </c>
      <c r="AZ215" s="2" t="s">
        <v>52</v>
      </c>
    </row>
    <row r="216" spans="1:52" ht="30" customHeight="1">
      <c r="A216" s="28" t="s">
        <v>524</v>
      </c>
      <c r="B216" s="28" t="s">
        <v>525</v>
      </c>
      <c r="C216" s="28" t="s">
        <v>200</v>
      </c>
      <c r="D216" s="29">
        <v>1</v>
      </c>
      <c r="E216" s="31">
        <f t="shared" si="43"/>
        <v>221.6</v>
      </c>
      <c r="F216" s="34">
        <f t="shared" si="43"/>
        <v>221.6</v>
      </c>
      <c r="G216" s="31">
        <f>TRUNC(SUMIF(V214:V216, RIGHTB(O216, 1), J214:J216)*U216, 2)</f>
        <v>221.67</v>
      </c>
      <c r="H216" s="34">
        <f>TRUNC(G216*D216,1)</f>
        <v>221.6</v>
      </c>
      <c r="I216" s="31">
        <v>0</v>
      </c>
      <c r="J216" s="34">
        <f>TRUNC(I216*D216,1)</f>
        <v>0</v>
      </c>
      <c r="K216" s="31">
        <v>0</v>
      </c>
      <c r="L216" s="34">
        <f>TRUNC(K216*D216,1)</f>
        <v>0</v>
      </c>
      <c r="M216" s="28" t="s">
        <v>52</v>
      </c>
      <c r="N216" s="2" t="s">
        <v>172</v>
      </c>
      <c r="O216" s="2" t="s">
        <v>517</v>
      </c>
      <c r="P216" s="2" t="s">
        <v>62</v>
      </c>
      <c r="Q216" s="2" t="s">
        <v>62</v>
      </c>
      <c r="R216" s="2" t="s">
        <v>62</v>
      </c>
      <c r="S216" s="3">
        <v>1</v>
      </c>
      <c r="T216" s="3">
        <v>0</v>
      </c>
      <c r="U216" s="3">
        <v>0.03</v>
      </c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52</v>
      </c>
      <c r="AW216" s="2" t="s">
        <v>777</v>
      </c>
      <c r="AX216" s="2" t="s">
        <v>52</v>
      </c>
      <c r="AY216" s="2" t="s">
        <v>52</v>
      </c>
      <c r="AZ216" s="2" t="s">
        <v>52</v>
      </c>
    </row>
    <row r="217" spans="1:52" ht="30" customHeight="1">
      <c r="A217" s="28" t="s">
        <v>528</v>
      </c>
      <c r="B217" s="28" t="s">
        <v>52</v>
      </c>
      <c r="C217" s="28" t="s">
        <v>52</v>
      </c>
      <c r="D217" s="29"/>
      <c r="E217" s="31"/>
      <c r="F217" s="34">
        <f>H217+J217+L217</f>
        <v>14410</v>
      </c>
      <c r="G217" s="31"/>
      <c r="H217" s="34">
        <f>TRUNC(SUMIF(N214:N216, N213, H214:H216),0)</f>
        <v>7021</v>
      </c>
      <c r="I217" s="31"/>
      <c r="J217" s="34">
        <f>TRUNC(SUMIF(N214:N216, N213, J214:J216),0)</f>
        <v>7389</v>
      </c>
      <c r="K217" s="31"/>
      <c r="L217" s="34">
        <f>TRUNC(SUMIF(N214:N216, N213, L214:L216),0)</f>
        <v>0</v>
      </c>
      <c r="M217" s="28" t="s">
        <v>52</v>
      </c>
      <c r="N217" s="2" t="s">
        <v>191</v>
      </c>
      <c r="O217" s="2" t="s">
        <v>191</v>
      </c>
      <c r="P217" s="2" t="s">
        <v>52</v>
      </c>
      <c r="Q217" s="2" t="s">
        <v>52</v>
      </c>
      <c r="R217" s="2" t="s">
        <v>52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52</v>
      </c>
      <c r="AX217" s="2" t="s">
        <v>52</v>
      </c>
      <c r="AY217" s="2" t="s">
        <v>52</v>
      </c>
      <c r="AZ217" s="2" t="s">
        <v>52</v>
      </c>
    </row>
    <row r="218" spans="1:52" ht="30" customHeight="1">
      <c r="A218" s="29"/>
      <c r="B218" s="29"/>
      <c r="C218" s="29"/>
      <c r="D218" s="29"/>
      <c r="E218" s="31"/>
      <c r="F218" s="34"/>
      <c r="G218" s="31"/>
      <c r="H218" s="34"/>
      <c r="I218" s="31"/>
      <c r="J218" s="34"/>
      <c r="K218" s="31"/>
      <c r="L218" s="34"/>
      <c r="M218" s="29"/>
    </row>
    <row r="219" spans="1:52" ht="30" customHeight="1">
      <c r="A219" s="25" t="s">
        <v>778</v>
      </c>
      <c r="B219" s="26"/>
      <c r="C219" s="26"/>
      <c r="D219" s="26"/>
      <c r="E219" s="30"/>
      <c r="F219" s="33"/>
      <c r="G219" s="30"/>
      <c r="H219" s="33"/>
      <c r="I219" s="30"/>
      <c r="J219" s="33"/>
      <c r="K219" s="30"/>
      <c r="L219" s="33"/>
      <c r="M219" s="27"/>
      <c r="N219" s="1" t="s">
        <v>176</v>
      </c>
    </row>
    <row r="220" spans="1:52" ht="30" customHeight="1">
      <c r="A220" s="28" t="s">
        <v>780</v>
      </c>
      <c r="B220" s="28" t="s">
        <v>781</v>
      </c>
      <c r="C220" s="28" t="s">
        <v>134</v>
      </c>
      <c r="D220" s="29">
        <v>1</v>
      </c>
      <c r="E220" s="31">
        <f t="shared" ref="E220:E229" si="44">TRUNC(G220+I220+K220,1)</f>
        <v>36300</v>
      </c>
      <c r="F220" s="34">
        <f t="shared" ref="F220:F229" si="45">TRUNC(H220+J220+L220,1)</f>
        <v>36300</v>
      </c>
      <c r="G220" s="31">
        <f>단가대비표!O31</f>
        <v>36300</v>
      </c>
      <c r="H220" s="34">
        <f t="shared" ref="H220:H229" si="46">TRUNC(G220*D220,1)</f>
        <v>36300</v>
      </c>
      <c r="I220" s="31">
        <f>단가대비표!P31</f>
        <v>0</v>
      </c>
      <c r="J220" s="34">
        <f t="shared" ref="J220:J229" si="47">TRUNC(I220*D220,1)</f>
        <v>0</v>
      </c>
      <c r="K220" s="31">
        <f>단가대비표!V31</f>
        <v>0</v>
      </c>
      <c r="L220" s="34">
        <f t="shared" ref="L220:L229" si="48">TRUNC(K220*D220,1)</f>
        <v>0</v>
      </c>
      <c r="M220" s="28" t="s">
        <v>52</v>
      </c>
      <c r="N220" s="2" t="s">
        <v>176</v>
      </c>
      <c r="O220" s="2" t="s">
        <v>782</v>
      </c>
      <c r="P220" s="2" t="s">
        <v>62</v>
      </c>
      <c r="Q220" s="2" t="s">
        <v>62</v>
      </c>
      <c r="R220" s="2" t="s">
        <v>61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52</v>
      </c>
      <c r="AW220" s="2" t="s">
        <v>783</v>
      </c>
      <c r="AX220" s="2" t="s">
        <v>52</v>
      </c>
      <c r="AY220" s="2" t="s">
        <v>52</v>
      </c>
      <c r="AZ220" s="2" t="s">
        <v>52</v>
      </c>
    </row>
    <row r="221" spans="1:52" ht="30" customHeight="1">
      <c r="A221" s="28" t="s">
        <v>784</v>
      </c>
      <c r="B221" s="28" t="s">
        <v>785</v>
      </c>
      <c r="C221" s="28" t="s">
        <v>134</v>
      </c>
      <c r="D221" s="29">
        <v>4</v>
      </c>
      <c r="E221" s="31">
        <f t="shared" si="44"/>
        <v>3850</v>
      </c>
      <c r="F221" s="34">
        <f t="shared" si="45"/>
        <v>15400</v>
      </c>
      <c r="G221" s="31">
        <f>단가대비표!O30</f>
        <v>3850</v>
      </c>
      <c r="H221" s="34">
        <f t="shared" si="46"/>
        <v>15400</v>
      </c>
      <c r="I221" s="31">
        <f>단가대비표!P30</f>
        <v>0</v>
      </c>
      <c r="J221" s="34">
        <f t="shared" si="47"/>
        <v>0</v>
      </c>
      <c r="K221" s="31">
        <f>단가대비표!V30</f>
        <v>0</v>
      </c>
      <c r="L221" s="34">
        <f t="shared" si="48"/>
        <v>0</v>
      </c>
      <c r="M221" s="28" t="s">
        <v>52</v>
      </c>
      <c r="N221" s="2" t="s">
        <v>176</v>
      </c>
      <c r="O221" s="2" t="s">
        <v>786</v>
      </c>
      <c r="P221" s="2" t="s">
        <v>62</v>
      </c>
      <c r="Q221" s="2" t="s">
        <v>62</v>
      </c>
      <c r="R221" s="2" t="s">
        <v>61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52</v>
      </c>
      <c r="AW221" s="2" t="s">
        <v>787</v>
      </c>
      <c r="AX221" s="2" t="s">
        <v>52</v>
      </c>
      <c r="AY221" s="2" t="s">
        <v>52</v>
      </c>
      <c r="AZ221" s="2" t="s">
        <v>52</v>
      </c>
    </row>
    <row r="222" spans="1:52" ht="30" customHeight="1">
      <c r="A222" s="28" t="s">
        <v>138</v>
      </c>
      <c r="B222" s="28" t="s">
        <v>788</v>
      </c>
      <c r="C222" s="28" t="s">
        <v>134</v>
      </c>
      <c r="D222" s="29">
        <v>1</v>
      </c>
      <c r="E222" s="31">
        <f t="shared" si="44"/>
        <v>4361</v>
      </c>
      <c r="F222" s="34">
        <f t="shared" si="45"/>
        <v>4361</v>
      </c>
      <c r="G222" s="31">
        <f>단가대비표!O47</f>
        <v>4361</v>
      </c>
      <c r="H222" s="34">
        <f t="shared" si="46"/>
        <v>4361</v>
      </c>
      <c r="I222" s="31">
        <f>단가대비표!P47</f>
        <v>0</v>
      </c>
      <c r="J222" s="34">
        <f t="shared" si="47"/>
        <v>0</v>
      </c>
      <c r="K222" s="31">
        <f>단가대비표!V47</f>
        <v>0</v>
      </c>
      <c r="L222" s="34">
        <f t="shared" si="48"/>
        <v>0</v>
      </c>
      <c r="M222" s="28" t="s">
        <v>52</v>
      </c>
      <c r="N222" s="2" t="s">
        <v>176</v>
      </c>
      <c r="O222" s="2" t="s">
        <v>789</v>
      </c>
      <c r="P222" s="2" t="s">
        <v>62</v>
      </c>
      <c r="Q222" s="2" t="s">
        <v>62</v>
      </c>
      <c r="R222" s="2" t="s">
        <v>61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52</v>
      </c>
      <c r="AW222" s="2" t="s">
        <v>790</v>
      </c>
      <c r="AX222" s="2" t="s">
        <v>52</v>
      </c>
      <c r="AY222" s="2" t="s">
        <v>52</v>
      </c>
      <c r="AZ222" s="2" t="s">
        <v>52</v>
      </c>
    </row>
    <row r="223" spans="1:52" ht="30" customHeight="1">
      <c r="A223" s="28" t="s">
        <v>537</v>
      </c>
      <c r="B223" s="28" t="s">
        <v>791</v>
      </c>
      <c r="C223" s="28" t="s">
        <v>58</v>
      </c>
      <c r="D223" s="29">
        <v>8</v>
      </c>
      <c r="E223" s="31">
        <f t="shared" si="44"/>
        <v>5134</v>
      </c>
      <c r="F223" s="34">
        <f t="shared" si="45"/>
        <v>41072</v>
      </c>
      <c r="G223" s="31">
        <f>단가대비표!O35</f>
        <v>5134</v>
      </c>
      <c r="H223" s="34">
        <f t="shared" si="46"/>
        <v>41072</v>
      </c>
      <c r="I223" s="31">
        <f>단가대비표!P35</f>
        <v>0</v>
      </c>
      <c r="J223" s="34">
        <f t="shared" si="47"/>
        <v>0</v>
      </c>
      <c r="K223" s="31">
        <f>단가대비표!V35</f>
        <v>0</v>
      </c>
      <c r="L223" s="34">
        <f t="shared" si="48"/>
        <v>0</v>
      </c>
      <c r="M223" s="28" t="s">
        <v>52</v>
      </c>
      <c r="N223" s="2" t="s">
        <v>176</v>
      </c>
      <c r="O223" s="2" t="s">
        <v>792</v>
      </c>
      <c r="P223" s="2" t="s">
        <v>62</v>
      </c>
      <c r="Q223" s="2" t="s">
        <v>62</v>
      </c>
      <c r="R223" s="2" t="s">
        <v>61</v>
      </c>
      <c r="S223" s="3"/>
      <c r="T223" s="3"/>
      <c r="U223" s="3"/>
      <c r="V223" s="3">
        <v>1</v>
      </c>
      <c r="W223" s="3">
        <v>2</v>
      </c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52</v>
      </c>
      <c r="AW223" s="2" t="s">
        <v>793</v>
      </c>
      <c r="AX223" s="2" t="s">
        <v>52</v>
      </c>
      <c r="AY223" s="2" t="s">
        <v>52</v>
      </c>
      <c r="AZ223" s="2" t="s">
        <v>52</v>
      </c>
    </row>
    <row r="224" spans="1:52" ht="30" customHeight="1">
      <c r="A224" s="28" t="s">
        <v>515</v>
      </c>
      <c r="B224" s="28" t="s">
        <v>516</v>
      </c>
      <c r="C224" s="28" t="s">
        <v>200</v>
      </c>
      <c r="D224" s="29">
        <v>1</v>
      </c>
      <c r="E224" s="31">
        <f t="shared" si="44"/>
        <v>821.4</v>
      </c>
      <c r="F224" s="34">
        <f t="shared" si="45"/>
        <v>821.4</v>
      </c>
      <c r="G224" s="31">
        <f>TRUNC(SUMIF(V220:V229, RIGHTB(O224, 1), H220:H229)*U224, 2)</f>
        <v>821.44</v>
      </c>
      <c r="H224" s="34">
        <f t="shared" si="46"/>
        <v>821.4</v>
      </c>
      <c r="I224" s="31">
        <v>0</v>
      </c>
      <c r="J224" s="34">
        <f t="shared" si="47"/>
        <v>0</v>
      </c>
      <c r="K224" s="31">
        <v>0</v>
      </c>
      <c r="L224" s="34">
        <f t="shared" si="48"/>
        <v>0</v>
      </c>
      <c r="M224" s="28" t="s">
        <v>52</v>
      </c>
      <c r="N224" s="2" t="s">
        <v>176</v>
      </c>
      <c r="O224" s="2" t="s">
        <v>517</v>
      </c>
      <c r="P224" s="2" t="s">
        <v>62</v>
      </c>
      <c r="Q224" s="2" t="s">
        <v>62</v>
      </c>
      <c r="R224" s="2" t="s">
        <v>62</v>
      </c>
      <c r="S224" s="3">
        <v>0</v>
      </c>
      <c r="T224" s="3">
        <v>0</v>
      </c>
      <c r="U224" s="3">
        <v>0.02</v>
      </c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52</v>
      </c>
      <c r="AW224" s="2" t="s">
        <v>794</v>
      </c>
      <c r="AX224" s="2" t="s">
        <v>52</v>
      </c>
      <c r="AY224" s="2" t="s">
        <v>52</v>
      </c>
      <c r="AZ224" s="2" t="s">
        <v>52</v>
      </c>
    </row>
    <row r="225" spans="1:52" ht="30" customHeight="1">
      <c r="A225" s="28" t="s">
        <v>541</v>
      </c>
      <c r="B225" s="28" t="s">
        <v>542</v>
      </c>
      <c r="C225" s="28" t="s">
        <v>200</v>
      </c>
      <c r="D225" s="29">
        <v>1</v>
      </c>
      <c r="E225" s="31">
        <f t="shared" si="44"/>
        <v>6160.8</v>
      </c>
      <c r="F225" s="34">
        <f t="shared" si="45"/>
        <v>6160.8</v>
      </c>
      <c r="G225" s="31">
        <f>TRUNC(SUMIF(W220:W229, RIGHTB(O225, 1), H220:H229)*U225, 2)</f>
        <v>6160.8</v>
      </c>
      <c r="H225" s="34">
        <f t="shared" si="46"/>
        <v>6160.8</v>
      </c>
      <c r="I225" s="31">
        <v>0</v>
      </c>
      <c r="J225" s="34">
        <f t="shared" si="47"/>
        <v>0</v>
      </c>
      <c r="K225" s="31">
        <v>0</v>
      </c>
      <c r="L225" s="34">
        <f t="shared" si="48"/>
        <v>0</v>
      </c>
      <c r="M225" s="28" t="s">
        <v>52</v>
      </c>
      <c r="N225" s="2" t="s">
        <v>176</v>
      </c>
      <c r="O225" s="2" t="s">
        <v>526</v>
      </c>
      <c r="P225" s="2" t="s">
        <v>62</v>
      </c>
      <c r="Q225" s="2" t="s">
        <v>62</v>
      </c>
      <c r="R225" s="2" t="s">
        <v>62</v>
      </c>
      <c r="S225" s="3">
        <v>0</v>
      </c>
      <c r="T225" s="3">
        <v>0</v>
      </c>
      <c r="U225" s="3">
        <v>0.15</v>
      </c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52</v>
      </c>
      <c r="AW225" s="2" t="s">
        <v>795</v>
      </c>
      <c r="AX225" s="2" t="s">
        <v>52</v>
      </c>
      <c r="AY225" s="2" t="s">
        <v>52</v>
      </c>
      <c r="AZ225" s="2" t="s">
        <v>52</v>
      </c>
    </row>
    <row r="226" spans="1:52" ht="30" customHeight="1">
      <c r="A226" s="28" t="s">
        <v>519</v>
      </c>
      <c r="B226" s="28" t="s">
        <v>520</v>
      </c>
      <c r="C226" s="28" t="s">
        <v>521</v>
      </c>
      <c r="D226" s="29">
        <v>1.63</v>
      </c>
      <c r="E226" s="31">
        <f t="shared" si="44"/>
        <v>273676</v>
      </c>
      <c r="F226" s="34">
        <f t="shared" si="45"/>
        <v>446091.8</v>
      </c>
      <c r="G226" s="31">
        <f>단가대비표!O130</f>
        <v>0</v>
      </c>
      <c r="H226" s="34">
        <f t="shared" si="46"/>
        <v>0</v>
      </c>
      <c r="I226" s="31">
        <f>단가대비표!P130</f>
        <v>273676</v>
      </c>
      <c r="J226" s="34">
        <f t="shared" si="47"/>
        <v>446091.8</v>
      </c>
      <c r="K226" s="31">
        <f>단가대비표!V130</f>
        <v>0</v>
      </c>
      <c r="L226" s="34">
        <f t="shared" si="48"/>
        <v>0</v>
      </c>
      <c r="M226" s="28" t="s">
        <v>796</v>
      </c>
      <c r="N226" s="2" t="s">
        <v>176</v>
      </c>
      <c r="O226" s="2" t="s">
        <v>522</v>
      </c>
      <c r="P226" s="2" t="s">
        <v>62</v>
      </c>
      <c r="Q226" s="2" t="s">
        <v>62</v>
      </c>
      <c r="R226" s="2" t="s">
        <v>61</v>
      </c>
      <c r="S226" s="3"/>
      <c r="T226" s="3"/>
      <c r="U226" s="3"/>
      <c r="V226" s="3"/>
      <c r="W226" s="3"/>
      <c r="X226" s="3">
        <v>3</v>
      </c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797</v>
      </c>
      <c r="AX226" s="2" t="s">
        <v>52</v>
      </c>
      <c r="AY226" s="2" t="s">
        <v>52</v>
      </c>
      <c r="AZ226" s="2" t="s">
        <v>52</v>
      </c>
    </row>
    <row r="227" spans="1:52" ht="30" customHeight="1">
      <c r="A227" s="28" t="s">
        <v>567</v>
      </c>
      <c r="B227" s="28" t="s">
        <v>520</v>
      </c>
      <c r="C227" s="28" t="s">
        <v>521</v>
      </c>
      <c r="D227" s="29">
        <v>0.11</v>
      </c>
      <c r="E227" s="31">
        <f t="shared" si="44"/>
        <v>172068</v>
      </c>
      <c r="F227" s="34">
        <f t="shared" si="45"/>
        <v>18927.400000000001</v>
      </c>
      <c r="G227" s="31">
        <f>단가대비표!O128</f>
        <v>0</v>
      </c>
      <c r="H227" s="34">
        <f t="shared" si="46"/>
        <v>0</v>
      </c>
      <c r="I227" s="31">
        <f>단가대비표!P128</f>
        <v>172068</v>
      </c>
      <c r="J227" s="34">
        <f t="shared" si="47"/>
        <v>18927.400000000001</v>
      </c>
      <c r="K227" s="31">
        <f>단가대비표!V128</f>
        <v>0</v>
      </c>
      <c r="L227" s="34">
        <f t="shared" si="48"/>
        <v>0</v>
      </c>
      <c r="M227" s="28" t="s">
        <v>52</v>
      </c>
      <c r="N227" s="2" t="s">
        <v>176</v>
      </c>
      <c r="O227" s="2" t="s">
        <v>568</v>
      </c>
      <c r="P227" s="2" t="s">
        <v>62</v>
      </c>
      <c r="Q227" s="2" t="s">
        <v>62</v>
      </c>
      <c r="R227" s="2" t="s">
        <v>61</v>
      </c>
      <c r="S227" s="3"/>
      <c r="T227" s="3"/>
      <c r="U227" s="3"/>
      <c r="V227" s="3"/>
      <c r="W227" s="3"/>
      <c r="X227" s="3">
        <v>3</v>
      </c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798</v>
      </c>
      <c r="AX227" s="2" t="s">
        <v>52</v>
      </c>
      <c r="AY227" s="2" t="s">
        <v>52</v>
      </c>
      <c r="AZ227" s="2" t="s">
        <v>52</v>
      </c>
    </row>
    <row r="228" spans="1:52" ht="30" customHeight="1">
      <c r="A228" s="28" t="s">
        <v>564</v>
      </c>
      <c r="B228" s="28" t="s">
        <v>520</v>
      </c>
      <c r="C228" s="28" t="s">
        <v>521</v>
      </c>
      <c r="D228" s="29">
        <v>0.22</v>
      </c>
      <c r="E228" s="31">
        <f t="shared" si="44"/>
        <v>414968</v>
      </c>
      <c r="F228" s="34">
        <f t="shared" si="45"/>
        <v>91292.9</v>
      </c>
      <c r="G228" s="31">
        <f>단가대비표!O132</f>
        <v>0</v>
      </c>
      <c r="H228" s="34">
        <f t="shared" si="46"/>
        <v>0</v>
      </c>
      <c r="I228" s="31">
        <f>단가대비표!P132</f>
        <v>414968</v>
      </c>
      <c r="J228" s="34">
        <f t="shared" si="47"/>
        <v>91292.9</v>
      </c>
      <c r="K228" s="31">
        <f>단가대비표!V132</f>
        <v>0</v>
      </c>
      <c r="L228" s="34">
        <f t="shared" si="48"/>
        <v>0</v>
      </c>
      <c r="M228" s="28" t="s">
        <v>52</v>
      </c>
      <c r="N228" s="2" t="s">
        <v>176</v>
      </c>
      <c r="O228" s="2" t="s">
        <v>565</v>
      </c>
      <c r="P228" s="2" t="s">
        <v>62</v>
      </c>
      <c r="Q228" s="2" t="s">
        <v>62</v>
      </c>
      <c r="R228" s="2" t="s">
        <v>61</v>
      </c>
      <c r="S228" s="3"/>
      <c r="T228" s="3"/>
      <c r="U228" s="3"/>
      <c r="V228" s="3"/>
      <c r="W228" s="3"/>
      <c r="X228" s="3">
        <v>3</v>
      </c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799</v>
      </c>
      <c r="AX228" s="2" t="s">
        <v>52</v>
      </c>
      <c r="AY228" s="2" t="s">
        <v>52</v>
      </c>
      <c r="AZ228" s="2" t="s">
        <v>52</v>
      </c>
    </row>
    <row r="229" spans="1:52" ht="30" customHeight="1">
      <c r="A229" s="28" t="s">
        <v>524</v>
      </c>
      <c r="B229" s="28" t="s">
        <v>525</v>
      </c>
      <c r="C229" s="28" t="s">
        <v>200</v>
      </c>
      <c r="D229" s="29">
        <v>1</v>
      </c>
      <c r="E229" s="31">
        <f t="shared" si="44"/>
        <v>16689.3</v>
      </c>
      <c r="F229" s="34">
        <f t="shared" si="45"/>
        <v>16689.3</v>
      </c>
      <c r="G229" s="31">
        <f>TRUNC(SUMIF(X220:X229, RIGHTB(O229, 1), J220:J229)*U229, 2)</f>
        <v>16689.36</v>
      </c>
      <c r="H229" s="34">
        <f t="shared" si="46"/>
        <v>16689.3</v>
      </c>
      <c r="I229" s="31">
        <v>0</v>
      </c>
      <c r="J229" s="34">
        <f t="shared" si="47"/>
        <v>0</v>
      </c>
      <c r="K229" s="31">
        <v>0</v>
      </c>
      <c r="L229" s="34">
        <f t="shared" si="48"/>
        <v>0</v>
      </c>
      <c r="M229" s="28" t="s">
        <v>52</v>
      </c>
      <c r="N229" s="2" t="s">
        <v>176</v>
      </c>
      <c r="O229" s="2" t="s">
        <v>546</v>
      </c>
      <c r="P229" s="2" t="s">
        <v>62</v>
      </c>
      <c r="Q229" s="2" t="s">
        <v>62</v>
      </c>
      <c r="R229" s="2" t="s">
        <v>62</v>
      </c>
      <c r="S229" s="3">
        <v>1</v>
      </c>
      <c r="T229" s="3">
        <v>0</v>
      </c>
      <c r="U229" s="3">
        <v>0.03</v>
      </c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52</v>
      </c>
      <c r="AW229" s="2" t="s">
        <v>800</v>
      </c>
      <c r="AX229" s="2" t="s">
        <v>52</v>
      </c>
      <c r="AY229" s="2" t="s">
        <v>52</v>
      </c>
      <c r="AZ229" s="2" t="s">
        <v>52</v>
      </c>
    </row>
    <row r="230" spans="1:52" ht="30" customHeight="1">
      <c r="A230" s="28" t="s">
        <v>528</v>
      </c>
      <c r="B230" s="28" t="s">
        <v>52</v>
      </c>
      <c r="C230" s="28" t="s">
        <v>52</v>
      </c>
      <c r="D230" s="29"/>
      <c r="E230" s="31"/>
      <c r="F230" s="34">
        <f>H230+J230+L230</f>
        <v>677116</v>
      </c>
      <c r="G230" s="31"/>
      <c r="H230" s="34">
        <f>TRUNC(SUMIF(N220:N229, N219, H220:H229),0)</f>
        <v>120804</v>
      </c>
      <c r="I230" s="31"/>
      <c r="J230" s="34">
        <f>TRUNC(SUMIF(N220:N229, N219, J220:J229),0)</f>
        <v>556312</v>
      </c>
      <c r="K230" s="31"/>
      <c r="L230" s="34">
        <f>TRUNC(SUMIF(N220:N229, N219, L220:L229),0)</f>
        <v>0</v>
      </c>
      <c r="M230" s="28" t="s">
        <v>52</v>
      </c>
      <c r="N230" s="2" t="s">
        <v>191</v>
      </c>
      <c r="O230" s="2" t="s">
        <v>191</v>
      </c>
      <c r="P230" s="2" t="s">
        <v>52</v>
      </c>
      <c r="Q230" s="2" t="s">
        <v>52</v>
      </c>
      <c r="R230" s="2" t="s">
        <v>52</v>
      </c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2" t="s">
        <v>52</v>
      </c>
      <c r="AW230" s="2" t="s">
        <v>52</v>
      </c>
      <c r="AX230" s="2" t="s">
        <v>52</v>
      </c>
      <c r="AY230" s="2" t="s">
        <v>52</v>
      </c>
      <c r="AZ230" s="2" t="s">
        <v>52</v>
      </c>
    </row>
    <row r="231" spans="1:52" ht="30" customHeight="1">
      <c r="A231" s="29"/>
      <c r="B231" s="29"/>
      <c r="C231" s="29"/>
      <c r="D231" s="29"/>
      <c r="E231" s="31"/>
      <c r="F231" s="34"/>
      <c r="G231" s="31"/>
      <c r="H231" s="34"/>
      <c r="I231" s="31"/>
      <c r="J231" s="34"/>
      <c r="K231" s="31"/>
      <c r="L231" s="34"/>
      <c r="M231" s="29"/>
    </row>
    <row r="232" spans="1:52" ht="30" customHeight="1">
      <c r="A232" s="25" t="s">
        <v>801</v>
      </c>
      <c r="B232" s="26"/>
      <c r="C232" s="26"/>
      <c r="D232" s="26"/>
      <c r="E232" s="30"/>
      <c r="F232" s="33"/>
      <c r="G232" s="30"/>
      <c r="H232" s="33"/>
      <c r="I232" s="30"/>
      <c r="J232" s="33"/>
      <c r="K232" s="30"/>
      <c r="L232" s="33"/>
      <c r="M232" s="27"/>
      <c r="N232" s="1" t="s">
        <v>180</v>
      </c>
    </row>
    <row r="233" spans="1:52" ht="30" customHeight="1">
      <c r="A233" s="28" t="s">
        <v>803</v>
      </c>
      <c r="B233" s="28" t="s">
        <v>804</v>
      </c>
      <c r="C233" s="28" t="s">
        <v>805</v>
      </c>
      <c r="D233" s="29">
        <v>0.69</v>
      </c>
      <c r="E233" s="31">
        <f t="shared" ref="E233:F236" si="49">TRUNC(G233+I233+K233,1)</f>
        <v>9764</v>
      </c>
      <c r="F233" s="34">
        <f t="shared" si="49"/>
        <v>6737.1</v>
      </c>
      <c r="G233" s="31">
        <f>단가대비표!O5</f>
        <v>420</v>
      </c>
      <c r="H233" s="34">
        <f>TRUNC(G233*D233,1)</f>
        <v>289.8</v>
      </c>
      <c r="I233" s="31">
        <f>단가대비표!P5</f>
        <v>8944</v>
      </c>
      <c r="J233" s="34">
        <f>TRUNC(I233*D233,1)</f>
        <v>6171.3</v>
      </c>
      <c r="K233" s="31">
        <f>단가대비표!V5</f>
        <v>400</v>
      </c>
      <c r="L233" s="34">
        <f>TRUNC(K233*D233,1)</f>
        <v>276</v>
      </c>
      <c r="M233" s="28" t="s">
        <v>806</v>
      </c>
      <c r="N233" s="2" t="s">
        <v>180</v>
      </c>
      <c r="O233" s="2" t="s">
        <v>807</v>
      </c>
      <c r="P233" s="2" t="s">
        <v>62</v>
      </c>
      <c r="Q233" s="2" t="s">
        <v>62</v>
      </c>
      <c r="R233" s="2" t="s">
        <v>61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808</v>
      </c>
      <c r="AX233" s="2" t="s">
        <v>52</v>
      </c>
      <c r="AY233" s="2" t="s">
        <v>52</v>
      </c>
      <c r="AZ233" s="2" t="s">
        <v>52</v>
      </c>
    </row>
    <row r="234" spans="1:52" ht="30" customHeight="1">
      <c r="A234" s="28" t="s">
        <v>809</v>
      </c>
      <c r="B234" s="28" t="s">
        <v>804</v>
      </c>
      <c r="C234" s="28" t="s">
        <v>805</v>
      </c>
      <c r="D234" s="29">
        <v>0.69</v>
      </c>
      <c r="E234" s="31">
        <f t="shared" si="49"/>
        <v>7343</v>
      </c>
      <c r="F234" s="34">
        <f t="shared" si="49"/>
        <v>5066.5</v>
      </c>
      <c r="G234" s="31">
        <f>단가대비표!O6</f>
        <v>545</v>
      </c>
      <c r="H234" s="34">
        <f>TRUNC(G234*D234,1)</f>
        <v>376</v>
      </c>
      <c r="I234" s="31">
        <f>단가대비표!P6</f>
        <v>6441</v>
      </c>
      <c r="J234" s="34">
        <f>TRUNC(I234*D234,1)</f>
        <v>4444.2</v>
      </c>
      <c r="K234" s="31">
        <f>단가대비표!V6</f>
        <v>357</v>
      </c>
      <c r="L234" s="34">
        <f>TRUNC(K234*D234,1)</f>
        <v>246.3</v>
      </c>
      <c r="M234" s="28" t="s">
        <v>806</v>
      </c>
      <c r="N234" s="2" t="s">
        <v>180</v>
      </c>
      <c r="O234" s="2" t="s">
        <v>810</v>
      </c>
      <c r="P234" s="2" t="s">
        <v>62</v>
      </c>
      <c r="Q234" s="2" t="s">
        <v>62</v>
      </c>
      <c r="R234" s="2" t="s">
        <v>61</v>
      </c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52</v>
      </c>
      <c r="AW234" s="2" t="s">
        <v>811</v>
      </c>
      <c r="AX234" s="2" t="s">
        <v>52</v>
      </c>
      <c r="AY234" s="2" t="s">
        <v>52</v>
      </c>
      <c r="AZ234" s="2" t="s">
        <v>52</v>
      </c>
    </row>
    <row r="235" spans="1:52" ht="30" customHeight="1">
      <c r="A235" s="28" t="s">
        <v>812</v>
      </c>
      <c r="B235" s="28" t="s">
        <v>804</v>
      </c>
      <c r="C235" s="28" t="s">
        <v>805</v>
      </c>
      <c r="D235" s="29">
        <v>7.0000000000000007E-2</v>
      </c>
      <c r="E235" s="31">
        <f t="shared" si="49"/>
        <v>4817</v>
      </c>
      <c r="F235" s="34">
        <f t="shared" si="49"/>
        <v>337</v>
      </c>
      <c r="G235" s="31">
        <f>단가대비표!O7</f>
        <v>324</v>
      </c>
      <c r="H235" s="34">
        <f>TRUNC(G235*D235,1)</f>
        <v>22.6</v>
      </c>
      <c r="I235" s="31">
        <f>단가대비표!P7</f>
        <v>4184</v>
      </c>
      <c r="J235" s="34">
        <f>TRUNC(I235*D235,1)</f>
        <v>292.8</v>
      </c>
      <c r="K235" s="31">
        <f>단가대비표!V7</f>
        <v>309</v>
      </c>
      <c r="L235" s="34">
        <f>TRUNC(K235*D235,1)</f>
        <v>21.6</v>
      </c>
      <c r="M235" s="28" t="s">
        <v>806</v>
      </c>
      <c r="N235" s="2" t="s">
        <v>180</v>
      </c>
      <c r="O235" s="2" t="s">
        <v>813</v>
      </c>
      <c r="P235" s="2" t="s">
        <v>62</v>
      </c>
      <c r="Q235" s="2" t="s">
        <v>62</v>
      </c>
      <c r="R235" s="2" t="s">
        <v>61</v>
      </c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52</v>
      </c>
      <c r="AW235" s="2" t="s">
        <v>814</v>
      </c>
      <c r="AX235" s="2" t="s">
        <v>52</v>
      </c>
      <c r="AY235" s="2" t="s">
        <v>52</v>
      </c>
      <c r="AZ235" s="2" t="s">
        <v>52</v>
      </c>
    </row>
    <row r="236" spans="1:52" ht="30" customHeight="1">
      <c r="A236" s="28" t="s">
        <v>815</v>
      </c>
      <c r="B236" s="28" t="s">
        <v>816</v>
      </c>
      <c r="C236" s="28" t="s">
        <v>817</v>
      </c>
      <c r="D236" s="29">
        <v>2</v>
      </c>
      <c r="E236" s="31">
        <f t="shared" si="49"/>
        <v>447</v>
      </c>
      <c r="F236" s="34">
        <f t="shared" si="49"/>
        <v>894</v>
      </c>
      <c r="G236" s="31">
        <f>일위대가목록!F37</f>
        <v>123</v>
      </c>
      <c r="H236" s="34">
        <f>TRUNC(G236*D236,1)</f>
        <v>246</v>
      </c>
      <c r="I236" s="31">
        <f>일위대가목록!G37</f>
        <v>324</v>
      </c>
      <c r="J236" s="34">
        <f>TRUNC(I236*D236,1)</f>
        <v>648</v>
      </c>
      <c r="K236" s="31">
        <f>일위대가목록!H37</f>
        <v>0</v>
      </c>
      <c r="L236" s="34">
        <f>TRUNC(K236*D236,1)</f>
        <v>0</v>
      </c>
      <c r="M236" s="28" t="s">
        <v>818</v>
      </c>
      <c r="N236" s="2" t="s">
        <v>180</v>
      </c>
      <c r="O236" s="2" t="s">
        <v>819</v>
      </c>
      <c r="P236" s="2" t="s">
        <v>61</v>
      </c>
      <c r="Q236" s="2" t="s">
        <v>62</v>
      </c>
      <c r="R236" s="2" t="s">
        <v>62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820</v>
      </c>
      <c r="AX236" s="2" t="s">
        <v>52</v>
      </c>
      <c r="AY236" s="2" t="s">
        <v>52</v>
      </c>
      <c r="AZ236" s="2" t="s">
        <v>52</v>
      </c>
    </row>
    <row r="237" spans="1:52" ht="30" customHeight="1">
      <c r="A237" s="28" t="s">
        <v>528</v>
      </c>
      <c r="B237" s="28" t="s">
        <v>52</v>
      </c>
      <c r="C237" s="28" t="s">
        <v>52</v>
      </c>
      <c r="D237" s="29"/>
      <c r="E237" s="31"/>
      <c r="F237" s="34">
        <f>H237+J237+L237</f>
        <v>13033</v>
      </c>
      <c r="G237" s="31"/>
      <c r="H237" s="34">
        <f>TRUNC(SUMIF(N233:N236, N232, H233:H236),0)</f>
        <v>934</v>
      </c>
      <c r="I237" s="31"/>
      <c r="J237" s="34">
        <f>TRUNC(SUMIF(N233:N236, N232, J233:J236),0)</f>
        <v>11556</v>
      </c>
      <c r="K237" s="31"/>
      <c r="L237" s="34">
        <f>TRUNC(SUMIF(N233:N236, N232, L233:L236),0)</f>
        <v>543</v>
      </c>
      <c r="M237" s="28" t="s">
        <v>52</v>
      </c>
      <c r="N237" s="2" t="s">
        <v>191</v>
      </c>
      <c r="O237" s="2" t="s">
        <v>191</v>
      </c>
      <c r="P237" s="2" t="s">
        <v>52</v>
      </c>
      <c r="Q237" s="2" t="s">
        <v>52</v>
      </c>
      <c r="R237" s="2" t="s">
        <v>52</v>
      </c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52</v>
      </c>
      <c r="AW237" s="2" t="s">
        <v>52</v>
      </c>
      <c r="AX237" s="2" t="s">
        <v>52</v>
      </c>
      <c r="AY237" s="2" t="s">
        <v>52</v>
      </c>
      <c r="AZ237" s="2" t="s">
        <v>52</v>
      </c>
    </row>
    <row r="238" spans="1:52" ht="30" customHeight="1">
      <c r="A238" s="29"/>
      <c r="B238" s="29"/>
      <c r="C238" s="29"/>
      <c r="D238" s="29"/>
      <c r="E238" s="31"/>
      <c r="F238" s="34"/>
      <c r="G238" s="31"/>
      <c r="H238" s="34"/>
      <c r="I238" s="31"/>
      <c r="J238" s="34"/>
      <c r="K238" s="31"/>
      <c r="L238" s="34"/>
      <c r="M238" s="29"/>
    </row>
    <row r="239" spans="1:52" ht="30" customHeight="1">
      <c r="A239" s="25" t="s">
        <v>821</v>
      </c>
      <c r="B239" s="26"/>
      <c r="C239" s="26"/>
      <c r="D239" s="26"/>
      <c r="E239" s="30"/>
      <c r="F239" s="33"/>
      <c r="G239" s="30"/>
      <c r="H239" s="33"/>
      <c r="I239" s="30"/>
      <c r="J239" s="33"/>
      <c r="K239" s="30"/>
      <c r="L239" s="33"/>
      <c r="M239" s="27"/>
      <c r="N239" s="1" t="s">
        <v>184</v>
      </c>
    </row>
    <row r="240" spans="1:52" ht="30" customHeight="1">
      <c r="A240" s="28" t="s">
        <v>722</v>
      </c>
      <c r="B240" s="28" t="s">
        <v>822</v>
      </c>
      <c r="C240" s="28" t="s">
        <v>134</v>
      </c>
      <c r="D240" s="29">
        <v>8</v>
      </c>
      <c r="E240" s="31">
        <f t="shared" ref="E240:F242" si="50">TRUNC(G240+I240+K240,1)</f>
        <v>10707</v>
      </c>
      <c r="F240" s="34">
        <f t="shared" si="50"/>
        <v>85656</v>
      </c>
      <c r="G240" s="31">
        <f>일위대가목록!F38</f>
        <v>855</v>
      </c>
      <c r="H240" s="34">
        <f>TRUNC(G240*D240,1)</f>
        <v>6840</v>
      </c>
      <c r="I240" s="31">
        <f>일위대가목록!G38</f>
        <v>9852</v>
      </c>
      <c r="J240" s="34">
        <f>TRUNC(I240*D240,1)</f>
        <v>78816</v>
      </c>
      <c r="K240" s="31">
        <f>일위대가목록!H38</f>
        <v>0</v>
      </c>
      <c r="L240" s="34">
        <f>TRUNC(K240*D240,1)</f>
        <v>0</v>
      </c>
      <c r="M240" s="28" t="s">
        <v>823</v>
      </c>
      <c r="N240" s="2" t="s">
        <v>184</v>
      </c>
      <c r="O240" s="2" t="s">
        <v>824</v>
      </c>
      <c r="P240" s="2" t="s">
        <v>61</v>
      </c>
      <c r="Q240" s="2" t="s">
        <v>62</v>
      </c>
      <c r="R240" s="2" t="s">
        <v>62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825</v>
      </c>
      <c r="AX240" s="2" t="s">
        <v>52</v>
      </c>
      <c r="AY240" s="2" t="s">
        <v>52</v>
      </c>
      <c r="AZ240" s="2" t="s">
        <v>52</v>
      </c>
    </row>
    <row r="241" spans="1:52" ht="30" customHeight="1">
      <c r="A241" s="28" t="s">
        <v>826</v>
      </c>
      <c r="B241" s="28" t="s">
        <v>827</v>
      </c>
      <c r="C241" s="28" t="s">
        <v>828</v>
      </c>
      <c r="D241" s="29">
        <v>1.0880000000000001</v>
      </c>
      <c r="E241" s="31">
        <f t="shared" si="50"/>
        <v>157890</v>
      </c>
      <c r="F241" s="34">
        <f t="shared" si="50"/>
        <v>171784.3</v>
      </c>
      <c r="G241" s="31">
        <f>일위대가목록!F39</f>
        <v>0</v>
      </c>
      <c r="H241" s="34">
        <f>TRUNC(G241*D241,1)</f>
        <v>0</v>
      </c>
      <c r="I241" s="31">
        <f>일위대가목록!G39</f>
        <v>0</v>
      </c>
      <c r="J241" s="34">
        <f>TRUNC(I241*D241,1)</f>
        <v>0</v>
      </c>
      <c r="K241" s="31">
        <f>일위대가목록!H39</f>
        <v>157890</v>
      </c>
      <c r="L241" s="34">
        <f>TRUNC(K241*D241,1)</f>
        <v>171784.3</v>
      </c>
      <c r="M241" s="28" t="s">
        <v>829</v>
      </c>
      <c r="N241" s="2" t="s">
        <v>184</v>
      </c>
      <c r="O241" s="2" t="s">
        <v>830</v>
      </c>
      <c r="P241" s="2" t="s">
        <v>61</v>
      </c>
      <c r="Q241" s="2" t="s">
        <v>62</v>
      </c>
      <c r="R241" s="2" t="s">
        <v>62</v>
      </c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52</v>
      </c>
      <c r="AW241" s="2" t="s">
        <v>831</v>
      </c>
      <c r="AX241" s="2" t="s">
        <v>52</v>
      </c>
      <c r="AY241" s="2" t="s">
        <v>52</v>
      </c>
      <c r="AZ241" s="2" t="s">
        <v>52</v>
      </c>
    </row>
    <row r="242" spans="1:52" ht="30" customHeight="1">
      <c r="A242" s="28" t="s">
        <v>832</v>
      </c>
      <c r="B242" s="28" t="s">
        <v>833</v>
      </c>
      <c r="C242" s="28" t="s">
        <v>834</v>
      </c>
      <c r="D242" s="29">
        <v>4</v>
      </c>
      <c r="E242" s="31">
        <f t="shared" si="50"/>
        <v>37045</v>
      </c>
      <c r="F242" s="34">
        <f t="shared" si="50"/>
        <v>148180</v>
      </c>
      <c r="G242" s="31">
        <f>일위대가목록!F40</f>
        <v>10716</v>
      </c>
      <c r="H242" s="34">
        <f>TRUNC(G242*D242,1)</f>
        <v>42864</v>
      </c>
      <c r="I242" s="31">
        <f>일위대가목록!G40</f>
        <v>26069</v>
      </c>
      <c r="J242" s="34">
        <f>TRUNC(I242*D242,1)</f>
        <v>104276</v>
      </c>
      <c r="K242" s="31">
        <f>일위대가목록!H40</f>
        <v>260</v>
      </c>
      <c r="L242" s="34">
        <f>TRUNC(K242*D242,1)</f>
        <v>1040</v>
      </c>
      <c r="M242" s="28" t="s">
        <v>835</v>
      </c>
      <c r="N242" s="2" t="s">
        <v>184</v>
      </c>
      <c r="O242" s="2" t="s">
        <v>836</v>
      </c>
      <c r="P242" s="2" t="s">
        <v>61</v>
      </c>
      <c r="Q242" s="2" t="s">
        <v>62</v>
      </c>
      <c r="R242" s="2" t="s">
        <v>62</v>
      </c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52</v>
      </c>
      <c r="AW242" s="2" t="s">
        <v>837</v>
      </c>
      <c r="AX242" s="2" t="s">
        <v>52</v>
      </c>
      <c r="AY242" s="2" t="s">
        <v>52</v>
      </c>
      <c r="AZ242" s="2" t="s">
        <v>52</v>
      </c>
    </row>
    <row r="243" spans="1:52" ht="30" customHeight="1">
      <c r="A243" s="28" t="s">
        <v>528</v>
      </c>
      <c r="B243" s="28" t="s">
        <v>52</v>
      </c>
      <c r="C243" s="28" t="s">
        <v>52</v>
      </c>
      <c r="D243" s="29"/>
      <c r="E243" s="31"/>
      <c r="F243" s="34">
        <f>H243+J243+L243</f>
        <v>405620</v>
      </c>
      <c r="G243" s="31"/>
      <c r="H243" s="34">
        <f>TRUNC(SUMIF(N240:N242, N239, H240:H242),0)</f>
        <v>49704</v>
      </c>
      <c r="I243" s="31"/>
      <c r="J243" s="34">
        <f>TRUNC(SUMIF(N240:N242, N239, J240:J242),0)</f>
        <v>183092</v>
      </c>
      <c r="K243" s="31"/>
      <c r="L243" s="34">
        <f>TRUNC(SUMIF(N240:N242, N239, L240:L242),0)</f>
        <v>172824</v>
      </c>
      <c r="M243" s="28" t="s">
        <v>52</v>
      </c>
      <c r="N243" s="2" t="s">
        <v>191</v>
      </c>
      <c r="O243" s="2" t="s">
        <v>191</v>
      </c>
      <c r="P243" s="2" t="s">
        <v>52</v>
      </c>
      <c r="Q243" s="2" t="s">
        <v>52</v>
      </c>
      <c r="R243" s="2" t="s">
        <v>52</v>
      </c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52</v>
      </c>
      <c r="AW243" s="2" t="s">
        <v>52</v>
      </c>
      <c r="AX243" s="2" t="s">
        <v>52</v>
      </c>
      <c r="AY243" s="2" t="s">
        <v>52</v>
      </c>
      <c r="AZ243" s="2" t="s">
        <v>52</v>
      </c>
    </row>
    <row r="244" spans="1:52" ht="30" customHeight="1">
      <c r="A244" s="29"/>
      <c r="B244" s="29"/>
      <c r="C244" s="29"/>
      <c r="D244" s="29"/>
      <c r="E244" s="31"/>
      <c r="F244" s="34"/>
      <c r="G244" s="31"/>
      <c r="H244" s="34"/>
      <c r="I244" s="31"/>
      <c r="J244" s="34"/>
      <c r="K244" s="31"/>
      <c r="L244" s="34"/>
      <c r="M244" s="29"/>
    </row>
    <row r="245" spans="1:52" ht="30" customHeight="1">
      <c r="A245" s="25" t="s">
        <v>838</v>
      </c>
      <c r="B245" s="26"/>
      <c r="C245" s="26"/>
      <c r="D245" s="26"/>
      <c r="E245" s="30"/>
      <c r="F245" s="33"/>
      <c r="G245" s="30"/>
      <c r="H245" s="33"/>
      <c r="I245" s="30"/>
      <c r="J245" s="33"/>
      <c r="K245" s="30"/>
      <c r="L245" s="33"/>
      <c r="M245" s="27"/>
      <c r="N245" s="1" t="s">
        <v>189</v>
      </c>
    </row>
    <row r="246" spans="1:52" ht="30" customHeight="1">
      <c r="A246" s="28" t="s">
        <v>840</v>
      </c>
      <c r="B246" s="28" t="s">
        <v>520</v>
      </c>
      <c r="C246" s="28" t="s">
        <v>521</v>
      </c>
      <c r="D246" s="29">
        <v>0.37</v>
      </c>
      <c r="E246" s="31">
        <f>TRUNC(G246+I246+K246,1)</f>
        <v>319449</v>
      </c>
      <c r="F246" s="34">
        <f>TRUNC(H246+J246+L246,1)</f>
        <v>118196.1</v>
      </c>
      <c r="G246" s="31">
        <f>단가대비표!O133</f>
        <v>0</v>
      </c>
      <c r="H246" s="34">
        <f>TRUNC(G246*D246,1)</f>
        <v>0</v>
      </c>
      <c r="I246" s="31">
        <f>단가대비표!P133</f>
        <v>319449</v>
      </c>
      <c r="J246" s="34">
        <f>TRUNC(I246*D246,1)</f>
        <v>118196.1</v>
      </c>
      <c r="K246" s="31">
        <f>단가대비표!V133</f>
        <v>0</v>
      </c>
      <c r="L246" s="34">
        <f>TRUNC(K246*D246,1)</f>
        <v>0</v>
      </c>
      <c r="M246" s="28" t="s">
        <v>52</v>
      </c>
      <c r="N246" s="2" t="s">
        <v>189</v>
      </c>
      <c r="O246" s="2" t="s">
        <v>841</v>
      </c>
      <c r="P246" s="2" t="s">
        <v>62</v>
      </c>
      <c r="Q246" s="2" t="s">
        <v>62</v>
      </c>
      <c r="R246" s="2" t="s">
        <v>61</v>
      </c>
      <c r="S246" s="3"/>
      <c r="T246" s="3"/>
      <c r="U246" s="3"/>
      <c r="V246" s="3">
        <v>1</v>
      </c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52</v>
      </c>
      <c r="AW246" s="2" t="s">
        <v>842</v>
      </c>
      <c r="AX246" s="2" t="s">
        <v>52</v>
      </c>
      <c r="AY246" s="2" t="s">
        <v>52</v>
      </c>
      <c r="AZ246" s="2" t="s">
        <v>52</v>
      </c>
    </row>
    <row r="247" spans="1:52" ht="30" customHeight="1">
      <c r="A247" s="28" t="s">
        <v>524</v>
      </c>
      <c r="B247" s="28" t="s">
        <v>525</v>
      </c>
      <c r="C247" s="28" t="s">
        <v>200</v>
      </c>
      <c r="D247" s="29">
        <v>1</v>
      </c>
      <c r="E247" s="31">
        <f>TRUNC(G247+I247+K247,1)</f>
        <v>3545.8</v>
      </c>
      <c r="F247" s="34">
        <f>TRUNC(H247+J247+L247,1)</f>
        <v>3545.8</v>
      </c>
      <c r="G247" s="31">
        <f>TRUNC(SUMIF(V246:V247, RIGHTB(O247, 1), J246:J247)*U247, 2)</f>
        <v>3545.88</v>
      </c>
      <c r="H247" s="34">
        <f>TRUNC(G247*D247,1)</f>
        <v>3545.8</v>
      </c>
      <c r="I247" s="31">
        <v>0</v>
      </c>
      <c r="J247" s="34">
        <f>TRUNC(I247*D247,1)</f>
        <v>0</v>
      </c>
      <c r="K247" s="31">
        <v>0</v>
      </c>
      <c r="L247" s="34">
        <f>TRUNC(K247*D247,1)</f>
        <v>0</v>
      </c>
      <c r="M247" s="28" t="s">
        <v>52</v>
      </c>
      <c r="N247" s="2" t="s">
        <v>189</v>
      </c>
      <c r="O247" s="2" t="s">
        <v>517</v>
      </c>
      <c r="P247" s="2" t="s">
        <v>62</v>
      </c>
      <c r="Q247" s="2" t="s">
        <v>62</v>
      </c>
      <c r="R247" s="2" t="s">
        <v>62</v>
      </c>
      <c r="S247" s="3">
        <v>1</v>
      </c>
      <c r="T247" s="3">
        <v>0</v>
      </c>
      <c r="U247" s="3">
        <v>0.03</v>
      </c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52</v>
      </c>
      <c r="AW247" s="2" t="s">
        <v>843</v>
      </c>
      <c r="AX247" s="2" t="s">
        <v>52</v>
      </c>
      <c r="AY247" s="2" t="s">
        <v>52</v>
      </c>
      <c r="AZ247" s="2" t="s">
        <v>52</v>
      </c>
    </row>
    <row r="248" spans="1:52" ht="30" customHeight="1">
      <c r="A248" s="28" t="s">
        <v>528</v>
      </c>
      <c r="B248" s="28" t="s">
        <v>52</v>
      </c>
      <c r="C248" s="28" t="s">
        <v>52</v>
      </c>
      <c r="D248" s="29"/>
      <c r="E248" s="31"/>
      <c r="F248" s="34">
        <f>H248+J248+L248</f>
        <v>121741</v>
      </c>
      <c r="G248" s="31"/>
      <c r="H248" s="34">
        <f>TRUNC(SUMIF(N246:N247, N245, H246:H247),0)</f>
        <v>3545</v>
      </c>
      <c r="I248" s="31"/>
      <c r="J248" s="34">
        <f>TRUNC(SUMIF(N246:N247, N245, J246:J247),0)</f>
        <v>118196</v>
      </c>
      <c r="K248" s="31"/>
      <c r="L248" s="34">
        <f>TRUNC(SUMIF(N246:N247, N245, L246:L247),0)</f>
        <v>0</v>
      </c>
      <c r="M248" s="28" t="s">
        <v>52</v>
      </c>
      <c r="N248" s="2" t="s">
        <v>191</v>
      </c>
      <c r="O248" s="2" t="s">
        <v>191</v>
      </c>
      <c r="P248" s="2" t="s">
        <v>52</v>
      </c>
      <c r="Q248" s="2" t="s">
        <v>52</v>
      </c>
      <c r="R248" s="2" t="s">
        <v>52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52</v>
      </c>
      <c r="AW248" s="2" t="s">
        <v>52</v>
      </c>
      <c r="AX248" s="2" t="s">
        <v>52</v>
      </c>
      <c r="AY248" s="2" t="s">
        <v>52</v>
      </c>
      <c r="AZ248" s="2" t="s">
        <v>52</v>
      </c>
    </row>
    <row r="249" spans="1:52" ht="30" customHeight="1">
      <c r="A249" s="29"/>
      <c r="B249" s="29"/>
      <c r="C249" s="29"/>
      <c r="D249" s="29"/>
      <c r="E249" s="31"/>
      <c r="F249" s="34"/>
      <c r="G249" s="31"/>
      <c r="H249" s="34"/>
      <c r="I249" s="31"/>
      <c r="J249" s="34"/>
      <c r="K249" s="31"/>
      <c r="L249" s="34"/>
      <c r="M249" s="29"/>
    </row>
    <row r="250" spans="1:52" ht="30" customHeight="1">
      <c r="A250" s="25" t="s">
        <v>844</v>
      </c>
      <c r="B250" s="26"/>
      <c r="C250" s="26"/>
      <c r="D250" s="26"/>
      <c r="E250" s="30"/>
      <c r="F250" s="33"/>
      <c r="G250" s="30"/>
      <c r="H250" s="33"/>
      <c r="I250" s="30"/>
      <c r="J250" s="33"/>
      <c r="K250" s="30"/>
      <c r="L250" s="33"/>
      <c r="M250" s="27"/>
      <c r="N250" s="1" t="s">
        <v>819</v>
      </c>
    </row>
    <row r="251" spans="1:52" ht="30" customHeight="1">
      <c r="A251" s="28" t="s">
        <v>815</v>
      </c>
      <c r="B251" s="28" t="s">
        <v>52</v>
      </c>
      <c r="C251" s="28" t="s">
        <v>58</v>
      </c>
      <c r="D251" s="29">
        <v>1.03</v>
      </c>
      <c r="E251" s="31">
        <f t="shared" ref="E251:F254" si="51">TRUNC(G251+I251+K251,1)</f>
        <v>110</v>
      </c>
      <c r="F251" s="34">
        <f t="shared" si="51"/>
        <v>113.3</v>
      </c>
      <c r="G251" s="31">
        <f>단가대비표!O29</f>
        <v>110</v>
      </c>
      <c r="H251" s="34">
        <f>TRUNC(G251*D251,1)</f>
        <v>113.3</v>
      </c>
      <c r="I251" s="31">
        <f>단가대비표!P29</f>
        <v>0</v>
      </c>
      <c r="J251" s="34">
        <f>TRUNC(I251*D251,1)</f>
        <v>0</v>
      </c>
      <c r="K251" s="31">
        <f>단가대비표!V29</f>
        <v>0</v>
      </c>
      <c r="L251" s="34">
        <f>TRUNC(K251*D251,1)</f>
        <v>0</v>
      </c>
      <c r="M251" s="28" t="s">
        <v>52</v>
      </c>
      <c r="N251" s="2" t="s">
        <v>819</v>
      </c>
      <c r="O251" s="2" t="s">
        <v>846</v>
      </c>
      <c r="P251" s="2" t="s">
        <v>62</v>
      </c>
      <c r="Q251" s="2" t="s">
        <v>62</v>
      </c>
      <c r="R251" s="2" t="s">
        <v>61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847</v>
      </c>
      <c r="AX251" s="2" t="s">
        <v>52</v>
      </c>
      <c r="AY251" s="2" t="s">
        <v>52</v>
      </c>
      <c r="AZ251" s="2" t="s">
        <v>52</v>
      </c>
    </row>
    <row r="252" spans="1:52" ht="30" customHeight="1">
      <c r="A252" s="28" t="s">
        <v>613</v>
      </c>
      <c r="B252" s="28" t="s">
        <v>520</v>
      </c>
      <c r="C252" s="28" t="s">
        <v>521</v>
      </c>
      <c r="D252" s="29">
        <v>5.0000000000000001E-4</v>
      </c>
      <c r="E252" s="31">
        <f t="shared" si="51"/>
        <v>304156</v>
      </c>
      <c r="F252" s="34">
        <f t="shared" si="51"/>
        <v>152</v>
      </c>
      <c r="G252" s="31">
        <f>단가대비표!O131</f>
        <v>0</v>
      </c>
      <c r="H252" s="34">
        <f>TRUNC(G252*D252,1)</f>
        <v>0</v>
      </c>
      <c r="I252" s="31">
        <f>단가대비표!P131</f>
        <v>304156</v>
      </c>
      <c r="J252" s="34">
        <f>TRUNC(I252*D252,1)</f>
        <v>152</v>
      </c>
      <c r="K252" s="31">
        <f>단가대비표!V131</f>
        <v>0</v>
      </c>
      <c r="L252" s="34">
        <f>TRUNC(K252*D252,1)</f>
        <v>0</v>
      </c>
      <c r="M252" s="28" t="s">
        <v>52</v>
      </c>
      <c r="N252" s="2" t="s">
        <v>819</v>
      </c>
      <c r="O252" s="2" t="s">
        <v>614</v>
      </c>
      <c r="P252" s="2" t="s">
        <v>62</v>
      </c>
      <c r="Q252" s="2" t="s">
        <v>62</v>
      </c>
      <c r="R252" s="2" t="s">
        <v>61</v>
      </c>
      <c r="S252" s="3"/>
      <c r="T252" s="3"/>
      <c r="U252" s="3"/>
      <c r="V252" s="3">
        <v>1</v>
      </c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848</v>
      </c>
      <c r="AX252" s="2" t="s">
        <v>52</v>
      </c>
      <c r="AY252" s="2" t="s">
        <v>52</v>
      </c>
      <c r="AZ252" s="2" t="s">
        <v>52</v>
      </c>
    </row>
    <row r="253" spans="1:52" ht="30" customHeight="1">
      <c r="A253" s="28" t="s">
        <v>567</v>
      </c>
      <c r="B253" s="28" t="s">
        <v>520</v>
      </c>
      <c r="C253" s="28" t="s">
        <v>521</v>
      </c>
      <c r="D253" s="29">
        <v>1E-3</v>
      </c>
      <c r="E253" s="31">
        <f t="shared" si="51"/>
        <v>172068</v>
      </c>
      <c r="F253" s="34">
        <f t="shared" si="51"/>
        <v>172</v>
      </c>
      <c r="G253" s="31">
        <f>단가대비표!O128</f>
        <v>0</v>
      </c>
      <c r="H253" s="34">
        <f>TRUNC(G253*D253,1)</f>
        <v>0</v>
      </c>
      <c r="I253" s="31">
        <f>단가대비표!P128</f>
        <v>172068</v>
      </c>
      <c r="J253" s="34">
        <f>TRUNC(I253*D253,1)</f>
        <v>172</v>
      </c>
      <c r="K253" s="31">
        <f>단가대비표!V128</f>
        <v>0</v>
      </c>
      <c r="L253" s="34">
        <f>TRUNC(K253*D253,1)</f>
        <v>0</v>
      </c>
      <c r="M253" s="28" t="s">
        <v>52</v>
      </c>
      <c r="N253" s="2" t="s">
        <v>819</v>
      </c>
      <c r="O253" s="2" t="s">
        <v>568</v>
      </c>
      <c r="P253" s="2" t="s">
        <v>62</v>
      </c>
      <c r="Q253" s="2" t="s">
        <v>62</v>
      </c>
      <c r="R253" s="2" t="s">
        <v>61</v>
      </c>
      <c r="S253" s="3"/>
      <c r="T253" s="3"/>
      <c r="U253" s="3"/>
      <c r="V253" s="3">
        <v>1</v>
      </c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52</v>
      </c>
      <c r="AW253" s="2" t="s">
        <v>849</v>
      </c>
      <c r="AX253" s="2" t="s">
        <v>52</v>
      </c>
      <c r="AY253" s="2" t="s">
        <v>52</v>
      </c>
      <c r="AZ253" s="2" t="s">
        <v>52</v>
      </c>
    </row>
    <row r="254" spans="1:52" ht="30" customHeight="1">
      <c r="A254" s="28" t="s">
        <v>524</v>
      </c>
      <c r="B254" s="28" t="s">
        <v>525</v>
      </c>
      <c r="C254" s="28" t="s">
        <v>200</v>
      </c>
      <c r="D254" s="29">
        <v>1</v>
      </c>
      <c r="E254" s="31">
        <f t="shared" si="51"/>
        <v>9.6999999999999993</v>
      </c>
      <c r="F254" s="34">
        <f t="shared" si="51"/>
        <v>9.6999999999999993</v>
      </c>
      <c r="G254" s="31">
        <f>TRUNC(SUMIF(V251:V254, RIGHTB(O254, 1), J251:J254)*U254, 2)</f>
        <v>9.7200000000000006</v>
      </c>
      <c r="H254" s="34">
        <f>TRUNC(G254*D254,1)</f>
        <v>9.6999999999999993</v>
      </c>
      <c r="I254" s="31">
        <v>0</v>
      </c>
      <c r="J254" s="34">
        <f>TRUNC(I254*D254,1)</f>
        <v>0</v>
      </c>
      <c r="K254" s="31">
        <v>0</v>
      </c>
      <c r="L254" s="34">
        <f>TRUNC(K254*D254,1)</f>
        <v>0</v>
      </c>
      <c r="M254" s="28" t="s">
        <v>52</v>
      </c>
      <c r="N254" s="2" t="s">
        <v>819</v>
      </c>
      <c r="O254" s="2" t="s">
        <v>517</v>
      </c>
      <c r="P254" s="2" t="s">
        <v>62</v>
      </c>
      <c r="Q254" s="2" t="s">
        <v>62</v>
      </c>
      <c r="R254" s="2" t="s">
        <v>62</v>
      </c>
      <c r="S254" s="3">
        <v>1</v>
      </c>
      <c r="T254" s="3">
        <v>0</v>
      </c>
      <c r="U254" s="3">
        <v>0.03</v>
      </c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52</v>
      </c>
      <c r="AW254" s="2" t="s">
        <v>850</v>
      </c>
      <c r="AX254" s="2" t="s">
        <v>52</v>
      </c>
      <c r="AY254" s="2" t="s">
        <v>52</v>
      </c>
      <c r="AZ254" s="2" t="s">
        <v>52</v>
      </c>
    </row>
    <row r="255" spans="1:52" ht="30" customHeight="1">
      <c r="A255" s="28" t="s">
        <v>528</v>
      </c>
      <c r="B255" s="28" t="s">
        <v>52</v>
      </c>
      <c r="C255" s="28" t="s">
        <v>52</v>
      </c>
      <c r="D255" s="29"/>
      <c r="E255" s="31"/>
      <c r="F255" s="34">
        <f>H255+J255+L255</f>
        <v>447</v>
      </c>
      <c r="G255" s="31"/>
      <c r="H255" s="34">
        <f>TRUNC(SUMIF(N251:N254, N250, H251:H254),0)</f>
        <v>123</v>
      </c>
      <c r="I255" s="31"/>
      <c r="J255" s="34">
        <f>TRUNC(SUMIF(N251:N254, N250, J251:J254),0)</f>
        <v>324</v>
      </c>
      <c r="K255" s="31"/>
      <c r="L255" s="34">
        <f>TRUNC(SUMIF(N251:N254, N250, L251:L254),0)</f>
        <v>0</v>
      </c>
      <c r="M255" s="28" t="s">
        <v>52</v>
      </c>
      <c r="N255" s="2" t="s">
        <v>191</v>
      </c>
      <c r="O255" s="2" t="s">
        <v>191</v>
      </c>
      <c r="P255" s="2" t="s">
        <v>52</v>
      </c>
      <c r="Q255" s="2" t="s">
        <v>52</v>
      </c>
      <c r="R255" s="2" t="s">
        <v>52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52</v>
      </c>
      <c r="AW255" s="2" t="s">
        <v>52</v>
      </c>
      <c r="AX255" s="2" t="s">
        <v>52</v>
      </c>
      <c r="AY255" s="2" t="s">
        <v>52</v>
      </c>
      <c r="AZ255" s="2" t="s">
        <v>52</v>
      </c>
    </row>
    <row r="256" spans="1:52" ht="30" customHeight="1">
      <c r="A256" s="29"/>
      <c r="B256" s="29"/>
      <c r="C256" s="29"/>
      <c r="D256" s="29"/>
      <c r="E256" s="31"/>
      <c r="F256" s="34"/>
      <c r="G256" s="31"/>
      <c r="H256" s="34"/>
      <c r="I256" s="31"/>
      <c r="J256" s="34"/>
      <c r="K256" s="31"/>
      <c r="L256" s="34"/>
      <c r="M256" s="29"/>
    </row>
    <row r="257" spans="1:52" ht="30" customHeight="1">
      <c r="A257" s="25" t="s">
        <v>851</v>
      </c>
      <c r="B257" s="26"/>
      <c r="C257" s="26"/>
      <c r="D257" s="26"/>
      <c r="E257" s="30"/>
      <c r="F257" s="33"/>
      <c r="G257" s="30"/>
      <c r="H257" s="33"/>
      <c r="I257" s="30"/>
      <c r="J257" s="33"/>
      <c r="K257" s="30"/>
      <c r="L257" s="33"/>
      <c r="M257" s="27"/>
      <c r="N257" s="1" t="s">
        <v>824</v>
      </c>
    </row>
    <row r="258" spans="1:52" ht="30" customHeight="1">
      <c r="A258" s="28" t="s">
        <v>722</v>
      </c>
      <c r="B258" s="28" t="s">
        <v>853</v>
      </c>
      <c r="C258" s="28" t="s">
        <v>134</v>
      </c>
      <c r="D258" s="29">
        <v>1</v>
      </c>
      <c r="E258" s="31">
        <f t="shared" ref="E258:F260" si="52">TRUNC(G258+I258+K258,1)</f>
        <v>560</v>
      </c>
      <c r="F258" s="34">
        <f t="shared" si="52"/>
        <v>560</v>
      </c>
      <c r="G258" s="31">
        <f>단가대비표!O25</f>
        <v>560</v>
      </c>
      <c r="H258" s="34">
        <f>TRUNC(G258*D258,1)</f>
        <v>560</v>
      </c>
      <c r="I258" s="31">
        <f>단가대비표!P25</f>
        <v>0</v>
      </c>
      <c r="J258" s="34">
        <f>TRUNC(I258*D258,1)</f>
        <v>0</v>
      </c>
      <c r="K258" s="31">
        <f>단가대비표!V25</f>
        <v>0</v>
      </c>
      <c r="L258" s="34">
        <f>TRUNC(K258*D258,1)</f>
        <v>0</v>
      </c>
      <c r="M258" s="28" t="s">
        <v>52</v>
      </c>
      <c r="N258" s="2" t="s">
        <v>824</v>
      </c>
      <c r="O258" s="2" t="s">
        <v>854</v>
      </c>
      <c r="P258" s="2" t="s">
        <v>62</v>
      </c>
      <c r="Q258" s="2" t="s">
        <v>62</v>
      </c>
      <c r="R258" s="2" t="s">
        <v>61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855</v>
      </c>
      <c r="AX258" s="2" t="s">
        <v>52</v>
      </c>
      <c r="AY258" s="2" t="s">
        <v>52</v>
      </c>
      <c r="AZ258" s="2" t="s">
        <v>52</v>
      </c>
    </row>
    <row r="259" spans="1:52" ht="30" customHeight="1">
      <c r="A259" s="28" t="s">
        <v>519</v>
      </c>
      <c r="B259" s="28" t="s">
        <v>520</v>
      </c>
      <c r="C259" s="28" t="s">
        <v>521</v>
      </c>
      <c r="D259" s="29">
        <v>3.5999999999999997E-2</v>
      </c>
      <c r="E259" s="31">
        <f t="shared" si="52"/>
        <v>273676</v>
      </c>
      <c r="F259" s="34">
        <f t="shared" si="52"/>
        <v>9852.2999999999993</v>
      </c>
      <c r="G259" s="31">
        <f>단가대비표!O130</f>
        <v>0</v>
      </c>
      <c r="H259" s="34">
        <f>TRUNC(G259*D259,1)</f>
        <v>0</v>
      </c>
      <c r="I259" s="31">
        <f>단가대비표!P130</f>
        <v>273676</v>
      </c>
      <c r="J259" s="34">
        <f>TRUNC(I259*D259,1)</f>
        <v>9852.2999999999993</v>
      </c>
      <c r="K259" s="31">
        <f>단가대비표!V130</f>
        <v>0</v>
      </c>
      <c r="L259" s="34">
        <f>TRUNC(K259*D259,1)</f>
        <v>0</v>
      </c>
      <c r="M259" s="28" t="s">
        <v>52</v>
      </c>
      <c r="N259" s="2" t="s">
        <v>824</v>
      </c>
      <c r="O259" s="2" t="s">
        <v>522</v>
      </c>
      <c r="P259" s="2" t="s">
        <v>62</v>
      </c>
      <c r="Q259" s="2" t="s">
        <v>62</v>
      </c>
      <c r="R259" s="2" t="s">
        <v>61</v>
      </c>
      <c r="S259" s="3"/>
      <c r="T259" s="3"/>
      <c r="U259" s="3"/>
      <c r="V259" s="3">
        <v>1</v>
      </c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52</v>
      </c>
      <c r="AW259" s="2" t="s">
        <v>856</v>
      </c>
      <c r="AX259" s="2" t="s">
        <v>52</v>
      </c>
      <c r="AY259" s="2" t="s">
        <v>52</v>
      </c>
      <c r="AZ259" s="2" t="s">
        <v>52</v>
      </c>
    </row>
    <row r="260" spans="1:52" ht="30" customHeight="1">
      <c r="A260" s="28" t="s">
        <v>524</v>
      </c>
      <c r="B260" s="28" t="s">
        <v>525</v>
      </c>
      <c r="C260" s="28" t="s">
        <v>200</v>
      </c>
      <c r="D260" s="29">
        <v>1</v>
      </c>
      <c r="E260" s="31">
        <f t="shared" si="52"/>
        <v>295.5</v>
      </c>
      <c r="F260" s="34">
        <f t="shared" si="52"/>
        <v>295.5</v>
      </c>
      <c r="G260" s="31">
        <f>TRUNC(SUMIF(V258:V260, RIGHTB(O260, 1), J258:J260)*U260, 2)</f>
        <v>295.56</v>
      </c>
      <c r="H260" s="34">
        <f>TRUNC(G260*D260,1)</f>
        <v>295.5</v>
      </c>
      <c r="I260" s="31">
        <v>0</v>
      </c>
      <c r="J260" s="34">
        <f>TRUNC(I260*D260,1)</f>
        <v>0</v>
      </c>
      <c r="K260" s="31">
        <v>0</v>
      </c>
      <c r="L260" s="34">
        <f>TRUNC(K260*D260,1)</f>
        <v>0</v>
      </c>
      <c r="M260" s="28" t="s">
        <v>52</v>
      </c>
      <c r="N260" s="2" t="s">
        <v>824</v>
      </c>
      <c r="O260" s="2" t="s">
        <v>517</v>
      </c>
      <c r="P260" s="2" t="s">
        <v>62</v>
      </c>
      <c r="Q260" s="2" t="s">
        <v>62</v>
      </c>
      <c r="R260" s="2" t="s">
        <v>62</v>
      </c>
      <c r="S260" s="3">
        <v>1</v>
      </c>
      <c r="T260" s="3">
        <v>0</v>
      </c>
      <c r="U260" s="3">
        <v>0.03</v>
      </c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2" t="s">
        <v>52</v>
      </c>
      <c r="AW260" s="2" t="s">
        <v>857</v>
      </c>
      <c r="AX260" s="2" t="s">
        <v>52</v>
      </c>
      <c r="AY260" s="2" t="s">
        <v>52</v>
      </c>
      <c r="AZ260" s="2" t="s">
        <v>52</v>
      </c>
    </row>
    <row r="261" spans="1:52" ht="30" customHeight="1">
      <c r="A261" s="28" t="s">
        <v>528</v>
      </c>
      <c r="B261" s="28" t="s">
        <v>52</v>
      </c>
      <c r="C261" s="28" t="s">
        <v>52</v>
      </c>
      <c r="D261" s="29"/>
      <c r="E261" s="31"/>
      <c r="F261" s="34">
        <f>H261+J261+L261</f>
        <v>10707</v>
      </c>
      <c r="G261" s="31"/>
      <c r="H261" s="34">
        <f>TRUNC(SUMIF(N258:N260, N257, H258:H260),0)</f>
        <v>855</v>
      </c>
      <c r="I261" s="31"/>
      <c r="J261" s="34">
        <f>TRUNC(SUMIF(N258:N260, N257, J258:J260),0)</f>
        <v>9852</v>
      </c>
      <c r="K261" s="31"/>
      <c r="L261" s="34">
        <f>TRUNC(SUMIF(N258:N260, N257, L258:L260),0)</f>
        <v>0</v>
      </c>
      <c r="M261" s="28" t="s">
        <v>52</v>
      </c>
      <c r="N261" s="2" t="s">
        <v>191</v>
      </c>
      <c r="O261" s="2" t="s">
        <v>191</v>
      </c>
      <c r="P261" s="2" t="s">
        <v>52</v>
      </c>
      <c r="Q261" s="2" t="s">
        <v>52</v>
      </c>
      <c r="R261" s="2" t="s">
        <v>52</v>
      </c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2" t="s">
        <v>52</v>
      </c>
      <c r="AW261" s="2" t="s">
        <v>52</v>
      </c>
      <c r="AX261" s="2" t="s">
        <v>52</v>
      </c>
      <c r="AY261" s="2" t="s">
        <v>52</v>
      </c>
      <c r="AZ261" s="2" t="s">
        <v>52</v>
      </c>
    </row>
    <row r="262" spans="1:52" ht="30" customHeight="1">
      <c r="A262" s="29"/>
      <c r="B262" s="29"/>
      <c r="C262" s="29"/>
      <c r="D262" s="29"/>
      <c r="E262" s="31"/>
      <c r="F262" s="34"/>
      <c r="G262" s="31"/>
      <c r="H262" s="34"/>
      <c r="I262" s="31"/>
      <c r="J262" s="34"/>
      <c r="K262" s="31"/>
      <c r="L262" s="34"/>
      <c r="M262" s="29"/>
    </row>
    <row r="263" spans="1:52" ht="30" customHeight="1">
      <c r="A263" s="25" t="s">
        <v>858</v>
      </c>
      <c r="B263" s="26"/>
      <c r="C263" s="26"/>
      <c r="D263" s="26"/>
      <c r="E263" s="30"/>
      <c r="F263" s="33"/>
      <c r="G263" s="30"/>
      <c r="H263" s="33"/>
      <c r="I263" s="30"/>
      <c r="J263" s="33"/>
      <c r="K263" s="30"/>
      <c r="L263" s="33"/>
      <c r="M263" s="27"/>
      <c r="N263" s="1" t="s">
        <v>830</v>
      </c>
    </row>
    <row r="264" spans="1:52" ht="30" customHeight="1">
      <c r="A264" s="28" t="s">
        <v>860</v>
      </c>
      <c r="B264" s="28" t="s">
        <v>861</v>
      </c>
      <c r="C264" s="28" t="s">
        <v>828</v>
      </c>
      <c r="D264" s="29">
        <v>1.02</v>
      </c>
      <c r="E264" s="31">
        <f t="shared" ref="E264:F266" si="53">TRUNC(G264+I264+K264,1)</f>
        <v>96160</v>
      </c>
      <c r="F264" s="34">
        <f t="shared" si="53"/>
        <v>98083.199999999997</v>
      </c>
      <c r="G264" s="31">
        <f>단가대비표!O21</f>
        <v>96160</v>
      </c>
      <c r="H264" s="34">
        <f>TRUNC(G264*D264,1)</f>
        <v>98083.199999999997</v>
      </c>
      <c r="I264" s="31">
        <f>단가대비표!P21</f>
        <v>0</v>
      </c>
      <c r="J264" s="34">
        <f>TRUNC(I264*D264,1)</f>
        <v>0</v>
      </c>
      <c r="K264" s="31">
        <f>단가대비표!V21</f>
        <v>0</v>
      </c>
      <c r="L264" s="34">
        <f>TRUNC(K264*D264,1)</f>
        <v>0</v>
      </c>
      <c r="M264" s="28" t="s">
        <v>862</v>
      </c>
      <c r="N264" s="2" t="s">
        <v>52</v>
      </c>
      <c r="O264" s="2" t="s">
        <v>863</v>
      </c>
      <c r="P264" s="2" t="s">
        <v>62</v>
      </c>
      <c r="Q264" s="2" t="s">
        <v>62</v>
      </c>
      <c r="R264" s="2" t="s">
        <v>61</v>
      </c>
      <c r="S264" s="3"/>
      <c r="T264" s="3"/>
      <c r="U264" s="3"/>
      <c r="V264" s="3">
        <v>1</v>
      </c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52</v>
      </c>
      <c r="AW264" s="2" t="s">
        <v>864</v>
      </c>
      <c r="AX264" s="2" t="s">
        <v>52</v>
      </c>
      <c r="AY264" s="2" t="s">
        <v>865</v>
      </c>
      <c r="AZ264" s="2" t="s">
        <v>52</v>
      </c>
    </row>
    <row r="265" spans="1:52" ht="30" customHeight="1">
      <c r="A265" s="28" t="s">
        <v>866</v>
      </c>
      <c r="B265" s="28" t="s">
        <v>867</v>
      </c>
      <c r="C265" s="28" t="s">
        <v>828</v>
      </c>
      <c r="D265" s="29">
        <v>1</v>
      </c>
      <c r="E265" s="31">
        <f t="shared" si="53"/>
        <v>59807</v>
      </c>
      <c r="F265" s="34">
        <f t="shared" si="53"/>
        <v>59807</v>
      </c>
      <c r="G265" s="31">
        <f>일위대가목록!F41</f>
        <v>0</v>
      </c>
      <c r="H265" s="34">
        <f>TRUNC(G265*D265,1)</f>
        <v>0</v>
      </c>
      <c r="I265" s="31">
        <f>일위대가목록!G41</f>
        <v>58635</v>
      </c>
      <c r="J265" s="34">
        <f>TRUNC(I265*D265,1)</f>
        <v>58635</v>
      </c>
      <c r="K265" s="31">
        <f>일위대가목록!H41</f>
        <v>1172</v>
      </c>
      <c r="L265" s="34">
        <f>TRUNC(K265*D265,1)</f>
        <v>1172</v>
      </c>
      <c r="M265" s="28" t="s">
        <v>862</v>
      </c>
      <c r="N265" s="2" t="s">
        <v>52</v>
      </c>
      <c r="O265" s="2" t="s">
        <v>868</v>
      </c>
      <c r="P265" s="2" t="s">
        <v>61</v>
      </c>
      <c r="Q265" s="2" t="s">
        <v>62</v>
      </c>
      <c r="R265" s="2" t="s">
        <v>62</v>
      </c>
      <c r="S265" s="3"/>
      <c r="T265" s="3"/>
      <c r="U265" s="3"/>
      <c r="V265" s="3">
        <v>1</v>
      </c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52</v>
      </c>
      <c r="AW265" s="2" t="s">
        <v>869</v>
      </c>
      <c r="AX265" s="2" t="s">
        <v>52</v>
      </c>
      <c r="AY265" s="2" t="s">
        <v>865</v>
      </c>
      <c r="AZ265" s="2" t="s">
        <v>52</v>
      </c>
    </row>
    <row r="266" spans="1:52" ht="30" customHeight="1">
      <c r="A266" s="28" t="s">
        <v>870</v>
      </c>
      <c r="B266" s="28" t="s">
        <v>871</v>
      </c>
      <c r="C266" s="28" t="s">
        <v>200</v>
      </c>
      <c r="D266" s="29">
        <v>1</v>
      </c>
      <c r="E266" s="31">
        <f t="shared" si="53"/>
        <v>157890.20000000001</v>
      </c>
      <c r="F266" s="34">
        <f t="shared" si="53"/>
        <v>157890.20000000001</v>
      </c>
      <c r="G266" s="31">
        <v>0</v>
      </c>
      <c r="H266" s="34">
        <f>TRUNC(G266*D266,1)</f>
        <v>0</v>
      </c>
      <c r="I266" s="31">
        <v>0</v>
      </c>
      <c r="J266" s="34">
        <f>TRUNC(I266*D266,1)</f>
        <v>0</v>
      </c>
      <c r="K266" s="31">
        <f>TRUNC(SUMIF(V264:V266, RIGHTB(O266, 1), F264:F266)*U266, 2)</f>
        <v>157890.20000000001</v>
      </c>
      <c r="L266" s="34">
        <f>TRUNC(K266*D266,1)</f>
        <v>157890.20000000001</v>
      </c>
      <c r="M266" s="28" t="s">
        <v>52</v>
      </c>
      <c r="N266" s="2" t="s">
        <v>830</v>
      </c>
      <c r="O266" s="2" t="s">
        <v>517</v>
      </c>
      <c r="P266" s="2" t="s">
        <v>62</v>
      </c>
      <c r="Q266" s="2" t="s">
        <v>62</v>
      </c>
      <c r="R266" s="2" t="s">
        <v>62</v>
      </c>
      <c r="S266" s="3">
        <v>3</v>
      </c>
      <c r="T266" s="3">
        <v>2</v>
      </c>
      <c r="U266" s="3">
        <v>1</v>
      </c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872</v>
      </c>
      <c r="AX266" s="2" t="s">
        <v>52</v>
      </c>
      <c r="AY266" s="2" t="s">
        <v>52</v>
      </c>
      <c r="AZ266" s="2" t="s">
        <v>52</v>
      </c>
    </row>
    <row r="267" spans="1:52" ht="30" customHeight="1">
      <c r="A267" s="28" t="s">
        <v>528</v>
      </c>
      <c r="B267" s="28" t="s">
        <v>52</v>
      </c>
      <c r="C267" s="28" t="s">
        <v>52</v>
      </c>
      <c r="D267" s="29"/>
      <c r="E267" s="31"/>
      <c r="F267" s="34">
        <f>H267+J267+L267</f>
        <v>157890</v>
      </c>
      <c r="G267" s="31"/>
      <c r="H267" s="34">
        <f>TRUNC(SUMIF(N264:N266, N263, H264:H266),0)</f>
        <v>0</v>
      </c>
      <c r="I267" s="31"/>
      <c r="J267" s="34">
        <f>TRUNC(SUMIF(N264:N266, N263, J264:J266),0)</f>
        <v>0</v>
      </c>
      <c r="K267" s="31"/>
      <c r="L267" s="34">
        <f>TRUNC(SUMIF(N264:N266, N263, L264:L266),0)</f>
        <v>157890</v>
      </c>
      <c r="M267" s="28" t="s">
        <v>52</v>
      </c>
      <c r="N267" s="2" t="s">
        <v>191</v>
      </c>
      <c r="O267" s="2" t="s">
        <v>191</v>
      </c>
      <c r="P267" s="2" t="s">
        <v>52</v>
      </c>
      <c r="Q267" s="2" t="s">
        <v>52</v>
      </c>
      <c r="R267" s="2" t="s">
        <v>52</v>
      </c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52</v>
      </c>
      <c r="AX267" s="2" t="s">
        <v>52</v>
      </c>
      <c r="AY267" s="2" t="s">
        <v>52</v>
      </c>
      <c r="AZ267" s="2" t="s">
        <v>52</v>
      </c>
    </row>
    <row r="268" spans="1:52" ht="30" customHeight="1">
      <c r="A268" s="29"/>
      <c r="B268" s="29"/>
      <c r="C268" s="29"/>
      <c r="D268" s="29"/>
      <c r="E268" s="31"/>
      <c r="F268" s="34"/>
      <c r="G268" s="31"/>
      <c r="H268" s="34"/>
      <c r="I268" s="31"/>
      <c r="J268" s="34"/>
      <c r="K268" s="31"/>
      <c r="L268" s="34"/>
      <c r="M268" s="29"/>
    </row>
    <row r="269" spans="1:52" ht="30" customHeight="1">
      <c r="A269" s="25" t="s">
        <v>873</v>
      </c>
      <c r="B269" s="26"/>
      <c r="C269" s="26"/>
      <c r="D269" s="26"/>
      <c r="E269" s="30"/>
      <c r="F269" s="33"/>
      <c r="G269" s="30"/>
      <c r="H269" s="33"/>
      <c r="I269" s="30"/>
      <c r="J269" s="33"/>
      <c r="K269" s="30"/>
      <c r="L269" s="33"/>
      <c r="M269" s="27"/>
      <c r="N269" s="1" t="s">
        <v>836</v>
      </c>
    </row>
    <row r="270" spans="1:52" ht="30" customHeight="1">
      <c r="A270" s="28" t="s">
        <v>874</v>
      </c>
      <c r="B270" s="28" t="s">
        <v>875</v>
      </c>
      <c r="C270" s="28" t="s">
        <v>876</v>
      </c>
      <c r="D270" s="29">
        <v>1</v>
      </c>
      <c r="E270" s="31">
        <f>TRUNC(G270+I270+K270,1)</f>
        <v>10716</v>
      </c>
      <c r="F270" s="34">
        <f>TRUNC(H270+J270+L270,1)</f>
        <v>10716</v>
      </c>
      <c r="G270" s="31">
        <f>일위대가목록!F42</f>
        <v>10716</v>
      </c>
      <c r="H270" s="34">
        <f>TRUNC(G270*D270,1)</f>
        <v>10716</v>
      </c>
      <c r="I270" s="31">
        <f>일위대가목록!G42</f>
        <v>0</v>
      </c>
      <c r="J270" s="34">
        <f>TRUNC(I270*D270,1)</f>
        <v>0</v>
      </c>
      <c r="K270" s="31">
        <f>일위대가목록!H42</f>
        <v>0</v>
      </c>
      <c r="L270" s="34">
        <f>TRUNC(K270*D270,1)</f>
        <v>0</v>
      </c>
      <c r="M270" s="28" t="s">
        <v>877</v>
      </c>
      <c r="N270" s="2" t="s">
        <v>836</v>
      </c>
      <c r="O270" s="2" t="s">
        <v>878</v>
      </c>
      <c r="P270" s="2" t="s">
        <v>61</v>
      </c>
      <c r="Q270" s="2" t="s">
        <v>62</v>
      </c>
      <c r="R270" s="2" t="s">
        <v>62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52</v>
      </c>
      <c r="AW270" s="2" t="s">
        <v>879</v>
      </c>
      <c r="AX270" s="2" t="s">
        <v>52</v>
      </c>
      <c r="AY270" s="2" t="s">
        <v>52</v>
      </c>
      <c r="AZ270" s="2" t="s">
        <v>52</v>
      </c>
    </row>
    <row r="271" spans="1:52" ht="30" customHeight="1">
      <c r="A271" s="28" t="s">
        <v>880</v>
      </c>
      <c r="B271" s="28" t="s">
        <v>881</v>
      </c>
      <c r="C271" s="28" t="s">
        <v>876</v>
      </c>
      <c r="D271" s="29">
        <v>1</v>
      </c>
      <c r="E271" s="31">
        <f>TRUNC(G271+I271+K271,1)</f>
        <v>26329</v>
      </c>
      <c r="F271" s="34">
        <f>TRUNC(H271+J271+L271,1)</f>
        <v>26329</v>
      </c>
      <c r="G271" s="31">
        <f>일위대가목록!F43</f>
        <v>0</v>
      </c>
      <c r="H271" s="34">
        <f>TRUNC(G271*D271,1)</f>
        <v>0</v>
      </c>
      <c r="I271" s="31">
        <f>일위대가목록!G43</f>
        <v>26069</v>
      </c>
      <c r="J271" s="34">
        <f>TRUNC(I271*D271,1)</f>
        <v>26069</v>
      </c>
      <c r="K271" s="31">
        <f>일위대가목록!H43</f>
        <v>260</v>
      </c>
      <c r="L271" s="34">
        <f>TRUNC(K271*D271,1)</f>
        <v>260</v>
      </c>
      <c r="M271" s="28" t="s">
        <v>882</v>
      </c>
      <c r="N271" s="2" t="s">
        <v>836</v>
      </c>
      <c r="O271" s="2" t="s">
        <v>883</v>
      </c>
      <c r="P271" s="2" t="s">
        <v>61</v>
      </c>
      <c r="Q271" s="2" t="s">
        <v>62</v>
      </c>
      <c r="R271" s="2" t="s">
        <v>62</v>
      </c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52</v>
      </c>
      <c r="AW271" s="2" t="s">
        <v>884</v>
      </c>
      <c r="AX271" s="2" t="s">
        <v>52</v>
      </c>
      <c r="AY271" s="2" t="s">
        <v>52</v>
      </c>
      <c r="AZ271" s="2" t="s">
        <v>52</v>
      </c>
    </row>
    <row r="272" spans="1:52" ht="30" customHeight="1">
      <c r="A272" s="28" t="s">
        <v>528</v>
      </c>
      <c r="B272" s="28" t="s">
        <v>52</v>
      </c>
      <c r="C272" s="28" t="s">
        <v>52</v>
      </c>
      <c r="D272" s="29"/>
      <c r="E272" s="31"/>
      <c r="F272" s="34">
        <f>H272+J272+L272</f>
        <v>37045</v>
      </c>
      <c r="G272" s="31"/>
      <c r="H272" s="34">
        <f>TRUNC(SUMIF(N270:N271, N269, H270:H271),0)</f>
        <v>10716</v>
      </c>
      <c r="I272" s="31"/>
      <c r="J272" s="34">
        <f>TRUNC(SUMIF(N270:N271, N269, J270:J271),0)</f>
        <v>26069</v>
      </c>
      <c r="K272" s="31"/>
      <c r="L272" s="34">
        <f>TRUNC(SUMIF(N270:N271, N269, L270:L271),0)</f>
        <v>260</v>
      </c>
      <c r="M272" s="28" t="s">
        <v>52</v>
      </c>
      <c r="N272" s="2" t="s">
        <v>191</v>
      </c>
      <c r="O272" s="2" t="s">
        <v>191</v>
      </c>
      <c r="P272" s="2" t="s">
        <v>52</v>
      </c>
      <c r="Q272" s="2" t="s">
        <v>52</v>
      </c>
      <c r="R272" s="2" t="s">
        <v>52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52</v>
      </c>
      <c r="AW272" s="2" t="s">
        <v>52</v>
      </c>
      <c r="AX272" s="2" t="s">
        <v>52</v>
      </c>
      <c r="AY272" s="2" t="s">
        <v>52</v>
      </c>
      <c r="AZ272" s="2" t="s">
        <v>52</v>
      </c>
    </row>
    <row r="273" spans="1:52" ht="30" customHeight="1">
      <c r="A273" s="29"/>
      <c r="B273" s="29"/>
      <c r="C273" s="29"/>
      <c r="D273" s="29"/>
      <c r="E273" s="31"/>
      <c r="F273" s="34"/>
      <c r="G273" s="31"/>
      <c r="H273" s="34"/>
      <c r="I273" s="31"/>
      <c r="J273" s="34"/>
      <c r="K273" s="31"/>
      <c r="L273" s="34"/>
      <c r="M273" s="29"/>
    </row>
    <row r="274" spans="1:52" ht="30" customHeight="1">
      <c r="A274" s="25" t="s">
        <v>885</v>
      </c>
      <c r="B274" s="26"/>
      <c r="C274" s="26"/>
      <c r="D274" s="26"/>
      <c r="E274" s="30"/>
      <c r="F274" s="33"/>
      <c r="G274" s="30"/>
      <c r="H274" s="33"/>
      <c r="I274" s="30"/>
      <c r="J274" s="33"/>
      <c r="K274" s="30"/>
      <c r="L274" s="33"/>
      <c r="M274" s="27"/>
      <c r="N274" s="1" t="s">
        <v>868</v>
      </c>
    </row>
    <row r="275" spans="1:52" ht="30" customHeight="1">
      <c r="A275" s="28" t="s">
        <v>887</v>
      </c>
      <c r="B275" s="28" t="s">
        <v>520</v>
      </c>
      <c r="C275" s="28" t="s">
        <v>521</v>
      </c>
      <c r="D275" s="29">
        <v>0.12</v>
      </c>
      <c r="E275" s="31">
        <f t="shared" ref="E275:F277" si="54">TRUNC(G275+I275+K275,1)</f>
        <v>273540</v>
      </c>
      <c r="F275" s="34">
        <f t="shared" si="54"/>
        <v>32824.800000000003</v>
      </c>
      <c r="G275" s="31">
        <f>단가대비표!O129</f>
        <v>0</v>
      </c>
      <c r="H275" s="34">
        <f>TRUNC(G275*D275,1)</f>
        <v>0</v>
      </c>
      <c r="I275" s="31">
        <f>단가대비표!P129</f>
        <v>273540</v>
      </c>
      <c r="J275" s="34">
        <f>TRUNC(I275*D275,1)</f>
        <v>32824.800000000003</v>
      </c>
      <c r="K275" s="31">
        <f>단가대비표!V129</f>
        <v>0</v>
      </c>
      <c r="L275" s="34">
        <f>TRUNC(K275*D275,1)</f>
        <v>0</v>
      </c>
      <c r="M275" s="28" t="s">
        <v>52</v>
      </c>
      <c r="N275" s="2" t="s">
        <v>868</v>
      </c>
      <c r="O275" s="2" t="s">
        <v>888</v>
      </c>
      <c r="P275" s="2" t="s">
        <v>62</v>
      </c>
      <c r="Q275" s="2" t="s">
        <v>62</v>
      </c>
      <c r="R275" s="2" t="s">
        <v>61</v>
      </c>
      <c r="S275" s="3"/>
      <c r="T275" s="3"/>
      <c r="U275" s="3"/>
      <c r="V275" s="3">
        <v>1</v>
      </c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889</v>
      </c>
      <c r="AX275" s="2" t="s">
        <v>52</v>
      </c>
      <c r="AY275" s="2" t="s">
        <v>52</v>
      </c>
      <c r="AZ275" s="2" t="s">
        <v>52</v>
      </c>
    </row>
    <row r="276" spans="1:52" ht="30" customHeight="1">
      <c r="A276" s="28" t="s">
        <v>567</v>
      </c>
      <c r="B276" s="28" t="s">
        <v>520</v>
      </c>
      <c r="C276" s="28" t="s">
        <v>521</v>
      </c>
      <c r="D276" s="29">
        <v>0.15</v>
      </c>
      <c r="E276" s="31">
        <f t="shared" si="54"/>
        <v>172068</v>
      </c>
      <c r="F276" s="34">
        <f t="shared" si="54"/>
        <v>25810.2</v>
      </c>
      <c r="G276" s="31">
        <f>단가대비표!O128</f>
        <v>0</v>
      </c>
      <c r="H276" s="34">
        <f>TRUNC(G276*D276,1)</f>
        <v>0</v>
      </c>
      <c r="I276" s="31">
        <f>단가대비표!P128</f>
        <v>172068</v>
      </c>
      <c r="J276" s="34">
        <f>TRUNC(I276*D276,1)</f>
        <v>25810.2</v>
      </c>
      <c r="K276" s="31">
        <f>단가대비표!V128</f>
        <v>0</v>
      </c>
      <c r="L276" s="34">
        <f>TRUNC(K276*D276,1)</f>
        <v>0</v>
      </c>
      <c r="M276" s="28" t="s">
        <v>52</v>
      </c>
      <c r="N276" s="2" t="s">
        <v>868</v>
      </c>
      <c r="O276" s="2" t="s">
        <v>568</v>
      </c>
      <c r="P276" s="2" t="s">
        <v>62</v>
      </c>
      <c r="Q276" s="2" t="s">
        <v>62</v>
      </c>
      <c r="R276" s="2" t="s">
        <v>61</v>
      </c>
      <c r="S276" s="3"/>
      <c r="T276" s="3"/>
      <c r="U276" s="3"/>
      <c r="V276" s="3">
        <v>1</v>
      </c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52</v>
      </c>
      <c r="AW276" s="2" t="s">
        <v>890</v>
      </c>
      <c r="AX276" s="2" t="s">
        <v>52</v>
      </c>
      <c r="AY276" s="2" t="s">
        <v>52</v>
      </c>
      <c r="AZ276" s="2" t="s">
        <v>52</v>
      </c>
    </row>
    <row r="277" spans="1:52" ht="30" customHeight="1">
      <c r="A277" s="28" t="s">
        <v>524</v>
      </c>
      <c r="B277" s="28" t="s">
        <v>891</v>
      </c>
      <c r="C277" s="28" t="s">
        <v>200</v>
      </c>
      <c r="D277" s="29">
        <v>1</v>
      </c>
      <c r="E277" s="31">
        <f t="shared" si="54"/>
        <v>1172.7</v>
      </c>
      <c r="F277" s="34">
        <f t="shared" si="54"/>
        <v>1172.7</v>
      </c>
      <c r="G277" s="31">
        <v>0</v>
      </c>
      <c r="H277" s="34">
        <f>TRUNC(G277*D277,1)</f>
        <v>0</v>
      </c>
      <c r="I277" s="31">
        <v>0</v>
      </c>
      <c r="J277" s="34">
        <f>TRUNC(I277*D277,1)</f>
        <v>0</v>
      </c>
      <c r="K277" s="31">
        <f>TRUNC(SUMIF(V275:V277, RIGHTB(O277, 1), J275:J277)*U277, 2)</f>
        <v>1172.7</v>
      </c>
      <c r="L277" s="34">
        <f>TRUNC(K277*D277,1)</f>
        <v>1172.7</v>
      </c>
      <c r="M277" s="28" t="s">
        <v>52</v>
      </c>
      <c r="N277" s="2" t="s">
        <v>868</v>
      </c>
      <c r="O277" s="2" t="s">
        <v>517</v>
      </c>
      <c r="P277" s="2" t="s">
        <v>62</v>
      </c>
      <c r="Q277" s="2" t="s">
        <v>62</v>
      </c>
      <c r="R277" s="2" t="s">
        <v>62</v>
      </c>
      <c r="S277" s="3">
        <v>1</v>
      </c>
      <c r="T277" s="3">
        <v>2</v>
      </c>
      <c r="U277" s="3">
        <v>0.02</v>
      </c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2" t="s">
        <v>52</v>
      </c>
      <c r="AW277" s="2" t="s">
        <v>892</v>
      </c>
      <c r="AX277" s="2" t="s">
        <v>52</v>
      </c>
      <c r="AY277" s="2" t="s">
        <v>52</v>
      </c>
      <c r="AZ277" s="2" t="s">
        <v>52</v>
      </c>
    </row>
    <row r="278" spans="1:52" ht="30" customHeight="1">
      <c r="A278" s="28" t="s">
        <v>528</v>
      </c>
      <c r="B278" s="28" t="s">
        <v>52</v>
      </c>
      <c r="C278" s="28" t="s">
        <v>52</v>
      </c>
      <c r="D278" s="29"/>
      <c r="E278" s="31"/>
      <c r="F278" s="34">
        <f>H278+J278+L278</f>
        <v>59807</v>
      </c>
      <c r="G278" s="31"/>
      <c r="H278" s="34">
        <f>TRUNC(SUMIF(N275:N277, N274, H275:H277),0)</f>
        <v>0</v>
      </c>
      <c r="I278" s="31"/>
      <c r="J278" s="34">
        <f>TRUNC(SUMIF(N275:N277, N274, J275:J277),0)</f>
        <v>58635</v>
      </c>
      <c r="K278" s="31"/>
      <c r="L278" s="34">
        <f>TRUNC(SUMIF(N275:N277, N274, L275:L277),0)</f>
        <v>1172</v>
      </c>
      <c r="M278" s="28" t="s">
        <v>52</v>
      </c>
      <c r="N278" s="2" t="s">
        <v>191</v>
      </c>
      <c r="O278" s="2" t="s">
        <v>191</v>
      </c>
      <c r="P278" s="2" t="s">
        <v>52</v>
      </c>
      <c r="Q278" s="2" t="s">
        <v>52</v>
      </c>
      <c r="R278" s="2" t="s">
        <v>52</v>
      </c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2" t="s">
        <v>52</v>
      </c>
      <c r="AW278" s="2" t="s">
        <v>52</v>
      </c>
      <c r="AX278" s="2" t="s">
        <v>52</v>
      </c>
      <c r="AY278" s="2" t="s">
        <v>52</v>
      </c>
      <c r="AZ278" s="2" t="s">
        <v>52</v>
      </c>
    </row>
    <row r="279" spans="1:52" ht="30" customHeight="1">
      <c r="A279" s="29"/>
      <c r="B279" s="29"/>
      <c r="C279" s="29"/>
      <c r="D279" s="29"/>
      <c r="E279" s="31"/>
      <c r="F279" s="34"/>
      <c r="G279" s="31"/>
      <c r="H279" s="34"/>
      <c r="I279" s="31"/>
      <c r="J279" s="34"/>
      <c r="K279" s="31"/>
      <c r="L279" s="34"/>
      <c r="M279" s="29"/>
    </row>
    <row r="280" spans="1:52" ht="30" customHeight="1">
      <c r="A280" s="25" t="s">
        <v>893</v>
      </c>
      <c r="B280" s="26"/>
      <c r="C280" s="26"/>
      <c r="D280" s="26"/>
      <c r="E280" s="30"/>
      <c r="F280" s="33"/>
      <c r="G280" s="30"/>
      <c r="H280" s="33"/>
      <c r="I280" s="30"/>
      <c r="J280" s="33"/>
      <c r="K280" s="30"/>
      <c r="L280" s="33"/>
      <c r="M280" s="27"/>
      <c r="N280" s="1" t="s">
        <v>878</v>
      </c>
    </row>
    <row r="281" spans="1:52" ht="30" customHeight="1">
      <c r="A281" s="28" t="s">
        <v>895</v>
      </c>
      <c r="B281" s="28" t="s">
        <v>896</v>
      </c>
      <c r="C281" s="28" t="s">
        <v>876</v>
      </c>
      <c r="D281" s="29">
        <v>1.03</v>
      </c>
      <c r="E281" s="31">
        <f t="shared" ref="E281:F284" si="55">TRUNC(G281+I281+K281,1)</f>
        <v>7577</v>
      </c>
      <c r="F281" s="34">
        <f t="shared" si="55"/>
        <v>7804.3</v>
      </c>
      <c r="G281" s="31">
        <v>7577</v>
      </c>
      <c r="H281" s="34">
        <f>TRUNC(G281*D281,1)</f>
        <v>7804.3</v>
      </c>
      <c r="I281" s="31">
        <v>0</v>
      </c>
      <c r="J281" s="34">
        <f>TRUNC(I281*D281,1)</f>
        <v>0</v>
      </c>
      <c r="K281" s="31">
        <v>0</v>
      </c>
      <c r="L281" s="34">
        <f>TRUNC(K281*D281,1)</f>
        <v>0</v>
      </c>
      <c r="M281" s="28" t="s">
        <v>862</v>
      </c>
      <c r="N281" s="2" t="s">
        <v>52</v>
      </c>
      <c r="O281" s="2" t="s">
        <v>897</v>
      </c>
      <c r="P281" s="2" t="s">
        <v>62</v>
      </c>
      <c r="Q281" s="2" t="s">
        <v>62</v>
      </c>
      <c r="R281" s="2" t="s">
        <v>62</v>
      </c>
      <c r="S281" s="3"/>
      <c r="T281" s="3"/>
      <c r="U281" s="3"/>
      <c r="V281" s="3">
        <v>1</v>
      </c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898</v>
      </c>
      <c r="AX281" s="2" t="s">
        <v>52</v>
      </c>
      <c r="AY281" s="2" t="s">
        <v>865</v>
      </c>
      <c r="AZ281" s="2" t="s">
        <v>52</v>
      </c>
    </row>
    <row r="282" spans="1:52" ht="30" customHeight="1">
      <c r="A282" s="28" t="s">
        <v>899</v>
      </c>
      <c r="B282" s="28" t="s">
        <v>900</v>
      </c>
      <c r="C282" s="28" t="s">
        <v>828</v>
      </c>
      <c r="D282" s="29">
        <v>3.7999999999999999E-2</v>
      </c>
      <c r="E282" s="31">
        <f t="shared" si="55"/>
        <v>571556</v>
      </c>
      <c r="F282" s="34">
        <f t="shared" si="55"/>
        <v>21719.1</v>
      </c>
      <c r="G282" s="31">
        <f>단가대비표!O20</f>
        <v>571556</v>
      </c>
      <c r="H282" s="34">
        <f>TRUNC(G282*D282,1)</f>
        <v>21719.1</v>
      </c>
      <c r="I282" s="31">
        <f>단가대비표!P20</f>
        <v>0</v>
      </c>
      <c r="J282" s="34">
        <f>TRUNC(I282*D282,1)</f>
        <v>0</v>
      </c>
      <c r="K282" s="31">
        <f>단가대비표!V20</f>
        <v>0</v>
      </c>
      <c r="L282" s="34">
        <f>TRUNC(K282*D282,1)</f>
        <v>0</v>
      </c>
      <c r="M282" s="28" t="s">
        <v>862</v>
      </c>
      <c r="N282" s="2" t="s">
        <v>52</v>
      </c>
      <c r="O282" s="2" t="s">
        <v>901</v>
      </c>
      <c r="P282" s="2" t="s">
        <v>62</v>
      </c>
      <c r="Q282" s="2" t="s">
        <v>62</v>
      </c>
      <c r="R282" s="2" t="s">
        <v>61</v>
      </c>
      <c r="S282" s="3"/>
      <c r="T282" s="3"/>
      <c r="U282" s="3"/>
      <c r="V282" s="3">
        <v>1</v>
      </c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52</v>
      </c>
      <c r="AW282" s="2" t="s">
        <v>902</v>
      </c>
      <c r="AX282" s="2" t="s">
        <v>52</v>
      </c>
      <c r="AY282" s="2" t="s">
        <v>865</v>
      </c>
      <c r="AZ282" s="2" t="s">
        <v>52</v>
      </c>
    </row>
    <row r="283" spans="1:52" ht="30" customHeight="1">
      <c r="A283" s="28" t="s">
        <v>903</v>
      </c>
      <c r="B283" s="28" t="s">
        <v>904</v>
      </c>
      <c r="C283" s="28" t="s">
        <v>200</v>
      </c>
      <c r="D283" s="29">
        <v>1</v>
      </c>
      <c r="E283" s="31">
        <f t="shared" si="55"/>
        <v>9654.1</v>
      </c>
      <c r="F283" s="34">
        <f t="shared" si="55"/>
        <v>9654.1</v>
      </c>
      <c r="G283" s="31">
        <f>TRUNC(SUMIF(V281:V284, RIGHTB(O283, 1), H281:H284)*U283, 2)</f>
        <v>9654.15</v>
      </c>
      <c r="H283" s="34">
        <f>TRUNC(G283*D283,1)</f>
        <v>9654.1</v>
      </c>
      <c r="I283" s="31">
        <v>0</v>
      </c>
      <c r="J283" s="34">
        <f>TRUNC(I283*D283,1)</f>
        <v>0</v>
      </c>
      <c r="K283" s="31">
        <v>0</v>
      </c>
      <c r="L283" s="34">
        <f>TRUNC(K283*D283,1)</f>
        <v>0</v>
      </c>
      <c r="M283" s="28" t="s">
        <v>52</v>
      </c>
      <c r="N283" s="2" t="s">
        <v>878</v>
      </c>
      <c r="O283" s="2" t="s">
        <v>517</v>
      </c>
      <c r="P283" s="2" t="s">
        <v>62</v>
      </c>
      <c r="Q283" s="2" t="s">
        <v>62</v>
      </c>
      <c r="R283" s="2" t="s">
        <v>62</v>
      </c>
      <c r="S283" s="3">
        <v>0</v>
      </c>
      <c r="T283" s="3">
        <v>0</v>
      </c>
      <c r="U283" s="3">
        <v>0.32700000000000001</v>
      </c>
      <c r="V283" s="3"/>
      <c r="W283" s="3">
        <v>2</v>
      </c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2" t="s">
        <v>52</v>
      </c>
      <c r="AW283" s="2" t="s">
        <v>905</v>
      </c>
      <c r="AX283" s="2" t="s">
        <v>52</v>
      </c>
      <c r="AY283" s="2" t="s">
        <v>52</v>
      </c>
      <c r="AZ283" s="2" t="s">
        <v>52</v>
      </c>
    </row>
    <row r="284" spans="1:52" ht="30" customHeight="1">
      <c r="A284" s="28" t="s">
        <v>906</v>
      </c>
      <c r="B284" s="28" t="s">
        <v>907</v>
      </c>
      <c r="C284" s="28" t="s">
        <v>200</v>
      </c>
      <c r="D284" s="29">
        <v>1</v>
      </c>
      <c r="E284" s="31">
        <f t="shared" si="55"/>
        <v>1061.9000000000001</v>
      </c>
      <c r="F284" s="34">
        <f t="shared" si="55"/>
        <v>1061.9000000000001</v>
      </c>
      <c r="G284" s="31">
        <f>TRUNC(SUMIF(W281:W284, RIGHTB(O284, 1), H281:H284)*U284, 2)</f>
        <v>1061.95</v>
      </c>
      <c r="H284" s="34">
        <f>TRUNC(G284*D284,1)</f>
        <v>1061.9000000000001</v>
      </c>
      <c r="I284" s="31">
        <v>0</v>
      </c>
      <c r="J284" s="34">
        <f>TRUNC(I284*D284,1)</f>
        <v>0</v>
      </c>
      <c r="K284" s="31">
        <v>0</v>
      </c>
      <c r="L284" s="34">
        <f>TRUNC(K284*D284,1)</f>
        <v>0</v>
      </c>
      <c r="M284" s="28" t="s">
        <v>52</v>
      </c>
      <c r="N284" s="2" t="s">
        <v>878</v>
      </c>
      <c r="O284" s="2" t="s">
        <v>526</v>
      </c>
      <c r="P284" s="2" t="s">
        <v>62</v>
      </c>
      <c r="Q284" s="2" t="s">
        <v>62</v>
      </c>
      <c r="R284" s="2" t="s">
        <v>62</v>
      </c>
      <c r="S284" s="3">
        <v>0</v>
      </c>
      <c r="T284" s="3">
        <v>0</v>
      </c>
      <c r="U284" s="3">
        <v>0.11</v>
      </c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908</v>
      </c>
      <c r="AX284" s="2" t="s">
        <v>52</v>
      </c>
      <c r="AY284" s="2" t="s">
        <v>52</v>
      </c>
      <c r="AZ284" s="2" t="s">
        <v>52</v>
      </c>
    </row>
    <row r="285" spans="1:52" ht="30" customHeight="1">
      <c r="A285" s="28" t="s">
        <v>528</v>
      </c>
      <c r="B285" s="28" t="s">
        <v>52</v>
      </c>
      <c r="C285" s="28" t="s">
        <v>52</v>
      </c>
      <c r="D285" s="29"/>
      <c r="E285" s="31"/>
      <c r="F285" s="34">
        <f>H285+J285+L285</f>
        <v>10716</v>
      </c>
      <c r="G285" s="31"/>
      <c r="H285" s="34">
        <f>TRUNC(SUMIF(N281:N284, N280, H281:H284),0)</f>
        <v>10716</v>
      </c>
      <c r="I285" s="31"/>
      <c r="J285" s="34">
        <f>TRUNC(SUMIF(N281:N284, N280, J281:J284),0)</f>
        <v>0</v>
      </c>
      <c r="K285" s="31"/>
      <c r="L285" s="34">
        <f>TRUNC(SUMIF(N281:N284, N280, L281:L284),0)</f>
        <v>0</v>
      </c>
      <c r="M285" s="28" t="s">
        <v>52</v>
      </c>
      <c r="N285" s="2" t="s">
        <v>191</v>
      </c>
      <c r="O285" s="2" t="s">
        <v>191</v>
      </c>
      <c r="P285" s="2" t="s">
        <v>52</v>
      </c>
      <c r="Q285" s="2" t="s">
        <v>52</v>
      </c>
      <c r="R285" s="2" t="s">
        <v>52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52</v>
      </c>
      <c r="AW285" s="2" t="s">
        <v>52</v>
      </c>
      <c r="AX285" s="2" t="s">
        <v>52</v>
      </c>
      <c r="AY285" s="2" t="s">
        <v>52</v>
      </c>
      <c r="AZ285" s="2" t="s">
        <v>52</v>
      </c>
    </row>
    <row r="286" spans="1:52" ht="30" customHeight="1">
      <c r="A286" s="29"/>
      <c r="B286" s="29"/>
      <c r="C286" s="29"/>
      <c r="D286" s="29"/>
      <c r="E286" s="31"/>
      <c r="F286" s="34"/>
      <c r="G286" s="31"/>
      <c r="H286" s="34"/>
      <c r="I286" s="31"/>
      <c r="J286" s="34"/>
      <c r="K286" s="31"/>
      <c r="L286" s="34"/>
      <c r="M286" s="29"/>
    </row>
    <row r="287" spans="1:52" ht="30" customHeight="1">
      <c r="A287" s="25" t="s">
        <v>909</v>
      </c>
      <c r="B287" s="26"/>
      <c r="C287" s="26"/>
      <c r="D287" s="26"/>
      <c r="E287" s="30"/>
      <c r="F287" s="33"/>
      <c r="G287" s="30"/>
      <c r="H287" s="33"/>
      <c r="I287" s="30"/>
      <c r="J287" s="33"/>
      <c r="K287" s="30"/>
      <c r="L287" s="33"/>
      <c r="M287" s="27"/>
      <c r="N287" s="1" t="s">
        <v>883</v>
      </c>
    </row>
    <row r="288" spans="1:52" ht="30" customHeight="1">
      <c r="A288" s="28" t="s">
        <v>910</v>
      </c>
      <c r="B288" s="28" t="s">
        <v>520</v>
      </c>
      <c r="C288" s="28" t="s">
        <v>521</v>
      </c>
      <c r="D288" s="29">
        <v>0.1</v>
      </c>
      <c r="E288" s="31">
        <f t="shared" ref="E288:F290" si="56">TRUNC(G288+I288+K288,1)</f>
        <v>226280</v>
      </c>
      <c r="F288" s="34">
        <f t="shared" si="56"/>
        <v>22628</v>
      </c>
      <c r="G288" s="31">
        <v>0</v>
      </c>
      <c r="H288" s="34">
        <f>TRUNC(G288*D288,1)</f>
        <v>0</v>
      </c>
      <c r="I288" s="31">
        <v>226280</v>
      </c>
      <c r="J288" s="34">
        <f>TRUNC(I288*D288,1)</f>
        <v>22628</v>
      </c>
      <c r="K288" s="31">
        <v>0</v>
      </c>
      <c r="L288" s="34">
        <f>TRUNC(K288*D288,1)</f>
        <v>0</v>
      </c>
      <c r="M288" s="28" t="s">
        <v>52</v>
      </c>
      <c r="N288" s="2" t="s">
        <v>883</v>
      </c>
      <c r="O288" s="2" t="s">
        <v>911</v>
      </c>
      <c r="P288" s="2" t="s">
        <v>62</v>
      </c>
      <c r="Q288" s="2" t="s">
        <v>62</v>
      </c>
      <c r="R288" s="2" t="s">
        <v>62</v>
      </c>
      <c r="S288" s="3"/>
      <c r="T288" s="3"/>
      <c r="U288" s="3"/>
      <c r="V288" s="3">
        <v>1</v>
      </c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52</v>
      </c>
      <c r="AW288" s="2" t="s">
        <v>912</v>
      </c>
      <c r="AX288" s="2" t="s">
        <v>52</v>
      </c>
      <c r="AY288" s="2" t="s">
        <v>52</v>
      </c>
      <c r="AZ288" s="2" t="s">
        <v>52</v>
      </c>
    </row>
    <row r="289" spans="1:52" ht="30" customHeight="1">
      <c r="A289" s="28" t="s">
        <v>567</v>
      </c>
      <c r="B289" s="28" t="s">
        <v>520</v>
      </c>
      <c r="C289" s="28" t="s">
        <v>521</v>
      </c>
      <c r="D289" s="29">
        <v>0.02</v>
      </c>
      <c r="E289" s="31">
        <f t="shared" si="56"/>
        <v>172068</v>
      </c>
      <c r="F289" s="34">
        <f t="shared" si="56"/>
        <v>3441.3</v>
      </c>
      <c r="G289" s="31">
        <f>단가대비표!O128</f>
        <v>0</v>
      </c>
      <c r="H289" s="34">
        <f>TRUNC(G289*D289,1)</f>
        <v>0</v>
      </c>
      <c r="I289" s="31">
        <f>단가대비표!P128</f>
        <v>172068</v>
      </c>
      <c r="J289" s="34">
        <f>TRUNC(I289*D289,1)</f>
        <v>3441.3</v>
      </c>
      <c r="K289" s="31">
        <f>단가대비표!V128</f>
        <v>0</v>
      </c>
      <c r="L289" s="34">
        <f>TRUNC(K289*D289,1)</f>
        <v>0</v>
      </c>
      <c r="M289" s="28" t="s">
        <v>52</v>
      </c>
      <c r="N289" s="2" t="s">
        <v>883</v>
      </c>
      <c r="O289" s="2" t="s">
        <v>568</v>
      </c>
      <c r="P289" s="2" t="s">
        <v>62</v>
      </c>
      <c r="Q289" s="2" t="s">
        <v>62</v>
      </c>
      <c r="R289" s="2" t="s">
        <v>61</v>
      </c>
      <c r="S289" s="3"/>
      <c r="T289" s="3"/>
      <c r="U289" s="3"/>
      <c r="V289" s="3">
        <v>1</v>
      </c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2" t="s">
        <v>52</v>
      </c>
      <c r="AW289" s="2" t="s">
        <v>913</v>
      </c>
      <c r="AX289" s="2" t="s">
        <v>52</v>
      </c>
      <c r="AY289" s="2" t="s">
        <v>52</v>
      </c>
      <c r="AZ289" s="2" t="s">
        <v>52</v>
      </c>
    </row>
    <row r="290" spans="1:52" ht="30" customHeight="1">
      <c r="A290" s="28" t="s">
        <v>524</v>
      </c>
      <c r="B290" s="28" t="s">
        <v>914</v>
      </c>
      <c r="C290" s="28" t="s">
        <v>200</v>
      </c>
      <c r="D290" s="29">
        <v>1</v>
      </c>
      <c r="E290" s="31">
        <f t="shared" si="56"/>
        <v>260.60000000000002</v>
      </c>
      <c r="F290" s="34">
        <f t="shared" si="56"/>
        <v>260.60000000000002</v>
      </c>
      <c r="G290" s="31">
        <v>0</v>
      </c>
      <c r="H290" s="34">
        <f>TRUNC(G290*D290,1)</f>
        <v>0</v>
      </c>
      <c r="I290" s="31">
        <v>0</v>
      </c>
      <c r="J290" s="34">
        <f>TRUNC(I290*D290,1)</f>
        <v>0</v>
      </c>
      <c r="K290" s="31">
        <f>TRUNC(SUMIF(V288:V290, RIGHTB(O290, 1), J288:J290)*U290, 2)</f>
        <v>260.69</v>
      </c>
      <c r="L290" s="34">
        <f>TRUNC(K290*D290,1)</f>
        <v>260.60000000000002</v>
      </c>
      <c r="M290" s="28" t="s">
        <v>52</v>
      </c>
      <c r="N290" s="2" t="s">
        <v>883</v>
      </c>
      <c r="O290" s="2" t="s">
        <v>517</v>
      </c>
      <c r="P290" s="2" t="s">
        <v>62</v>
      </c>
      <c r="Q290" s="2" t="s">
        <v>62</v>
      </c>
      <c r="R290" s="2" t="s">
        <v>62</v>
      </c>
      <c r="S290" s="3">
        <v>1</v>
      </c>
      <c r="T290" s="3">
        <v>2</v>
      </c>
      <c r="U290" s="3">
        <v>0.01</v>
      </c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52</v>
      </c>
      <c r="AW290" s="2" t="s">
        <v>915</v>
      </c>
      <c r="AX290" s="2" t="s">
        <v>52</v>
      </c>
      <c r="AY290" s="2" t="s">
        <v>52</v>
      </c>
      <c r="AZ290" s="2" t="s">
        <v>52</v>
      </c>
    </row>
    <row r="291" spans="1:52" ht="30" customHeight="1">
      <c r="A291" s="28" t="s">
        <v>528</v>
      </c>
      <c r="B291" s="28" t="s">
        <v>52</v>
      </c>
      <c r="C291" s="28" t="s">
        <v>52</v>
      </c>
      <c r="D291" s="29"/>
      <c r="E291" s="31"/>
      <c r="F291" s="34">
        <f>H291+J291+L291</f>
        <v>26329</v>
      </c>
      <c r="G291" s="31"/>
      <c r="H291" s="34">
        <f>TRUNC(SUMIF(N288:N290, N287, H288:H290),0)</f>
        <v>0</v>
      </c>
      <c r="I291" s="31"/>
      <c r="J291" s="34">
        <f>TRUNC(SUMIF(N288:N290, N287, J288:J290),0)</f>
        <v>26069</v>
      </c>
      <c r="K291" s="31"/>
      <c r="L291" s="34">
        <f>TRUNC(SUMIF(N288:N290, N287, L288:L290),0)</f>
        <v>260</v>
      </c>
      <c r="M291" s="28" t="s">
        <v>52</v>
      </c>
      <c r="N291" s="2" t="s">
        <v>191</v>
      </c>
      <c r="O291" s="2" t="s">
        <v>191</v>
      </c>
      <c r="P291" s="2" t="s">
        <v>52</v>
      </c>
      <c r="Q291" s="2" t="s">
        <v>52</v>
      </c>
      <c r="R291" s="2" t="s">
        <v>52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52</v>
      </c>
      <c r="AX291" s="2" t="s">
        <v>52</v>
      </c>
      <c r="AY291" s="2" t="s">
        <v>52</v>
      </c>
      <c r="AZ291" s="2" t="s">
        <v>52</v>
      </c>
    </row>
    <row r="292" spans="1:52" ht="30" customHeight="1">
      <c r="A292" s="25"/>
      <c r="B292" s="26"/>
      <c r="C292" s="26"/>
      <c r="D292" s="26"/>
      <c r="E292" s="30"/>
      <c r="F292" s="33"/>
      <c r="G292" s="30"/>
      <c r="H292" s="33"/>
      <c r="I292" s="30"/>
      <c r="J292" s="33"/>
      <c r="K292" s="30"/>
      <c r="L292" s="33"/>
      <c r="M292" s="27"/>
      <c r="N292" s="9"/>
    </row>
    <row r="293" spans="1:52" ht="30" customHeight="1">
      <c r="A293" s="28"/>
      <c r="B293" s="28"/>
      <c r="C293" s="28"/>
      <c r="D293" s="29"/>
      <c r="E293" s="31"/>
      <c r="F293" s="34"/>
      <c r="G293" s="31"/>
      <c r="H293" s="34"/>
      <c r="I293" s="31"/>
      <c r="J293" s="34"/>
      <c r="K293" s="31"/>
      <c r="L293" s="34"/>
      <c r="M293" s="28"/>
      <c r="N293" s="2"/>
      <c r="O293" s="2"/>
      <c r="P293" s="2"/>
      <c r="Q293" s="2"/>
      <c r="R293" s="2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/>
      <c r="AW293" s="2"/>
      <c r="AX293" s="2"/>
      <c r="AY293" s="2"/>
      <c r="AZ293" s="2"/>
    </row>
    <row r="294" spans="1:52" ht="30" customHeight="1">
      <c r="A294" s="28"/>
      <c r="B294" s="28"/>
      <c r="C294" s="28"/>
      <c r="D294" s="29"/>
      <c r="E294" s="31"/>
      <c r="F294" s="34"/>
      <c r="G294" s="31"/>
      <c r="H294" s="34"/>
      <c r="I294" s="31"/>
      <c r="J294" s="34"/>
      <c r="K294" s="31"/>
      <c r="L294" s="34"/>
      <c r="M294" s="28"/>
      <c r="N294" s="2"/>
      <c r="O294" s="2"/>
      <c r="P294" s="2"/>
      <c r="Q294" s="2"/>
      <c r="R294" s="2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2"/>
      <c r="AW294" s="2"/>
      <c r="AX294" s="2"/>
      <c r="AY294" s="2"/>
      <c r="AZ294" s="2"/>
    </row>
    <row r="295" spans="1:52" ht="30" customHeight="1">
      <c r="A295" s="28"/>
      <c r="B295" s="28"/>
      <c r="C295" s="28"/>
      <c r="D295" s="29"/>
      <c r="E295" s="31"/>
      <c r="F295" s="34"/>
      <c r="G295" s="31"/>
      <c r="H295" s="34"/>
      <c r="I295" s="31"/>
      <c r="J295" s="34"/>
      <c r="K295" s="31"/>
      <c r="L295" s="34"/>
      <c r="M295" s="28"/>
      <c r="N295" s="2"/>
      <c r="O295" s="2"/>
      <c r="P295" s="2"/>
      <c r="Q295" s="2"/>
      <c r="R295" s="2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/>
      <c r="AW295" s="2"/>
      <c r="AX295" s="2"/>
      <c r="AY295" s="2"/>
      <c r="AZ295" s="2"/>
    </row>
    <row r="296" spans="1:52" ht="30" customHeight="1">
      <c r="A296" s="28"/>
      <c r="B296" s="28"/>
      <c r="C296" s="28"/>
      <c r="D296" s="29"/>
      <c r="E296" s="31"/>
      <c r="F296" s="34"/>
      <c r="G296" s="31"/>
      <c r="H296" s="34"/>
      <c r="I296" s="31"/>
      <c r="J296" s="34"/>
      <c r="K296" s="31"/>
      <c r="L296" s="34"/>
      <c r="M296" s="28"/>
      <c r="N296" s="2"/>
      <c r="O296" s="2"/>
      <c r="P296" s="2"/>
      <c r="Q296" s="2"/>
      <c r="R296" s="2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/>
      <c r="AW296" s="2"/>
      <c r="AX296" s="2"/>
      <c r="AY296" s="2"/>
      <c r="AZ296" s="2"/>
    </row>
    <row r="297" spans="1:52" ht="30" customHeight="1">
      <c r="A297" s="28"/>
      <c r="B297" s="28"/>
      <c r="C297" s="28"/>
      <c r="D297" s="29"/>
      <c r="E297" s="31"/>
      <c r="F297" s="34"/>
      <c r="G297" s="31"/>
      <c r="H297" s="34"/>
      <c r="I297" s="31"/>
      <c r="J297" s="34"/>
      <c r="K297" s="31"/>
      <c r="L297" s="34"/>
      <c r="M297" s="28"/>
      <c r="N297" s="2"/>
      <c r="O297" s="2"/>
      <c r="P297" s="2"/>
      <c r="Q297" s="2"/>
      <c r="R297" s="2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/>
      <c r="AW297" s="2"/>
      <c r="AX297" s="2"/>
      <c r="AY297" s="2"/>
      <c r="AZ297" s="2"/>
    </row>
    <row r="298" spans="1:52" ht="30" customHeight="1">
      <c r="A298" s="29"/>
      <c r="B298" s="29"/>
      <c r="C298" s="29"/>
      <c r="D298" s="29"/>
      <c r="E298" s="31"/>
      <c r="F298" s="34"/>
      <c r="G298" s="31"/>
      <c r="H298" s="34"/>
      <c r="I298" s="31"/>
      <c r="J298" s="34"/>
      <c r="K298" s="31"/>
      <c r="L298" s="34"/>
      <c r="M298" s="29"/>
    </row>
    <row r="299" spans="1:52" ht="30" customHeight="1">
      <c r="A299" s="28"/>
      <c r="B299" s="28"/>
      <c r="C299" s="28"/>
      <c r="D299" s="29"/>
      <c r="E299" s="31"/>
      <c r="F299" s="34"/>
      <c r="G299" s="31"/>
      <c r="H299" s="34"/>
      <c r="I299" s="31"/>
      <c r="J299" s="34"/>
      <c r="K299" s="31"/>
      <c r="L299" s="34"/>
      <c r="M299" s="28"/>
      <c r="N299" s="2"/>
      <c r="O299" s="2"/>
      <c r="P299" s="2"/>
      <c r="Q299" s="2"/>
      <c r="R299" s="2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/>
      <c r="AW299" s="2"/>
      <c r="AX299" s="2"/>
      <c r="AY299" s="2"/>
      <c r="AZ299" s="2"/>
    </row>
    <row r="300" spans="1:52" ht="30" customHeight="1">
      <c r="A300" s="28"/>
      <c r="B300" s="28"/>
      <c r="C300" s="28"/>
      <c r="D300" s="29"/>
      <c r="E300" s="31"/>
      <c r="F300" s="34"/>
      <c r="G300" s="31"/>
      <c r="H300" s="34"/>
      <c r="I300" s="31"/>
      <c r="J300" s="34"/>
      <c r="K300" s="31"/>
      <c r="L300" s="34"/>
      <c r="M300" s="28"/>
      <c r="N300" s="2"/>
      <c r="O300" s="2"/>
      <c r="P300" s="2"/>
      <c r="Q300" s="2"/>
      <c r="R300" s="2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/>
      <c r="AW300" s="2"/>
      <c r="AX300" s="2"/>
      <c r="AY300" s="2"/>
      <c r="AZ300" s="2"/>
    </row>
    <row r="301" spans="1:52" ht="30" customHeight="1">
      <c r="A301" s="28"/>
      <c r="B301" s="28"/>
      <c r="C301" s="28"/>
      <c r="D301" s="29"/>
      <c r="E301" s="31"/>
      <c r="F301" s="34"/>
      <c r="G301" s="31"/>
      <c r="H301" s="34"/>
      <c r="I301" s="31"/>
      <c r="J301" s="34"/>
      <c r="K301" s="31"/>
      <c r="L301" s="34"/>
      <c r="M301" s="28"/>
      <c r="N301" s="2"/>
      <c r="O301" s="2"/>
      <c r="P301" s="2"/>
      <c r="Q301" s="2"/>
      <c r="R301" s="2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/>
      <c r="AW301" s="2"/>
      <c r="AX301" s="2"/>
      <c r="AY301" s="2"/>
      <c r="AZ301" s="2"/>
    </row>
    <row r="302" spans="1:52" ht="30" customHeight="1">
      <c r="A302" s="28"/>
      <c r="B302" s="28"/>
      <c r="C302" s="28"/>
      <c r="D302" s="29"/>
      <c r="E302" s="31"/>
      <c r="F302" s="34"/>
      <c r="G302" s="31"/>
      <c r="H302" s="34"/>
      <c r="I302" s="31"/>
      <c r="J302" s="34"/>
      <c r="K302" s="31"/>
      <c r="L302" s="34"/>
      <c r="M302" s="28"/>
      <c r="N302" s="2"/>
      <c r="O302" s="2"/>
      <c r="P302" s="2"/>
      <c r="Q302" s="2"/>
      <c r="R302" s="2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/>
      <c r="AW302" s="2"/>
      <c r="AX302" s="2"/>
      <c r="AY302" s="2"/>
      <c r="AZ302" s="2"/>
    </row>
    <row r="303" spans="1:52" ht="30" customHeight="1">
      <c r="A303" s="28"/>
      <c r="B303" s="28"/>
      <c r="C303" s="28"/>
      <c r="D303" s="29"/>
      <c r="E303" s="31"/>
      <c r="F303" s="34"/>
      <c r="G303" s="31"/>
      <c r="H303" s="34"/>
      <c r="I303" s="31"/>
      <c r="J303" s="34"/>
      <c r="K303" s="31"/>
      <c r="L303" s="34"/>
      <c r="M303" s="28"/>
      <c r="N303" s="2"/>
      <c r="O303" s="2"/>
      <c r="P303" s="2"/>
      <c r="Q303" s="2"/>
      <c r="R303" s="2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/>
      <c r="AW303" s="2"/>
      <c r="AX303" s="2"/>
      <c r="AY303" s="2"/>
      <c r="AZ303" s="2"/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G2:H2"/>
    <mergeCell ref="I2:J2"/>
    <mergeCell ref="K2:L2"/>
    <mergeCell ref="E2:F2"/>
    <mergeCell ref="M2:M3"/>
    <mergeCell ref="N2:N3"/>
    <mergeCell ref="O2:O3"/>
  </mergeCells>
  <phoneticPr fontId="1" type="noConversion"/>
  <pageMargins left="0.78740157480314965" right="0.23622047244094491" top="0.39370078740157483" bottom="0.39370078740157483" header="0" footer="0"/>
  <pageSetup paperSize="9" scale="6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56"/>
  <sheetViews>
    <sheetView view="pageBreakPreview" topLeftCell="B131" zoomScale="60" zoomScaleNormal="100" workbookViewId="0">
      <selection activeCell="C155" sqref="C155"/>
    </sheetView>
  </sheetViews>
  <sheetFormatPr defaultRowHeight="16.5"/>
  <cols>
    <col min="1" max="1" width="45.625" hidden="1" customWidth="1"/>
    <col min="2" max="2" width="53" bestFit="1" customWidth="1"/>
    <col min="3" max="3" width="54.75" bestFit="1" customWidth="1"/>
    <col min="4" max="4" width="5.5" bestFit="1" customWidth="1"/>
    <col min="5" max="5" width="11.75" bestFit="1" customWidth="1"/>
    <col min="6" max="6" width="11" bestFit="1" customWidth="1"/>
    <col min="7" max="7" width="10.25" bestFit="1" customWidth="1"/>
    <col min="8" max="8" width="6.625" bestFit="1" customWidth="1"/>
    <col min="9" max="9" width="11.75" bestFit="1" customWidth="1"/>
    <col min="10" max="10" width="11" bestFit="1" customWidth="1"/>
    <col min="11" max="11" width="11.75" bestFit="1" customWidth="1"/>
    <col min="12" max="12" width="14.75" bestFit="1" customWidth="1"/>
    <col min="13" max="13" width="11.75" bestFit="1" customWidth="1"/>
    <col min="14" max="14" width="9" bestFit="1" customWidth="1"/>
    <col min="15" max="15" width="11.75" bestFit="1" customWidth="1"/>
    <col min="16" max="16" width="10.25" bestFit="1" customWidth="1"/>
    <col min="17" max="17" width="11.25" hidden="1" customWidth="1"/>
    <col min="18" max="19" width="9.25" hidden="1" customWidth="1"/>
    <col min="20" max="21" width="10.375" bestFit="1" customWidth="1"/>
    <col min="22" max="22" width="9.25" bestFit="1" customWidth="1"/>
    <col min="23" max="23" width="8.875" bestFit="1" customWidth="1"/>
    <col min="24" max="24" width="13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697" t="s">
        <v>916</v>
      </c>
      <c r="B1" s="697"/>
      <c r="C1" s="697"/>
      <c r="D1" s="697"/>
      <c r="E1" s="697"/>
      <c r="F1" s="697"/>
      <c r="G1" s="697"/>
      <c r="H1" s="697"/>
      <c r="I1" s="697"/>
      <c r="J1" s="697"/>
      <c r="K1" s="697"/>
      <c r="L1" s="697"/>
      <c r="M1" s="697"/>
      <c r="N1" s="697"/>
      <c r="O1" s="697"/>
      <c r="P1" s="697"/>
      <c r="Q1" s="697"/>
      <c r="R1" s="697"/>
      <c r="S1" s="697"/>
      <c r="T1" s="697"/>
      <c r="U1" s="697"/>
      <c r="V1" s="697"/>
      <c r="W1" s="697"/>
      <c r="X1" s="697"/>
    </row>
    <row r="2" spans="1:28" ht="30" customHeight="1">
      <c r="A2" s="698" t="s">
        <v>1437</v>
      </c>
      <c r="B2" s="698"/>
      <c r="C2" s="698"/>
      <c r="D2" s="698"/>
      <c r="E2" s="698"/>
      <c r="F2" s="698"/>
      <c r="G2" s="698"/>
      <c r="H2" s="698"/>
      <c r="I2" s="698"/>
      <c r="J2" s="698"/>
      <c r="K2" s="698"/>
      <c r="L2" s="698"/>
      <c r="M2" s="698"/>
      <c r="N2" s="698"/>
      <c r="O2" s="698"/>
      <c r="P2" s="698"/>
      <c r="Q2" s="698"/>
      <c r="R2" s="698"/>
      <c r="S2" s="698"/>
      <c r="T2" s="698"/>
      <c r="U2" s="698"/>
      <c r="V2" s="698"/>
      <c r="W2" s="698"/>
      <c r="X2" s="698"/>
    </row>
    <row r="3" spans="1:28" ht="30" customHeight="1">
      <c r="A3" s="694" t="s">
        <v>490</v>
      </c>
      <c r="B3" s="694" t="s">
        <v>2</v>
      </c>
      <c r="C3" s="694" t="s">
        <v>917</v>
      </c>
      <c r="D3" s="694" t="s">
        <v>4</v>
      </c>
      <c r="E3" s="694" t="s">
        <v>6</v>
      </c>
      <c r="F3" s="694"/>
      <c r="G3" s="694"/>
      <c r="H3" s="694"/>
      <c r="I3" s="694"/>
      <c r="J3" s="694"/>
      <c r="K3" s="694"/>
      <c r="L3" s="694"/>
      <c r="M3" s="694"/>
      <c r="N3" s="694"/>
      <c r="O3" s="694"/>
      <c r="P3" s="694" t="s">
        <v>492</v>
      </c>
      <c r="Q3" s="694" t="s">
        <v>493</v>
      </c>
      <c r="R3" s="694"/>
      <c r="S3" s="694"/>
      <c r="T3" s="694"/>
      <c r="U3" s="694"/>
      <c r="V3" s="694"/>
      <c r="W3" s="694" t="s">
        <v>495</v>
      </c>
      <c r="X3" s="694" t="s">
        <v>12</v>
      </c>
      <c r="Y3" s="696" t="s">
        <v>925</v>
      </c>
      <c r="Z3" s="696" t="s">
        <v>926</v>
      </c>
      <c r="AA3" s="696" t="s">
        <v>927</v>
      </c>
      <c r="AB3" s="696" t="s">
        <v>48</v>
      </c>
    </row>
    <row r="4" spans="1:28" ht="30" customHeight="1">
      <c r="A4" s="694"/>
      <c r="B4" s="694"/>
      <c r="C4" s="694"/>
      <c r="D4" s="694"/>
      <c r="E4" s="10" t="s">
        <v>918</v>
      </c>
      <c r="F4" s="10" t="s">
        <v>919</v>
      </c>
      <c r="G4" s="10" t="s">
        <v>920</v>
      </c>
      <c r="H4" s="10" t="s">
        <v>919</v>
      </c>
      <c r="I4" s="10" t="s">
        <v>921</v>
      </c>
      <c r="J4" s="10" t="s">
        <v>919</v>
      </c>
      <c r="K4" s="10" t="s">
        <v>922</v>
      </c>
      <c r="L4" s="10" t="s">
        <v>919</v>
      </c>
      <c r="M4" s="10" t="s">
        <v>923</v>
      </c>
      <c r="N4" s="10" t="s">
        <v>919</v>
      </c>
      <c r="O4" s="10" t="s">
        <v>924</v>
      </c>
      <c r="P4" s="694"/>
      <c r="Q4" s="10" t="s">
        <v>918</v>
      </c>
      <c r="R4" s="10" t="s">
        <v>920</v>
      </c>
      <c r="S4" s="10" t="s">
        <v>921</v>
      </c>
      <c r="T4" s="10" t="s">
        <v>922</v>
      </c>
      <c r="U4" s="10" t="s">
        <v>923</v>
      </c>
      <c r="V4" s="10" t="s">
        <v>924</v>
      </c>
      <c r="W4" s="694"/>
      <c r="X4" s="694"/>
      <c r="Y4" s="696"/>
      <c r="Z4" s="696"/>
      <c r="AA4" s="696"/>
      <c r="AB4" s="696"/>
    </row>
    <row r="5" spans="1:28" ht="30" customHeight="1">
      <c r="A5" s="24" t="s">
        <v>807</v>
      </c>
      <c r="B5" s="24" t="s">
        <v>803</v>
      </c>
      <c r="C5" s="24" t="s">
        <v>804</v>
      </c>
      <c r="D5" s="35" t="s">
        <v>805</v>
      </c>
      <c r="E5" s="36">
        <v>0</v>
      </c>
      <c r="F5" s="24" t="s">
        <v>52</v>
      </c>
      <c r="G5" s="36">
        <v>0</v>
      </c>
      <c r="H5" s="24" t="s">
        <v>52</v>
      </c>
      <c r="I5" s="36">
        <v>0</v>
      </c>
      <c r="J5" s="24" t="s">
        <v>52</v>
      </c>
      <c r="K5" s="36">
        <v>420</v>
      </c>
      <c r="L5" s="24" t="s">
        <v>52</v>
      </c>
      <c r="M5" s="36">
        <v>0</v>
      </c>
      <c r="N5" s="24" t="s">
        <v>52</v>
      </c>
      <c r="O5" s="36">
        <f t="shared" ref="O5:O36" si="0">SMALL(E5:M5,COUNTIF(E5:M5,0)+1)</f>
        <v>420</v>
      </c>
      <c r="P5" s="36">
        <v>8944</v>
      </c>
      <c r="Q5" s="36">
        <v>0</v>
      </c>
      <c r="R5" s="36">
        <v>0</v>
      </c>
      <c r="S5" s="36">
        <v>0</v>
      </c>
      <c r="T5" s="36">
        <v>400</v>
      </c>
      <c r="U5" s="36">
        <v>0</v>
      </c>
      <c r="V5" s="36">
        <f>SMALL(Q5:U5,COUNTIF(Q5:U5,0)+1)</f>
        <v>400</v>
      </c>
      <c r="W5" s="24" t="s">
        <v>928</v>
      </c>
      <c r="X5" s="24" t="s">
        <v>806</v>
      </c>
      <c r="Y5" s="2" t="s">
        <v>52</v>
      </c>
      <c r="Z5" s="2" t="s">
        <v>52</v>
      </c>
      <c r="AA5" s="37"/>
      <c r="AB5" s="2" t="s">
        <v>52</v>
      </c>
    </row>
    <row r="6" spans="1:28" ht="30" customHeight="1">
      <c r="A6" s="24" t="s">
        <v>810</v>
      </c>
      <c r="B6" s="24" t="s">
        <v>809</v>
      </c>
      <c r="C6" s="24" t="s">
        <v>804</v>
      </c>
      <c r="D6" s="35" t="s">
        <v>805</v>
      </c>
      <c r="E6" s="36">
        <v>0</v>
      </c>
      <c r="F6" s="24" t="s">
        <v>52</v>
      </c>
      <c r="G6" s="36">
        <v>0</v>
      </c>
      <c r="H6" s="24" t="s">
        <v>52</v>
      </c>
      <c r="I6" s="36">
        <v>0</v>
      </c>
      <c r="J6" s="24" t="s">
        <v>52</v>
      </c>
      <c r="K6" s="36">
        <v>545</v>
      </c>
      <c r="L6" s="24" t="s">
        <v>52</v>
      </c>
      <c r="M6" s="36">
        <v>0</v>
      </c>
      <c r="N6" s="24" t="s">
        <v>52</v>
      </c>
      <c r="O6" s="36">
        <f t="shared" si="0"/>
        <v>545</v>
      </c>
      <c r="P6" s="36">
        <v>6441</v>
      </c>
      <c r="Q6" s="36">
        <v>0</v>
      </c>
      <c r="R6" s="36">
        <v>0</v>
      </c>
      <c r="S6" s="36">
        <v>0</v>
      </c>
      <c r="T6" s="36">
        <v>357</v>
      </c>
      <c r="U6" s="36">
        <v>0</v>
      </c>
      <c r="V6" s="36">
        <f>SMALL(Q6:U6,COUNTIF(Q6:U6,0)+1)</f>
        <v>357</v>
      </c>
      <c r="W6" s="24" t="s">
        <v>929</v>
      </c>
      <c r="X6" s="24" t="s">
        <v>806</v>
      </c>
      <c r="Y6" s="2" t="s">
        <v>52</v>
      </c>
      <c r="Z6" s="2" t="s">
        <v>52</v>
      </c>
      <c r="AA6" s="37"/>
      <c r="AB6" s="2" t="s">
        <v>52</v>
      </c>
    </row>
    <row r="7" spans="1:28" ht="30" customHeight="1">
      <c r="A7" s="24" t="s">
        <v>813</v>
      </c>
      <c r="B7" s="24" t="s">
        <v>812</v>
      </c>
      <c r="C7" s="24" t="s">
        <v>804</v>
      </c>
      <c r="D7" s="35" t="s">
        <v>805</v>
      </c>
      <c r="E7" s="36">
        <v>0</v>
      </c>
      <c r="F7" s="24" t="s">
        <v>52</v>
      </c>
      <c r="G7" s="36">
        <v>0</v>
      </c>
      <c r="H7" s="24" t="s">
        <v>52</v>
      </c>
      <c r="I7" s="36">
        <v>0</v>
      </c>
      <c r="J7" s="24" t="s">
        <v>52</v>
      </c>
      <c r="K7" s="36">
        <v>324</v>
      </c>
      <c r="L7" s="24" t="s">
        <v>52</v>
      </c>
      <c r="M7" s="36">
        <v>0</v>
      </c>
      <c r="N7" s="24" t="s">
        <v>52</v>
      </c>
      <c r="O7" s="36">
        <f t="shared" si="0"/>
        <v>324</v>
      </c>
      <c r="P7" s="36">
        <v>4184</v>
      </c>
      <c r="Q7" s="36">
        <v>0</v>
      </c>
      <c r="R7" s="36">
        <v>0</v>
      </c>
      <c r="S7" s="36">
        <v>0</v>
      </c>
      <c r="T7" s="36">
        <v>309</v>
      </c>
      <c r="U7" s="36">
        <v>0</v>
      </c>
      <c r="V7" s="36">
        <f>SMALL(Q7:U7,COUNTIF(Q7:U7,0)+1)</f>
        <v>309</v>
      </c>
      <c r="W7" s="24" t="s">
        <v>930</v>
      </c>
      <c r="X7" s="24" t="s">
        <v>806</v>
      </c>
      <c r="Y7" s="2" t="s">
        <v>52</v>
      </c>
      <c r="Z7" s="2" t="s">
        <v>52</v>
      </c>
      <c r="AA7" s="37"/>
      <c r="AB7" s="2" t="s">
        <v>52</v>
      </c>
    </row>
    <row r="8" spans="1:28" ht="30" customHeight="1">
      <c r="A8" s="24" t="s">
        <v>695</v>
      </c>
      <c r="B8" s="24" t="s">
        <v>128</v>
      </c>
      <c r="C8" s="24" t="s">
        <v>694</v>
      </c>
      <c r="D8" s="35" t="s">
        <v>58</v>
      </c>
      <c r="E8" s="36">
        <v>2787</v>
      </c>
      <c r="F8" s="24" t="s">
        <v>52</v>
      </c>
      <c r="G8" s="36">
        <v>2556</v>
      </c>
      <c r="H8" s="24" t="s">
        <v>931</v>
      </c>
      <c r="I8" s="36">
        <v>3383</v>
      </c>
      <c r="J8" s="24" t="s">
        <v>932</v>
      </c>
      <c r="K8" s="36">
        <v>0</v>
      </c>
      <c r="L8" s="24" t="s">
        <v>52</v>
      </c>
      <c r="M8" s="36">
        <v>0</v>
      </c>
      <c r="N8" s="24" t="s">
        <v>52</v>
      </c>
      <c r="O8" s="36">
        <f t="shared" si="0"/>
        <v>2556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24" t="s">
        <v>933</v>
      </c>
      <c r="X8" s="24" t="s">
        <v>52</v>
      </c>
      <c r="Y8" s="2" t="s">
        <v>52</v>
      </c>
      <c r="Z8" s="2" t="s">
        <v>52</v>
      </c>
      <c r="AA8" s="37"/>
      <c r="AB8" s="2" t="s">
        <v>52</v>
      </c>
    </row>
    <row r="9" spans="1:28" ht="30" customHeight="1">
      <c r="A9" s="24" t="s">
        <v>659</v>
      </c>
      <c r="B9" s="24" t="s">
        <v>657</v>
      </c>
      <c r="C9" s="24" t="s">
        <v>658</v>
      </c>
      <c r="D9" s="35" t="s">
        <v>58</v>
      </c>
      <c r="E9" s="36">
        <v>860</v>
      </c>
      <c r="F9" s="24" t="s">
        <v>52</v>
      </c>
      <c r="G9" s="36">
        <v>1228</v>
      </c>
      <c r="H9" s="24" t="s">
        <v>934</v>
      </c>
      <c r="I9" s="36">
        <v>1098</v>
      </c>
      <c r="J9" s="24" t="s">
        <v>935</v>
      </c>
      <c r="K9" s="36">
        <v>0</v>
      </c>
      <c r="L9" s="24" t="s">
        <v>52</v>
      </c>
      <c r="M9" s="36">
        <v>0</v>
      </c>
      <c r="N9" s="24" t="s">
        <v>52</v>
      </c>
      <c r="O9" s="36">
        <f t="shared" si="0"/>
        <v>860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24" t="s">
        <v>936</v>
      </c>
      <c r="X9" s="24" t="s">
        <v>52</v>
      </c>
      <c r="Y9" s="2" t="s">
        <v>52</v>
      </c>
      <c r="Z9" s="2" t="s">
        <v>52</v>
      </c>
      <c r="AA9" s="37"/>
      <c r="AB9" s="2" t="s">
        <v>52</v>
      </c>
    </row>
    <row r="10" spans="1:28" ht="30" customHeight="1">
      <c r="A10" s="24" t="s">
        <v>666</v>
      </c>
      <c r="B10" s="24" t="s">
        <v>657</v>
      </c>
      <c r="C10" s="24" t="s">
        <v>665</v>
      </c>
      <c r="D10" s="35" t="s">
        <v>58</v>
      </c>
      <c r="E10" s="36">
        <v>1086</v>
      </c>
      <c r="F10" s="24" t="s">
        <v>52</v>
      </c>
      <c r="G10" s="36">
        <v>1519</v>
      </c>
      <c r="H10" s="24" t="s">
        <v>934</v>
      </c>
      <c r="I10" s="36">
        <v>1536</v>
      </c>
      <c r="J10" s="24" t="s">
        <v>935</v>
      </c>
      <c r="K10" s="36">
        <v>0</v>
      </c>
      <c r="L10" s="24" t="s">
        <v>52</v>
      </c>
      <c r="M10" s="36">
        <v>0</v>
      </c>
      <c r="N10" s="24" t="s">
        <v>52</v>
      </c>
      <c r="O10" s="36">
        <f t="shared" si="0"/>
        <v>1086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24" t="s">
        <v>937</v>
      </c>
      <c r="X10" s="24" t="s">
        <v>52</v>
      </c>
      <c r="Y10" s="2" t="s">
        <v>52</v>
      </c>
      <c r="Z10" s="2" t="s">
        <v>52</v>
      </c>
      <c r="AA10" s="37"/>
      <c r="AB10" s="2" t="s">
        <v>52</v>
      </c>
    </row>
    <row r="11" spans="1:28" ht="30" customHeight="1">
      <c r="A11" s="24" t="s">
        <v>673</v>
      </c>
      <c r="B11" s="24" t="s">
        <v>657</v>
      </c>
      <c r="C11" s="24" t="s">
        <v>672</v>
      </c>
      <c r="D11" s="35" t="s">
        <v>58</v>
      </c>
      <c r="E11" s="36">
        <v>1408</v>
      </c>
      <c r="F11" s="24" t="s">
        <v>52</v>
      </c>
      <c r="G11" s="36">
        <v>1969</v>
      </c>
      <c r="H11" s="24" t="s">
        <v>934</v>
      </c>
      <c r="I11" s="36">
        <v>1765</v>
      </c>
      <c r="J11" s="24" t="s">
        <v>935</v>
      </c>
      <c r="K11" s="36">
        <v>0</v>
      </c>
      <c r="L11" s="24" t="s">
        <v>52</v>
      </c>
      <c r="M11" s="36">
        <v>0</v>
      </c>
      <c r="N11" s="24" t="s">
        <v>52</v>
      </c>
      <c r="O11" s="36">
        <f t="shared" si="0"/>
        <v>1408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24" t="s">
        <v>938</v>
      </c>
      <c r="X11" s="24" t="s">
        <v>52</v>
      </c>
      <c r="Y11" s="2" t="s">
        <v>52</v>
      </c>
      <c r="Z11" s="2" t="s">
        <v>52</v>
      </c>
      <c r="AA11" s="37"/>
      <c r="AB11" s="2" t="s">
        <v>52</v>
      </c>
    </row>
    <row r="12" spans="1:28" ht="30" customHeight="1">
      <c r="A12" s="24" t="s">
        <v>680</v>
      </c>
      <c r="B12" s="24" t="s">
        <v>657</v>
      </c>
      <c r="C12" s="24" t="s">
        <v>679</v>
      </c>
      <c r="D12" s="35" t="s">
        <v>58</v>
      </c>
      <c r="E12" s="36">
        <v>2090</v>
      </c>
      <c r="F12" s="24" t="s">
        <v>52</v>
      </c>
      <c r="G12" s="36">
        <v>3099</v>
      </c>
      <c r="H12" s="24" t="s">
        <v>934</v>
      </c>
      <c r="I12" s="36">
        <v>2971</v>
      </c>
      <c r="J12" s="24" t="s">
        <v>935</v>
      </c>
      <c r="K12" s="36">
        <v>0</v>
      </c>
      <c r="L12" s="24" t="s">
        <v>52</v>
      </c>
      <c r="M12" s="36">
        <v>0</v>
      </c>
      <c r="N12" s="24" t="s">
        <v>52</v>
      </c>
      <c r="O12" s="36">
        <f t="shared" si="0"/>
        <v>2090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24" t="s">
        <v>939</v>
      </c>
      <c r="X12" s="24" t="s">
        <v>52</v>
      </c>
      <c r="Y12" s="2" t="s">
        <v>52</v>
      </c>
      <c r="Z12" s="2" t="s">
        <v>52</v>
      </c>
      <c r="AA12" s="37"/>
      <c r="AB12" s="2" t="s">
        <v>52</v>
      </c>
    </row>
    <row r="13" spans="1:28" ht="30" customHeight="1">
      <c r="A13" s="24" t="s">
        <v>687</v>
      </c>
      <c r="B13" s="24" t="s">
        <v>657</v>
      </c>
      <c r="C13" s="24" t="s">
        <v>686</v>
      </c>
      <c r="D13" s="35" t="s">
        <v>58</v>
      </c>
      <c r="E13" s="36">
        <v>3041</v>
      </c>
      <c r="F13" s="24" t="s">
        <v>52</v>
      </c>
      <c r="G13" s="36">
        <v>4351</v>
      </c>
      <c r="H13" s="24" t="s">
        <v>934</v>
      </c>
      <c r="I13" s="36">
        <v>4057</v>
      </c>
      <c r="J13" s="24" t="s">
        <v>935</v>
      </c>
      <c r="K13" s="36">
        <v>0</v>
      </c>
      <c r="L13" s="24" t="s">
        <v>52</v>
      </c>
      <c r="M13" s="36">
        <v>0</v>
      </c>
      <c r="N13" s="24" t="s">
        <v>52</v>
      </c>
      <c r="O13" s="36">
        <f t="shared" si="0"/>
        <v>3041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24" t="s">
        <v>940</v>
      </c>
      <c r="X13" s="24" t="s">
        <v>52</v>
      </c>
      <c r="Y13" s="2" t="s">
        <v>52</v>
      </c>
      <c r="Z13" s="2" t="s">
        <v>52</v>
      </c>
      <c r="AA13" s="37"/>
      <c r="AB13" s="2" t="s">
        <v>52</v>
      </c>
    </row>
    <row r="14" spans="1:28" ht="30" customHeight="1">
      <c r="A14" s="24" t="s">
        <v>627</v>
      </c>
      <c r="B14" s="24" t="s">
        <v>625</v>
      </c>
      <c r="C14" s="24" t="s">
        <v>626</v>
      </c>
      <c r="D14" s="35" t="s">
        <v>58</v>
      </c>
      <c r="E14" s="36">
        <v>1672</v>
      </c>
      <c r="F14" s="24" t="s">
        <v>52</v>
      </c>
      <c r="G14" s="36">
        <v>2358</v>
      </c>
      <c r="H14" s="24" t="s">
        <v>941</v>
      </c>
      <c r="I14" s="36">
        <v>2863</v>
      </c>
      <c r="J14" s="24" t="s">
        <v>942</v>
      </c>
      <c r="K14" s="36">
        <v>0</v>
      </c>
      <c r="L14" s="24" t="s">
        <v>52</v>
      </c>
      <c r="M14" s="36">
        <v>0</v>
      </c>
      <c r="N14" s="24" t="s">
        <v>52</v>
      </c>
      <c r="O14" s="36">
        <f t="shared" si="0"/>
        <v>1672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24" t="s">
        <v>943</v>
      </c>
      <c r="X14" s="24" t="s">
        <v>52</v>
      </c>
      <c r="Y14" s="2" t="s">
        <v>52</v>
      </c>
      <c r="Z14" s="2" t="s">
        <v>52</v>
      </c>
      <c r="AA14" s="37"/>
      <c r="AB14" s="2" t="s">
        <v>52</v>
      </c>
    </row>
    <row r="15" spans="1:28" ht="30" customHeight="1">
      <c r="A15" s="24" t="s">
        <v>634</v>
      </c>
      <c r="B15" s="24" t="s">
        <v>625</v>
      </c>
      <c r="C15" s="24" t="s">
        <v>633</v>
      </c>
      <c r="D15" s="35" t="s">
        <v>58</v>
      </c>
      <c r="E15" s="36">
        <v>2292</v>
      </c>
      <c r="F15" s="24" t="s">
        <v>52</v>
      </c>
      <c r="G15" s="36">
        <v>3234</v>
      </c>
      <c r="H15" s="24" t="s">
        <v>941</v>
      </c>
      <c r="I15" s="36">
        <v>3915</v>
      </c>
      <c r="J15" s="24" t="s">
        <v>942</v>
      </c>
      <c r="K15" s="36">
        <v>0</v>
      </c>
      <c r="L15" s="24" t="s">
        <v>52</v>
      </c>
      <c r="M15" s="36">
        <v>0</v>
      </c>
      <c r="N15" s="24" t="s">
        <v>52</v>
      </c>
      <c r="O15" s="36">
        <f t="shared" si="0"/>
        <v>2292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24" t="s">
        <v>944</v>
      </c>
      <c r="X15" s="24" t="s">
        <v>52</v>
      </c>
      <c r="Y15" s="2" t="s">
        <v>52</v>
      </c>
      <c r="Z15" s="2" t="s">
        <v>52</v>
      </c>
      <c r="AA15" s="37"/>
      <c r="AB15" s="2" t="s">
        <v>52</v>
      </c>
    </row>
    <row r="16" spans="1:28" ht="30" customHeight="1">
      <c r="A16" s="24" t="s">
        <v>641</v>
      </c>
      <c r="B16" s="24" t="s">
        <v>625</v>
      </c>
      <c r="C16" s="24" t="s">
        <v>640</v>
      </c>
      <c r="D16" s="35" t="s">
        <v>58</v>
      </c>
      <c r="E16" s="36">
        <v>1986</v>
      </c>
      <c r="F16" s="24" t="s">
        <v>52</v>
      </c>
      <c r="G16" s="36">
        <v>2747</v>
      </c>
      <c r="H16" s="24" t="s">
        <v>941</v>
      </c>
      <c r="I16" s="36">
        <v>3161</v>
      </c>
      <c r="J16" s="24" t="s">
        <v>945</v>
      </c>
      <c r="K16" s="36">
        <v>0</v>
      </c>
      <c r="L16" s="24" t="s">
        <v>52</v>
      </c>
      <c r="M16" s="36">
        <v>0</v>
      </c>
      <c r="N16" s="24" t="s">
        <v>52</v>
      </c>
      <c r="O16" s="36">
        <f t="shared" si="0"/>
        <v>1986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24" t="s">
        <v>946</v>
      </c>
      <c r="X16" s="24" t="s">
        <v>52</v>
      </c>
      <c r="Y16" s="2" t="s">
        <v>52</v>
      </c>
      <c r="Z16" s="2" t="s">
        <v>52</v>
      </c>
      <c r="AA16" s="37"/>
      <c r="AB16" s="2" t="s">
        <v>52</v>
      </c>
    </row>
    <row r="17" spans="1:28" ht="30" customHeight="1">
      <c r="A17" s="24" t="s">
        <v>610</v>
      </c>
      <c r="B17" s="24" t="s">
        <v>608</v>
      </c>
      <c r="C17" s="24" t="s">
        <v>609</v>
      </c>
      <c r="D17" s="35" t="s">
        <v>58</v>
      </c>
      <c r="E17" s="36">
        <v>3368</v>
      </c>
      <c r="F17" s="24" t="s">
        <v>52</v>
      </c>
      <c r="G17" s="36">
        <v>4091</v>
      </c>
      <c r="H17" s="24" t="s">
        <v>947</v>
      </c>
      <c r="I17" s="36">
        <v>3724</v>
      </c>
      <c r="J17" s="24" t="s">
        <v>942</v>
      </c>
      <c r="K17" s="36">
        <v>0</v>
      </c>
      <c r="L17" s="24" t="s">
        <v>52</v>
      </c>
      <c r="M17" s="36">
        <v>0</v>
      </c>
      <c r="N17" s="24" t="s">
        <v>52</v>
      </c>
      <c r="O17" s="36">
        <f t="shared" si="0"/>
        <v>3368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24" t="s">
        <v>948</v>
      </c>
      <c r="X17" s="24" t="s">
        <v>52</v>
      </c>
      <c r="Y17" s="2" t="s">
        <v>52</v>
      </c>
      <c r="Z17" s="2" t="s">
        <v>52</v>
      </c>
      <c r="AA17" s="37"/>
      <c r="AB17" s="2" t="s">
        <v>52</v>
      </c>
    </row>
    <row r="18" spans="1:28" ht="30" customHeight="1">
      <c r="A18" s="24" t="s">
        <v>619</v>
      </c>
      <c r="B18" s="24" t="s">
        <v>608</v>
      </c>
      <c r="C18" s="24" t="s">
        <v>618</v>
      </c>
      <c r="D18" s="35" t="s">
        <v>58</v>
      </c>
      <c r="E18" s="36">
        <v>9566</v>
      </c>
      <c r="F18" s="24" t="s">
        <v>52</v>
      </c>
      <c r="G18" s="36">
        <v>11540</v>
      </c>
      <c r="H18" s="24" t="s">
        <v>947</v>
      </c>
      <c r="I18" s="36">
        <v>10574</v>
      </c>
      <c r="J18" s="24" t="s">
        <v>942</v>
      </c>
      <c r="K18" s="36">
        <v>0</v>
      </c>
      <c r="L18" s="24" t="s">
        <v>52</v>
      </c>
      <c r="M18" s="36">
        <v>0</v>
      </c>
      <c r="N18" s="24" t="s">
        <v>52</v>
      </c>
      <c r="O18" s="36">
        <f t="shared" si="0"/>
        <v>9566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24" t="s">
        <v>949</v>
      </c>
      <c r="X18" s="24" t="s">
        <v>52</v>
      </c>
      <c r="Y18" s="2" t="s">
        <v>52</v>
      </c>
      <c r="Z18" s="2" t="s">
        <v>52</v>
      </c>
      <c r="AA18" s="37"/>
      <c r="AB18" s="2" t="s">
        <v>52</v>
      </c>
    </row>
    <row r="19" spans="1:28" ht="30" customHeight="1">
      <c r="A19" s="24" t="s">
        <v>650</v>
      </c>
      <c r="B19" s="24" t="s">
        <v>648</v>
      </c>
      <c r="C19" s="24" t="s">
        <v>649</v>
      </c>
      <c r="D19" s="35" t="s">
        <v>58</v>
      </c>
      <c r="E19" s="36">
        <v>570</v>
      </c>
      <c r="F19" s="24" t="s">
        <v>52</v>
      </c>
      <c r="G19" s="36">
        <v>740</v>
      </c>
      <c r="H19" s="24" t="s">
        <v>947</v>
      </c>
      <c r="I19" s="36">
        <v>921</v>
      </c>
      <c r="J19" s="24" t="s">
        <v>935</v>
      </c>
      <c r="K19" s="36">
        <v>0</v>
      </c>
      <c r="L19" s="24" t="s">
        <v>52</v>
      </c>
      <c r="M19" s="36">
        <v>0</v>
      </c>
      <c r="N19" s="24" t="s">
        <v>52</v>
      </c>
      <c r="O19" s="36">
        <f t="shared" si="0"/>
        <v>570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24" t="s">
        <v>950</v>
      </c>
      <c r="X19" s="24" t="s">
        <v>52</v>
      </c>
      <c r="Y19" s="2" t="s">
        <v>52</v>
      </c>
      <c r="Z19" s="2" t="s">
        <v>52</v>
      </c>
      <c r="AA19" s="37"/>
      <c r="AB19" s="2" t="s">
        <v>52</v>
      </c>
    </row>
    <row r="20" spans="1:28" ht="30" customHeight="1">
      <c r="A20" s="24" t="s">
        <v>901</v>
      </c>
      <c r="B20" s="24" t="s">
        <v>899</v>
      </c>
      <c r="C20" s="24" t="s">
        <v>900</v>
      </c>
      <c r="D20" s="35" t="s">
        <v>828</v>
      </c>
      <c r="E20" s="36">
        <v>571556</v>
      </c>
      <c r="F20" s="24" t="s">
        <v>52</v>
      </c>
      <c r="G20" s="36">
        <v>634730.53</v>
      </c>
      <c r="H20" s="24" t="s">
        <v>951</v>
      </c>
      <c r="I20" s="36">
        <v>571556.88</v>
      </c>
      <c r="J20" s="24" t="s">
        <v>952</v>
      </c>
      <c r="K20" s="36">
        <v>0</v>
      </c>
      <c r="L20" s="24" t="s">
        <v>52</v>
      </c>
      <c r="M20" s="36">
        <v>0</v>
      </c>
      <c r="N20" s="24" t="s">
        <v>52</v>
      </c>
      <c r="O20" s="36">
        <f t="shared" si="0"/>
        <v>571556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24" t="s">
        <v>953</v>
      </c>
      <c r="X20" s="24" t="s">
        <v>52</v>
      </c>
      <c r="Y20" s="2" t="s">
        <v>52</v>
      </c>
      <c r="Z20" s="2" t="s">
        <v>52</v>
      </c>
      <c r="AA20" s="37"/>
      <c r="AB20" s="2" t="s">
        <v>52</v>
      </c>
    </row>
    <row r="21" spans="1:28" ht="30" customHeight="1">
      <c r="A21" s="24" t="s">
        <v>863</v>
      </c>
      <c r="B21" s="24" t="s">
        <v>860</v>
      </c>
      <c r="C21" s="24" t="s">
        <v>861</v>
      </c>
      <c r="D21" s="35" t="s">
        <v>828</v>
      </c>
      <c r="E21" s="36">
        <v>0</v>
      </c>
      <c r="F21" s="24" t="s">
        <v>52</v>
      </c>
      <c r="G21" s="36">
        <v>98080</v>
      </c>
      <c r="H21" s="24" t="s">
        <v>954</v>
      </c>
      <c r="I21" s="36">
        <v>96160</v>
      </c>
      <c r="J21" s="24" t="s">
        <v>955</v>
      </c>
      <c r="K21" s="36">
        <v>0</v>
      </c>
      <c r="L21" s="24" t="s">
        <v>52</v>
      </c>
      <c r="M21" s="36">
        <v>0</v>
      </c>
      <c r="N21" s="24" t="s">
        <v>52</v>
      </c>
      <c r="O21" s="36">
        <f t="shared" si="0"/>
        <v>96160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24" t="s">
        <v>956</v>
      </c>
      <c r="X21" s="24" t="s">
        <v>52</v>
      </c>
      <c r="Y21" s="2" t="s">
        <v>52</v>
      </c>
      <c r="Z21" s="2" t="s">
        <v>52</v>
      </c>
      <c r="AA21" s="37"/>
      <c r="AB21" s="2" t="s">
        <v>52</v>
      </c>
    </row>
    <row r="22" spans="1:28" ht="30" customHeight="1">
      <c r="A22" s="24" t="s">
        <v>728</v>
      </c>
      <c r="B22" s="24" t="s">
        <v>726</v>
      </c>
      <c r="C22" s="24" t="s">
        <v>727</v>
      </c>
      <c r="D22" s="35" t="s">
        <v>134</v>
      </c>
      <c r="E22" s="36">
        <v>0</v>
      </c>
      <c r="F22" s="24" t="s">
        <v>52</v>
      </c>
      <c r="G22" s="36">
        <v>25.4</v>
      </c>
      <c r="H22" s="24" t="s">
        <v>957</v>
      </c>
      <c r="I22" s="36">
        <v>21.3</v>
      </c>
      <c r="J22" s="24" t="s">
        <v>958</v>
      </c>
      <c r="K22" s="36">
        <v>0</v>
      </c>
      <c r="L22" s="24" t="s">
        <v>52</v>
      </c>
      <c r="M22" s="36">
        <v>0</v>
      </c>
      <c r="N22" s="24" t="s">
        <v>52</v>
      </c>
      <c r="O22" s="36">
        <f t="shared" si="0"/>
        <v>21.3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24" t="s">
        <v>959</v>
      </c>
      <c r="X22" s="24" t="s">
        <v>52</v>
      </c>
      <c r="Y22" s="2" t="s">
        <v>52</v>
      </c>
      <c r="Z22" s="2" t="s">
        <v>52</v>
      </c>
      <c r="AA22" s="37"/>
      <c r="AB22" s="2" t="s">
        <v>52</v>
      </c>
    </row>
    <row r="23" spans="1:28" ht="30" customHeight="1">
      <c r="A23" s="24" t="s">
        <v>732</v>
      </c>
      <c r="B23" s="24" t="s">
        <v>730</v>
      </c>
      <c r="C23" s="24" t="s">
        <v>731</v>
      </c>
      <c r="D23" s="35" t="s">
        <v>134</v>
      </c>
      <c r="E23" s="36">
        <v>0</v>
      </c>
      <c r="F23" s="24" t="s">
        <v>52</v>
      </c>
      <c r="G23" s="36">
        <v>11</v>
      </c>
      <c r="H23" s="24" t="s">
        <v>960</v>
      </c>
      <c r="I23" s="36">
        <v>9.3000000000000007</v>
      </c>
      <c r="J23" s="24" t="s">
        <v>958</v>
      </c>
      <c r="K23" s="36">
        <v>0</v>
      </c>
      <c r="L23" s="24" t="s">
        <v>52</v>
      </c>
      <c r="M23" s="36">
        <v>0</v>
      </c>
      <c r="N23" s="24" t="s">
        <v>52</v>
      </c>
      <c r="O23" s="36">
        <f t="shared" si="0"/>
        <v>9.3000000000000007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24" t="s">
        <v>961</v>
      </c>
      <c r="X23" s="24" t="s">
        <v>52</v>
      </c>
      <c r="Y23" s="2" t="s">
        <v>52</v>
      </c>
      <c r="Z23" s="2" t="s">
        <v>52</v>
      </c>
      <c r="AA23" s="37"/>
      <c r="AB23" s="2" t="s">
        <v>52</v>
      </c>
    </row>
    <row r="24" spans="1:28" ht="30" customHeight="1">
      <c r="A24" s="24" t="s">
        <v>724</v>
      </c>
      <c r="B24" s="24" t="s">
        <v>722</v>
      </c>
      <c r="C24" s="24" t="s">
        <v>723</v>
      </c>
      <c r="D24" s="35" t="s">
        <v>134</v>
      </c>
      <c r="E24" s="36">
        <v>0</v>
      </c>
      <c r="F24" s="24" t="s">
        <v>52</v>
      </c>
      <c r="G24" s="36">
        <v>180</v>
      </c>
      <c r="H24" s="24" t="s">
        <v>960</v>
      </c>
      <c r="I24" s="36">
        <v>160</v>
      </c>
      <c r="J24" s="24" t="s">
        <v>962</v>
      </c>
      <c r="K24" s="36">
        <v>0</v>
      </c>
      <c r="L24" s="24" t="s">
        <v>52</v>
      </c>
      <c r="M24" s="36">
        <v>0</v>
      </c>
      <c r="N24" s="24" t="s">
        <v>52</v>
      </c>
      <c r="O24" s="36">
        <f t="shared" si="0"/>
        <v>160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24" t="s">
        <v>963</v>
      </c>
      <c r="X24" s="24" t="s">
        <v>52</v>
      </c>
      <c r="Y24" s="2" t="s">
        <v>52</v>
      </c>
      <c r="Z24" s="2" t="s">
        <v>52</v>
      </c>
      <c r="AA24" s="37"/>
      <c r="AB24" s="2" t="s">
        <v>52</v>
      </c>
    </row>
    <row r="25" spans="1:28" ht="30" customHeight="1">
      <c r="A25" s="24" t="s">
        <v>854</v>
      </c>
      <c r="B25" s="24" t="s">
        <v>722</v>
      </c>
      <c r="C25" s="24" t="s">
        <v>853</v>
      </c>
      <c r="D25" s="35" t="s">
        <v>134</v>
      </c>
      <c r="E25" s="36">
        <v>0</v>
      </c>
      <c r="F25" s="24" t="s">
        <v>52</v>
      </c>
      <c r="G25" s="36">
        <v>590</v>
      </c>
      <c r="H25" s="24" t="s">
        <v>960</v>
      </c>
      <c r="I25" s="36">
        <v>560</v>
      </c>
      <c r="J25" s="24" t="s">
        <v>962</v>
      </c>
      <c r="K25" s="36">
        <v>0</v>
      </c>
      <c r="L25" s="24" t="s">
        <v>52</v>
      </c>
      <c r="M25" s="36">
        <v>0</v>
      </c>
      <c r="N25" s="24" t="s">
        <v>52</v>
      </c>
      <c r="O25" s="36">
        <f t="shared" si="0"/>
        <v>560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24" t="s">
        <v>964</v>
      </c>
      <c r="X25" s="24" t="s">
        <v>52</v>
      </c>
      <c r="Y25" s="2" t="s">
        <v>52</v>
      </c>
      <c r="Z25" s="2" t="s">
        <v>52</v>
      </c>
      <c r="AA25" s="37"/>
      <c r="AB25" s="2" t="s">
        <v>52</v>
      </c>
    </row>
    <row r="26" spans="1:28" ht="30" customHeight="1">
      <c r="A26" s="24" t="s">
        <v>705</v>
      </c>
      <c r="B26" s="24" t="s">
        <v>703</v>
      </c>
      <c r="C26" s="24" t="s">
        <v>704</v>
      </c>
      <c r="D26" s="35" t="s">
        <v>134</v>
      </c>
      <c r="E26" s="36">
        <v>4020</v>
      </c>
      <c r="F26" s="24" t="s">
        <v>52</v>
      </c>
      <c r="G26" s="36">
        <v>11275</v>
      </c>
      <c r="H26" s="24" t="s">
        <v>965</v>
      </c>
      <c r="I26" s="36">
        <v>4730</v>
      </c>
      <c r="J26" s="24" t="s">
        <v>966</v>
      </c>
      <c r="K26" s="36">
        <v>0</v>
      </c>
      <c r="L26" s="24" t="s">
        <v>52</v>
      </c>
      <c r="M26" s="36">
        <v>0</v>
      </c>
      <c r="N26" s="24" t="s">
        <v>52</v>
      </c>
      <c r="O26" s="36">
        <f t="shared" si="0"/>
        <v>4020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24" t="s">
        <v>967</v>
      </c>
      <c r="X26" s="24" t="s">
        <v>52</v>
      </c>
      <c r="Y26" s="2" t="s">
        <v>52</v>
      </c>
      <c r="Z26" s="2" t="s">
        <v>52</v>
      </c>
      <c r="AA26" s="37"/>
      <c r="AB26" s="2" t="s">
        <v>52</v>
      </c>
    </row>
    <row r="27" spans="1:28" ht="30" customHeight="1">
      <c r="A27" s="24" t="s">
        <v>712</v>
      </c>
      <c r="B27" s="24" t="s">
        <v>703</v>
      </c>
      <c r="C27" s="24" t="s">
        <v>711</v>
      </c>
      <c r="D27" s="35" t="s">
        <v>134</v>
      </c>
      <c r="E27" s="36">
        <v>14365</v>
      </c>
      <c r="F27" s="24" t="s">
        <v>52</v>
      </c>
      <c r="G27" s="36">
        <v>34760</v>
      </c>
      <c r="H27" s="24" t="s">
        <v>965</v>
      </c>
      <c r="I27" s="36">
        <v>16900</v>
      </c>
      <c r="J27" s="24" t="s">
        <v>966</v>
      </c>
      <c r="K27" s="36">
        <v>0</v>
      </c>
      <c r="L27" s="24" t="s">
        <v>52</v>
      </c>
      <c r="M27" s="36">
        <v>0</v>
      </c>
      <c r="N27" s="24" t="s">
        <v>52</v>
      </c>
      <c r="O27" s="36">
        <f t="shared" si="0"/>
        <v>14365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24" t="s">
        <v>968</v>
      </c>
      <c r="X27" s="24" t="s">
        <v>52</v>
      </c>
      <c r="Y27" s="2" t="s">
        <v>52</v>
      </c>
      <c r="Z27" s="2" t="s">
        <v>52</v>
      </c>
      <c r="AA27" s="37"/>
      <c r="AB27" s="2" t="s">
        <v>52</v>
      </c>
    </row>
    <row r="28" spans="1:28" ht="30" customHeight="1">
      <c r="A28" s="24" t="s">
        <v>753</v>
      </c>
      <c r="B28" s="24" t="s">
        <v>751</v>
      </c>
      <c r="C28" s="24" t="s">
        <v>752</v>
      </c>
      <c r="D28" s="35" t="s">
        <v>134</v>
      </c>
      <c r="E28" s="36">
        <v>0</v>
      </c>
      <c r="F28" s="24" t="s">
        <v>52</v>
      </c>
      <c r="G28" s="36">
        <v>840</v>
      </c>
      <c r="H28" s="24" t="s">
        <v>969</v>
      </c>
      <c r="I28" s="36">
        <v>0</v>
      </c>
      <c r="J28" s="24" t="s">
        <v>52</v>
      </c>
      <c r="K28" s="36">
        <v>0</v>
      </c>
      <c r="L28" s="24" t="s">
        <v>52</v>
      </c>
      <c r="M28" s="36">
        <v>0</v>
      </c>
      <c r="N28" s="24" t="s">
        <v>52</v>
      </c>
      <c r="O28" s="36">
        <f t="shared" si="0"/>
        <v>840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24" t="s">
        <v>970</v>
      </c>
      <c r="X28" s="24" t="s">
        <v>52</v>
      </c>
      <c r="Y28" s="2" t="s">
        <v>52</v>
      </c>
      <c r="Z28" s="2" t="s">
        <v>52</v>
      </c>
      <c r="AA28" s="37"/>
      <c r="AB28" s="2" t="s">
        <v>52</v>
      </c>
    </row>
    <row r="29" spans="1:28" ht="30" customHeight="1">
      <c r="A29" s="24" t="s">
        <v>846</v>
      </c>
      <c r="B29" s="24" t="s">
        <v>815</v>
      </c>
      <c r="C29" s="24" t="s">
        <v>52</v>
      </c>
      <c r="D29" s="35" t="s">
        <v>58</v>
      </c>
      <c r="E29" s="36">
        <v>0</v>
      </c>
      <c r="F29" s="24" t="s">
        <v>52</v>
      </c>
      <c r="G29" s="36">
        <v>297</v>
      </c>
      <c r="H29" s="24" t="s">
        <v>971</v>
      </c>
      <c r="I29" s="36">
        <v>110</v>
      </c>
      <c r="J29" s="24" t="s">
        <v>972</v>
      </c>
      <c r="K29" s="36">
        <v>0</v>
      </c>
      <c r="L29" s="24" t="s">
        <v>52</v>
      </c>
      <c r="M29" s="36">
        <v>0</v>
      </c>
      <c r="N29" s="24" t="s">
        <v>52</v>
      </c>
      <c r="O29" s="36">
        <f t="shared" si="0"/>
        <v>110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24" t="s">
        <v>973</v>
      </c>
      <c r="X29" s="24" t="s">
        <v>52</v>
      </c>
      <c r="Y29" s="2" t="s">
        <v>52</v>
      </c>
      <c r="Z29" s="2" t="s">
        <v>52</v>
      </c>
      <c r="AA29" s="37"/>
      <c r="AB29" s="2" t="s">
        <v>52</v>
      </c>
    </row>
    <row r="30" spans="1:28" ht="30" customHeight="1">
      <c r="A30" s="24" t="s">
        <v>786</v>
      </c>
      <c r="B30" s="24" t="s">
        <v>784</v>
      </c>
      <c r="C30" s="24" t="s">
        <v>785</v>
      </c>
      <c r="D30" s="35" t="s">
        <v>134</v>
      </c>
      <c r="E30" s="36">
        <v>0</v>
      </c>
      <c r="F30" s="24" t="s">
        <v>52</v>
      </c>
      <c r="G30" s="36">
        <v>0</v>
      </c>
      <c r="H30" s="24" t="s">
        <v>52</v>
      </c>
      <c r="I30" s="36">
        <v>3850</v>
      </c>
      <c r="J30" s="24" t="s">
        <v>974</v>
      </c>
      <c r="K30" s="36">
        <v>0</v>
      </c>
      <c r="L30" s="24" t="s">
        <v>52</v>
      </c>
      <c r="M30" s="36">
        <v>0</v>
      </c>
      <c r="N30" s="24" t="s">
        <v>52</v>
      </c>
      <c r="O30" s="36">
        <f t="shared" si="0"/>
        <v>3850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24" t="s">
        <v>975</v>
      </c>
      <c r="X30" s="24" t="s">
        <v>52</v>
      </c>
      <c r="Y30" s="2" t="s">
        <v>52</v>
      </c>
      <c r="Z30" s="2" t="s">
        <v>52</v>
      </c>
      <c r="AA30" s="37"/>
      <c r="AB30" s="2" t="s">
        <v>52</v>
      </c>
    </row>
    <row r="31" spans="1:28" ht="30" customHeight="1">
      <c r="A31" s="24" t="s">
        <v>782</v>
      </c>
      <c r="B31" s="24" t="s">
        <v>780</v>
      </c>
      <c r="C31" s="24" t="s">
        <v>781</v>
      </c>
      <c r="D31" s="35" t="s">
        <v>134</v>
      </c>
      <c r="E31" s="36">
        <v>0</v>
      </c>
      <c r="F31" s="24" t="s">
        <v>52</v>
      </c>
      <c r="G31" s="36">
        <v>0</v>
      </c>
      <c r="H31" s="24" t="s">
        <v>52</v>
      </c>
      <c r="I31" s="36">
        <v>36300</v>
      </c>
      <c r="J31" s="24" t="s">
        <v>974</v>
      </c>
      <c r="K31" s="36">
        <v>0</v>
      </c>
      <c r="L31" s="24" t="s">
        <v>52</v>
      </c>
      <c r="M31" s="36">
        <v>0</v>
      </c>
      <c r="N31" s="24" t="s">
        <v>52</v>
      </c>
      <c r="O31" s="36">
        <f t="shared" si="0"/>
        <v>36300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24" t="s">
        <v>976</v>
      </c>
      <c r="X31" s="24" t="s">
        <v>52</v>
      </c>
      <c r="Y31" s="2" t="s">
        <v>52</v>
      </c>
      <c r="Z31" s="2" t="s">
        <v>52</v>
      </c>
      <c r="AA31" s="37"/>
      <c r="AB31" s="2" t="s">
        <v>52</v>
      </c>
    </row>
    <row r="32" spans="1:28" ht="30" customHeight="1">
      <c r="A32" s="24" t="s">
        <v>720</v>
      </c>
      <c r="B32" s="24" t="s">
        <v>718</v>
      </c>
      <c r="C32" s="24" t="s">
        <v>719</v>
      </c>
      <c r="D32" s="35" t="s">
        <v>58</v>
      </c>
      <c r="E32" s="36">
        <v>6176</v>
      </c>
      <c r="F32" s="24" t="s">
        <v>52</v>
      </c>
      <c r="G32" s="36">
        <v>0</v>
      </c>
      <c r="H32" s="24" t="s">
        <v>52</v>
      </c>
      <c r="I32" s="36">
        <v>0</v>
      </c>
      <c r="J32" s="24" t="s">
        <v>52</v>
      </c>
      <c r="K32" s="36">
        <v>0</v>
      </c>
      <c r="L32" s="24" t="s">
        <v>52</v>
      </c>
      <c r="M32" s="36">
        <v>0</v>
      </c>
      <c r="N32" s="24" t="s">
        <v>52</v>
      </c>
      <c r="O32" s="36">
        <f t="shared" si="0"/>
        <v>6176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24" t="s">
        <v>977</v>
      </c>
      <c r="X32" s="24" t="s">
        <v>52</v>
      </c>
      <c r="Y32" s="2" t="s">
        <v>52</v>
      </c>
      <c r="Z32" s="2" t="s">
        <v>52</v>
      </c>
      <c r="AA32" s="37"/>
      <c r="AB32" s="2" t="s">
        <v>52</v>
      </c>
    </row>
    <row r="33" spans="1:28" ht="30" customHeight="1">
      <c r="A33" s="24" t="s">
        <v>539</v>
      </c>
      <c r="B33" s="24" t="s">
        <v>537</v>
      </c>
      <c r="C33" s="24" t="s">
        <v>538</v>
      </c>
      <c r="D33" s="35" t="s">
        <v>58</v>
      </c>
      <c r="E33" s="36">
        <v>3085</v>
      </c>
      <c r="F33" s="24" t="s">
        <v>52</v>
      </c>
      <c r="G33" s="36">
        <v>3630</v>
      </c>
      <c r="H33" s="24" t="s">
        <v>978</v>
      </c>
      <c r="I33" s="36">
        <v>4412</v>
      </c>
      <c r="J33" s="24" t="s">
        <v>979</v>
      </c>
      <c r="K33" s="36">
        <v>0</v>
      </c>
      <c r="L33" s="24" t="s">
        <v>52</v>
      </c>
      <c r="M33" s="36">
        <v>0</v>
      </c>
      <c r="N33" s="24" t="s">
        <v>52</v>
      </c>
      <c r="O33" s="36">
        <f t="shared" si="0"/>
        <v>3085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24" t="s">
        <v>980</v>
      </c>
      <c r="X33" s="24" t="s">
        <v>52</v>
      </c>
      <c r="Y33" s="2" t="s">
        <v>52</v>
      </c>
      <c r="Z33" s="2" t="s">
        <v>52</v>
      </c>
      <c r="AA33" s="37"/>
      <c r="AB33" s="2" t="s">
        <v>52</v>
      </c>
    </row>
    <row r="34" spans="1:28" ht="30" customHeight="1">
      <c r="A34" s="24" t="s">
        <v>550</v>
      </c>
      <c r="B34" s="24" t="s">
        <v>537</v>
      </c>
      <c r="C34" s="24" t="s">
        <v>549</v>
      </c>
      <c r="D34" s="35" t="s">
        <v>58</v>
      </c>
      <c r="E34" s="36">
        <v>4012</v>
      </c>
      <c r="F34" s="24" t="s">
        <v>52</v>
      </c>
      <c r="G34" s="36">
        <v>4720</v>
      </c>
      <c r="H34" s="24" t="s">
        <v>978</v>
      </c>
      <c r="I34" s="36">
        <v>5766</v>
      </c>
      <c r="J34" s="24" t="s">
        <v>979</v>
      </c>
      <c r="K34" s="36">
        <v>0</v>
      </c>
      <c r="L34" s="24" t="s">
        <v>52</v>
      </c>
      <c r="M34" s="36">
        <v>0</v>
      </c>
      <c r="N34" s="24" t="s">
        <v>52</v>
      </c>
      <c r="O34" s="36">
        <f t="shared" si="0"/>
        <v>4012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24" t="s">
        <v>981</v>
      </c>
      <c r="X34" s="24" t="s">
        <v>52</v>
      </c>
      <c r="Y34" s="2" t="s">
        <v>52</v>
      </c>
      <c r="Z34" s="2" t="s">
        <v>52</v>
      </c>
      <c r="AA34" s="37"/>
      <c r="AB34" s="2" t="s">
        <v>52</v>
      </c>
    </row>
    <row r="35" spans="1:28" ht="30" customHeight="1">
      <c r="A35" s="24" t="s">
        <v>792</v>
      </c>
      <c r="B35" s="24" t="s">
        <v>537</v>
      </c>
      <c r="C35" s="24" t="s">
        <v>791</v>
      </c>
      <c r="D35" s="35" t="s">
        <v>58</v>
      </c>
      <c r="E35" s="36">
        <v>5134</v>
      </c>
      <c r="F35" s="24" t="s">
        <v>52</v>
      </c>
      <c r="G35" s="36">
        <v>6040</v>
      </c>
      <c r="H35" s="24" t="s">
        <v>978</v>
      </c>
      <c r="I35" s="36">
        <v>7379</v>
      </c>
      <c r="J35" s="24" t="s">
        <v>979</v>
      </c>
      <c r="K35" s="36">
        <v>0</v>
      </c>
      <c r="L35" s="24" t="s">
        <v>52</v>
      </c>
      <c r="M35" s="36">
        <v>0</v>
      </c>
      <c r="N35" s="24" t="s">
        <v>52</v>
      </c>
      <c r="O35" s="36">
        <f t="shared" si="0"/>
        <v>5134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24" t="s">
        <v>982</v>
      </c>
      <c r="X35" s="24" t="s">
        <v>52</v>
      </c>
      <c r="Y35" s="2" t="s">
        <v>52</v>
      </c>
      <c r="Z35" s="2" t="s">
        <v>52</v>
      </c>
      <c r="AA35" s="37"/>
      <c r="AB35" s="2" t="s">
        <v>52</v>
      </c>
    </row>
    <row r="36" spans="1:28" ht="30" customHeight="1">
      <c r="A36" s="24" t="s">
        <v>592</v>
      </c>
      <c r="B36" s="24" t="s">
        <v>590</v>
      </c>
      <c r="C36" s="24" t="s">
        <v>591</v>
      </c>
      <c r="D36" s="35" t="s">
        <v>58</v>
      </c>
      <c r="E36" s="36">
        <v>294</v>
      </c>
      <c r="F36" s="24" t="s">
        <v>52</v>
      </c>
      <c r="G36" s="36">
        <v>457</v>
      </c>
      <c r="H36" s="24" t="s">
        <v>983</v>
      </c>
      <c r="I36" s="36">
        <v>440</v>
      </c>
      <c r="J36" s="24" t="s">
        <v>984</v>
      </c>
      <c r="K36" s="36">
        <v>0</v>
      </c>
      <c r="L36" s="24" t="s">
        <v>52</v>
      </c>
      <c r="M36" s="36">
        <v>0</v>
      </c>
      <c r="N36" s="24" t="s">
        <v>52</v>
      </c>
      <c r="O36" s="36">
        <f t="shared" si="0"/>
        <v>294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24" t="s">
        <v>985</v>
      </c>
      <c r="X36" s="24" t="s">
        <v>52</v>
      </c>
      <c r="Y36" s="2" t="s">
        <v>52</v>
      </c>
      <c r="Z36" s="2" t="s">
        <v>52</v>
      </c>
      <c r="AA36" s="37"/>
      <c r="AB36" s="2" t="s">
        <v>52</v>
      </c>
    </row>
    <row r="37" spans="1:28" ht="30" customHeight="1">
      <c r="A37" s="24" t="s">
        <v>600</v>
      </c>
      <c r="B37" s="24" t="s">
        <v>590</v>
      </c>
      <c r="C37" s="24" t="s">
        <v>599</v>
      </c>
      <c r="D37" s="35" t="s">
        <v>58</v>
      </c>
      <c r="E37" s="36">
        <v>350</v>
      </c>
      <c r="F37" s="24" t="s">
        <v>52</v>
      </c>
      <c r="G37" s="36">
        <v>566</v>
      </c>
      <c r="H37" s="24" t="s">
        <v>983</v>
      </c>
      <c r="I37" s="36">
        <v>528</v>
      </c>
      <c r="J37" s="24" t="s">
        <v>984</v>
      </c>
      <c r="K37" s="36">
        <v>0</v>
      </c>
      <c r="L37" s="24" t="s">
        <v>52</v>
      </c>
      <c r="M37" s="36">
        <v>0</v>
      </c>
      <c r="N37" s="24" t="s">
        <v>52</v>
      </c>
      <c r="O37" s="36">
        <f t="shared" ref="O37:O68" si="1">SMALL(E37:M37,COUNTIF(E37:M37,0)+1)</f>
        <v>350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24" t="s">
        <v>986</v>
      </c>
      <c r="X37" s="24" t="s">
        <v>52</v>
      </c>
      <c r="Y37" s="2" t="s">
        <v>52</v>
      </c>
      <c r="Z37" s="2" t="s">
        <v>52</v>
      </c>
      <c r="AA37" s="37"/>
      <c r="AB37" s="2" t="s">
        <v>52</v>
      </c>
    </row>
    <row r="38" spans="1:28" ht="30" customHeight="1">
      <c r="A38" s="24" t="s">
        <v>560</v>
      </c>
      <c r="B38" s="24" t="s">
        <v>558</v>
      </c>
      <c r="C38" s="24" t="s">
        <v>559</v>
      </c>
      <c r="D38" s="35" t="s">
        <v>58</v>
      </c>
      <c r="E38" s="36">
        <v>522</v>
      </c>
      <c r="F38" s="24" t="s">
        <v>52</v>
      </c>
      <c r="G38" s="36">
        <v>857</v>
      </c>
      <c r="H38" s="24" t="s">
        <v>987</v>
      </c>
      <c r="I38" s="36">
        <v>607</v>
      </c>
      <c r="J38" s="24" t="s">
        <v>984</v>
      </c>
      <c r="K38" s="36">
        <v>0</v>
      </c>
      <c r="L38" s="24" t="s">
        <v>52</v>
      </c>
      <c r="M38" s="36">
        <v>0</v>
      </c>
      <c r="N38" s="24" t="s">
        <v>52</v>
      </c>
      <c r="O38" s="36">
        <f t="shared" si="1"/>
        <v>522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24" t="s">
        <v>988</v>
      </c>
      <c r="X38" s="24" t="s">
        <v>52</v>
      </c>
      <c r="Y38" s="2" t="s">
        <v>52</v>
      </c>
      <c r="Z38" s="2" t="s">
        <v>52</v>
      </c>
      <c r="AA38" s="37"/>
      <c r="AB38" s="2" t="s">
        <v>52</v>
      </c>
    </row>
    <row r="39" spans="1:28" ht="30" customHeight="1">
      <c r="A39" s="24" t="s">
        <v>573</v>
      </c>
      <c r="B39" s="24" t="s">
        <v>558</v>
      </c>
      <c r="C39" s="24" t="s">
        <v>572</v>
      </c>
      <c r="D39" s="35" t="s">
        <v>58</v>
      </c>
      <c r="E39" s="36">
        <v>680</v>
      </c>
      <c r="F39" s="24" t="s">
        <v>52</v>
      </c>
      <c r="G39" s="36">
        <v>1143</v>
      </c>
      <c r="H39" s="24" t="s">
        <v>987</v>
      </c>
      <c r="I39" s="36">
        <v>860</v>
      </c>
      <c r="J39" s="24" t="s">
        <v>984</v>
      </c>
      <c r="K39" s="36">
        <v>0</v>
      </c>
      <c r="L39" s="24" t="s">
        <v>52</v>
      </c>
      <c r="M39" s="36">
        <v>0</v>
      </c>
      <c r="N39" s="24" t="s">
        <v>52</v>
      </c>
      <c r="O39" s="36">
        <f t="shared" si="1"/>
        <v>680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24" t="s">
        <v>989</v>
      </c>
      <c r="X39" s="24" t="s">
        <v>52</v>
      </c>
      <c r="Y39" s="2" t="s">
        <v>52</v>
      </c>
      <c r="Z39" s="2" t="s">
        <v>52</v>
      </c>
      <c r="AA39" s="37"/>
      <c r="AB39" s="2" t="s">
        <v>52</v>
      </c>
    </row>
    <row r="40" spans="1:28" ht="30" customHeight="1">
      <c r="A40" s="24" t="s">
        <v>582</v>
      </c>
      <c r="B40" s="24" t="s">
        <v>558</v>
      </c>
      <c r="C40" s="24" t="s">
        <v>581</v>
      </c>
      <c r="D40" s="35" t="s">
        <v>58</v>
      </c>
      <c r="E40" s="36">
        <v>990</v>
      </c>
      <c r="F40" s="24" t="s">
        <v>52</v>
      </c>
      <c r="G40" s="36">
        <v>1905</v>
      </c>
      <c r="H40" s="24" t="s">
        <v>987</v>
      </c>
      <c r="I40" s="36">
        <v>1239</v>
      </c>
      <c r="J40" s="24" t="s">
        <v>984</v>
      </c>
      <c r="K40" s="36">
        <v>0</v>
      </c>
      <c r="L40" s="24" t="s">
        <v>52</v>
      </c>
      <c r="M40" s="36">
        <v>0</v>
      </c>
      <c r="N40" s="24" t="s">
        <v>52</v>
      </c>
      <c r="O40" s="36">
        <f t="shared" si="1"/>
        <v>990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24" t="s">
        <v>990</v>
      </c>
      <c r="X40" s="24" t="s">
        <v>52</v>
      </c>
      <c r="Y40" s="2" t="s">
        <v>52</v>
      </c>
      <c r="Z40" s="2" t="s">
        <v>52</v>
      </c>
      <c r="AA40" s="37"/>
      <c r="AB40" s="2" t="s">
        <v>52</v>
      </c>
    </row>
    <row r="41" spans="1:28" ht="30" customHeight="1">
      <c r="A41" s="24" t="s">
        <v>513</v>
      </c>
      <c r="B41" s="24" t="s">
        <v>132</v>
      </c>
      <c r="C41" s="24" t="s">
        <v>512</v>
      </c>
      <c r="D41" s="35" t="s">
        <v>58</v>
      </c>
      <c r="E41" s="36">
        <v>1348</v>
      </c>
      <c r="F41" s="24" t="s">
        <v>52</v>
      </c>
      <c r="G41" s="36">
        <v>2880</v>
      </c>
      <c r="H41" s="24" t="s">
        <v>991</v>
      </c>
      <c r="I41" s="36">
        <v>0</v>
      </c>
      <c r="J41" s="24" t="s">
        <v>52</v>
      </c>
      <c r="K41" s="36">
        <v>0</v>
      </c>
      <c r="L41" s="24" t="s">
        <v>52</v>
      </c>
      <c r="M41" s="36">
        <v>0</v>
      </c>
      <c r="N41" s="24" t="s">
        <v>52</v>
      </c>
      <c r="O41" s="36">
        <f t="shared" si="1"/>
        <v>1348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24" t="s">
        <v>992</v>
      </c>
      <c r="X41" s="24" t="s">
        <v>52</v>
      </c>
      <c r="Y41" s="2" t="s">
        <v>52</v>
      </c>
      <c r="Z41" s="2" t="s">
        <v>52</v>
      </c>
      <c r="AA41" s="37"/>
      <c r="AB41" s="2" t="s">
        <v>52</v>
      </c>
    </row>
    <row r="42" spans="1:28" ht="30" customHeight="1">
      <c r="A42" s="24" t="s">
        <v>531</v>
      </c>
      <c r="B42" s="24" t="s">
        <v>132</v>
      </c>
      <c r="C42" s="24" t="s">
        <v>530</v>
      </c>
      <c r="D42" s="35" t="s">
        <v>58</v>
      </c>
      <c r="E42" s="36">
        <v>1634</v>
      </c>
      <c r="F42" s="24" t="s">
        <v>52</v>
      </c>
      <c r="G42" s="36">
        <v>3470</v>
      </c>
      <c r="H42" s="24" t="s">
        <v>991</v>
      </c>
      <c r="I42" s="36">
        <v>0</v>
      </c>
      <c r="J42" s="24" t="s">
        <v>52</v>
      </c>
      <c r="K42" s="36">
        <v>0</v>
      </c>
      <c r="L42" s="24" t="s">
        <v>52</v>
      </c>
      <c r="M42" s="36">
        <v>0</v>
      </c>
      <c r="N42" s="24" t="s">
        <v>52</v>
      </c>
      <c r="O42" s="36">
        <f t="shared" si="1"/>
        <v>1634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24" t="s">
        <v>993</v>
      </c>
      <c r="X42" s="24" t="s">
        <v>52</v>
      </c>
      <c r="Y42" s="2" t="s">
        <v>52</v>
      </c>
      <c r="Z42" s="2" t="s">
        <v>52</v>
      </c>
      <c r="AA42" s="37"/>
      <c r="AB42" s="2" t="s">
        <v>52</v>
      </c>
    </row>
    <row r="43" spans="1:28" ht="30" customHeight="1">
      <c r="A43" s="24" t="s">
        <v>135</v>
      </c>
      <c r="B43" s="24" t="s">
        <v>132</v>
      </c>
      <c r="C43" s="24" t="s">
        <v>133</v>
      </c>
      <c r="D43" s="35" t="s">
        <v>134</v>
      </c>
      <c r="E43" s="36">
        <v>2164</v>
      </c>
      <c r="F43" s="24" t="s">
        <v>52</v>
      </c>
      <c r="G43" s="36">
        <v>3300</v>
      </c>
      <c r="H43" s="24" t="s">
        <v>991</v>
      </c>
      <c r="I43" s="36">
        <v>0</v>
      </c>
      <c r="J43" s="24" t="s">
        <v>52</v>
      </c>
      <c r="K43" s="36">
        <v>0</v>
      </c>
      <c r="L43" s="24" t="s">
        <v>52</v>
      </c>
      <c r="M43" s="36">
        <v>0</v>
      </c>
      <c r="N43" s="24" t="s">
        <v>52</v>
      </c>
      <c r="O43" s="36">
        <f t="shared" si="1"/>
        <v>2164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24" t="s">
        <v>994</v>
      </c>
      <c r="X43" s="24" t="s">
        <v>52</v>
      </c>
      <c r="Y43" s="2" t="s">
        <v>52</v>
      </c>
      <c r="Z43" s="2" t="s">
        <v>52</v>
      </c>
      <c r="AA43" s="37"/>
      <c r="AB43" s="2" t="s">
        <v>52</v>
      </c>
    </row>
    <row r="44" spans="1:28" ht="30" customHeight="1">
      <c r="A44" s="24" t="s">
        <v>137</v>
      </c>
      <c r="B44" s="24" t="s">
        <v>132</v>
      </c>
      <c r="C44" s="24" t="s">
        <v>136</v>
      </c>
      <c r="D44" s="35" t="s">
        <v>134</v>
      </c>
      <c r="E44" s="36">
        <v>2722</v>
      </c>
      <c r="F44" s="24" t="s">
        <v>52</v>
      </c>
      <c r="G44" s="36">
        <v>3980</v>
      </c>
      <c r="H44" s="24" t="s">
        <v>991</v>
      </c>
      <c r="I44" s="36">
        <v>0</v>
      </c>
      <c r="J44" s="24" t="s">
        <v>52</v>
      </c>
      <c r="K44" s="36">
        <v>0</v>
      </c>
      <c r="L44" s="24" t="s">
        <v>52</v>
      </c>
      <c r="M44" s="36">
        <v>0</v>
      </c>
      <c r="N44" s="24" t="s">
        <v>52</v>
      </c>
      <c r="O44" s="36">
        <f t="shared" si="1"/>
        <v>2722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24" t="s">
        <v>995</v>
      </c>
      <c r="X44" s="24" t="s">
        <v>52</v>
      </c>
      <c r="Y44" s="2" t="s">
        <v>52</v>
      </c>
      <c r="Z44" s="2" t="s">
        <v>52</v>
      </c>
      <c r="AA44" s="37"/>
      <c r="AB44" s="2" t="s">
        <v>52</v>
      </c>
    </row>
    <row r="45" spans="1:28" ht="30" customHeight="1">
      <c r="A45" s="24" t="s">
        <v>735</v>
      </c>
      <c r="B45" s="24" t="s">
        <v>138</v>
      </c>
      <c r="C45" s="24" t="s">
        <v>734</v>
      </c>
      <c r="D45" s="35" t="s">
        <v>134</v>
      </c>
      <c r="E45" s="36">
        <v>138</v>
      </c>
      <c r="F45" s="24" t="s">
        <v>52</v>
      </c>
      <c r="G45" s="36">
        <v>160</v>
      </c>
      <c r="H45" s="24" t="s">
        <v>978</v>
      </c>
      <c r="I45" s="36">
        <v>181</v>
      </c>
      <c r="J45" s="24" t="s">
        <v>979</v>
      </c>
      <c r="K45" s="36">
        <v>0</v>
      </c>
      <c r="L45" s="24" t="s">
        <v>52</v>
      </c>
      <c r="M45" s="36">
        <v>0</v>
      </c>
      <c r="N45" s="24" t="s">
        <v>52</v>
      </c>
      <c r="O45" s="36">
        <f t="shared" si="1"/>
        <v>138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24" t="s">
        <v>996</v>
      </c>
      <c r="X45" s="24" t="s">
        <v>52</v>
      </c>
      <c r="Y45" s="2" t="s">
        <v>52</v>
      </c>
      <c r="Z45" s="2" t="s">
        <v>52</v>
      </c>
      <c r="AA45" s="37"/>
      <c r="AB45" s="2" t="s">
        <v>52</v>
      </c>
    </row>
    <row r="46" spans="1:28" ht="30" customHeight="1">
      <c r="A46" s="24" t="s">
        <v>745</v>
      </c>
      <c r="B46" s="24" t="s">
        <v>138</v>
      </c>
      <c r="C46" s="24" t="s">
        <v>744</v>
      </c>
      <c r="D46" s="35" t="s">
        <v>134</v>
      </c>
      <c r="E46" s="36">
        <v>164</v>
      </c>
      <c r="F46" s="24" t="s">
        <v>52</v>
      </c>
      <c r="G46" s="36">
        <v>190</v>
      </c>
      <c r="H46" s="24" t="s">
        <v>978</v>
      </c>
      <c r="I46" s="36">
        <v>217</v>
      </c>
      <c r="J46" s="24" t="s">
        <v>979</v>
      </c>
      <c r="K46" s="36">
        <v>0</v>
      </c>
      <c r="L46" s="24" t="s">
        <v>52</v>
      </c>
      <c r="M46" s="36">
        <v>0</v>
      </c>
      <c r="N46" s="24" t="s">
        <v>52</v>
      </c>
      <c r="O46" s="36">
        <f t="shared" si="1"/>
        <v>164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24" t="s">
        <v>997</v>
      </c>
      <c r="X46" s="24" t="s">
        <v>52</v>
      </c>
      <c r="Y46" s="2" t="s">
        <v>52</v>
      </c>
      <c r="Z46" s="2" t="s">
        <v>52</v>
      </c>
      <c r="AA46" s="37"/>
      <c r="AB46" s="2" t="s">
        <v>52</v>
      </c>
    </row>
    <row r="47" spans="1:28" ht="30" customHeight="1">
      <c r="A47" s="24" t="s">
        <v>789</v>
      </c>
      <c r="B47" s="24" t="s">
        <v>138</v>
      </c>
      <c r="C47" s="24" t="s">
        <v>788</v>
      </c>
      <c r="D47" s="35" t="s">
        <v>134</v>
      </c>
      <c r="E47" s="36">
        <v>4361</v>
      </c>
      <c r="F47" s="24" t="s">
        <v>52</v>
      </c>
      <c r="G47" s="36">
        <v>5240</v>
      </c>
      <c r="H47" s="24" t="s">
        <v>978</v>
      </c>
      <c r="I47" s="36">
        <v>0</v>
      </c>
      <c r="J47" s="24" t="s">
        <v>52</v>
      </c>
      <c r="K47" s="36">
        <v>0</v>
      </c>
      <c r="L47" s="24" t="s">
        <v>52</v>
      </c>
      <c r="M47" s="36">
        <v>0</v>
      </c>
      <c r="N47" s="24" t="s">
        <v>52</v>
      </c>
      <c r="O47" s="36">
        <f t="shared" si="1"/>
        <v>4361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24" t="s">
        <v>998</v>
      </c>
      <c r="X47" s="24" t="s">
        <v>52</v>
      </c>
      <c r="Y47" s="2" t="s">
        <v>52</v>
      </c>
      <c r="Z47" s="2" t="s">
        <v>52</v>
      </c>
      <c r="AA47" s="37"/>
      <c r="AB47" s="2" t="s">
        <v>52</v>
      </c>
    </row>
    <row r="48" spans="1:28" ht="30" customHeight="1">
      <c r="A48" s="24" t="s">
        <v>140</v>
      </c>
      <c r="B48" s="24" t="s">
        <v>138</v>
      </c>
      <c r="C48" s="24" t="s">
        <v>139</v>
      </c>
      <c r="D48" s="35" t="s">
        <v>134</v>
      </c>
      <c r="E48" s="36">
        <v>3108</v>
      </c>
      <c r="F48" s="24" t="s">
        <v>52</v>
      </c>
      <c r="G48" s="36">
        <v>3500</v>
      </c>
      <c r="H48" s="24" t="s">
        <v>978</v>
      </c>
      <c r="I48" s="36">
        <v>4031</v>
      </c>
      <c r="J48" s="24" t="s">
        <v>979</v>
      </c>
      <c r="K48" s="36">
        <v>0</v>
      </c>
      <c r="L48" s="24" t="s">
        <v>52</v>
      </c>
      <c r="M48" s="36">
        <v>0</v>
      </c>
      <c r="N48" s="24" t="s">
        <v>52</v>
      </c>
      <c r="O48" s="36">
        <f t="shared" si="1"/>
        <v>3108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24" t="s">
        <v>999</v>
      </c>
      <c r="X48" s="24" t="s">
        <v>52</v>
      </c>
      <c r="Y48" s="2" t="s">
        <v>52</v>
      </c>
      <c r="Z48" s="2" t="s">
        <v>52</v>
      </c>
      <c r="AA48" s="37"/>
      <c r="AB48" s="2" t="s">
        <v>52</v>
      </c>
    </row>
    <row r="49" spans="1:28" ht="30" customHeight="1">
      <c r="A49" s="24" t="s">
        <v>774</v>
      </c>
      <c r="B49" s="24" t="s">
        <v>168</v>
      </c>
      <c r="C49" s="24" t="s">
        <v>773</v>
      </c>
      <c r="D49" s="35" t="s">
        <v>170</v>
      </c>
      <c r="E49" s="36">
        <v>0</v>
      </c>
      <c r="F49" s="24" t="s">
        <v>52</v>
      </c>
      <c r="G49" s="36">
        <v>0</v>
      </c>
      <c r="H49" s="24" t="s">
        <v>52</v>
      </c>
      <c r="I49" s="36">
        <v>0</v>
      </c>
      <c r="J49" s="24" t="s">
        <v>52</v>
      </c>
      <c r="K49" s="36">
        <v>6800</v>
      </c>
      <c r="L49" s="24" t="s">
        <v>1000</v>
      </c>
      <c r="M49" s="36">
        <v>0</v>
      </c>
      <c r="N49" s="24" t="s">
        <v>52</v>
      </c>
      <c r="O49" s="36">
        <f t="shared" si="1"/>
        <v>6800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24" t="s">
        <v>1001</v>
      </c>
      <c r="X49" s="24" t="s">
        <v>52</v>
      </c>
      <c r="Y49" s="2" t="s">
        <v>52</v>
      </c>
      <c r="Z49" s="2" t="s">
        <v>52</v>
      </c>
      <c r="AA49" s="37"/>
      <c r="AB49" s="2" t="s">
        <v>52</v>
      </c>
    </row>
    <row r="50" spans="1:28" ht="30" customHeight="1">
      <c r="A50" s="24" t="s">
        <v>761</v>
      </c>
      <c r="B50" s="24" t="s">
        <v>759</v>
      </c>
      <c r="C50" s="24" t="s">
        <v>760</v>
      </c>
      <c r="D50" s="35" t="s">
        <v>170</v>
      </c>
      <c r="E50" s="36">
        <v>0</v>
      </c>
      <c r="F50" s="24" t="s">
        <v>52</v>
      </c>
      <c r="G50" s="36">
        <v>0</v>
      </c>
      <c r="H50" s="24" t="s">
        <v>52</v>
      </c>
      <c r="I50" s="36">
        <v>0</v>
      </c>
      <c r="J50" s="24" t="s">
        <v>52</v>
      </c>
      <c r="K50" s="36">
        <v>110000</v>
      </c>
      <c r="L50" s="24" t="s">
        <v>1002</v>
      </c>
      <c r="M50" s="36">
        <v>0</v>
      </c>
      <c r="N50" s="24" t="s">
        <v>52</v>
      </c>
      <c r="O50" s="36">
        <f t="shared" si="1"/>
        <v>110000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24" t="s">
        <v>1003</v>
      </c>
      <c r="X50" s="24" t="s">
        <v>52</v>
      </c>
      <c r="Y50" s="2" t="s">
        <v>52</v>
      </c>
      <c r="Z50" s="2" t="s">
        <v>52</v>
      </c>
      <c r="AA50" s="37"/>
      <c r="AB50" s="2" t="s">
        <v>52</v>
      </c>
    </row>
    <row r="51" spans="1:28" ht="30" customHeight="1">
      <c r="A51" s="24" t="s">
        <v>201</v>
      </c>
      <c r="B51" s="24" t="s">
        <v>199</v>
      </c>
      <c r="C51" s="24" t="s">
        <v>52</v>
      </c>
      <c r="D51" s="35" t="s">
        <v>200</v>
      </c>
      <c r="E51" s="36">
        <v>0</v>
      </c>
      <c r="F51" s="24" t="s">
        <v>52</v>
      </c>
      <c r="G51" s="36">
        <v>0</v>
      </c>
      <c r="H51" s="24" t="s">
        <v>52</v>
      </c>
      <c r="I51" s="36">
        <v>800000</v>
      </c>
      <c r="J51" s="24" t="s">
        <v>1004</v>
      </c>
      <c r="K51" s="36">
        <v>800000</v>
      </c>
      <c r="L51" s="24" t="s">
        <v>1005</v>
      </c>
      <c r="M51" s="36">
        <v>800000</v>
      </c>
      <c r="N51" s="24" t="s">
        <v>1006</v>
      </c>
      <c r="O51" s="36">
        <f t="shared" si="1"/>
        <v>800000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24" t="s">
        <v>1007</v>
      </c>
      <c r="X51" s="24" t="s">
        <v>52</v>
      </c>
      <c r="Y51" s="2" t="s">
        <v>52</v>
      </c>
      <c r="Z51" s="2" t="s">
        <v>52</v>
      </c>
      <c r="AA51" s="37"/>
      <c r="AB51" s="2" t="s">
        <v>52</v>
      </c>
    </row>
    <row r="52" spans="1:28" ht="30" customHeight="1">
      <c r="A52" s="24" t="s">
        <v>204</v>
      </c>
      <c r="B52" s="24" t="s">
        <v>203</v>
      </c>
      <c r="C52" s="24" t="s">
        <v>52</v>
      </c>
      <c r="D52" s="35" t="s">
        <v>200</v>
      </c>
      <c r="E52" s="36">
        <v>0</v>
      </c>
      <c r="F52" s="24" t="s">
        <v>52</v>
      </c>
      <c r="G52" s="36">
        <v>0</v>
      </c>
      <c r="H52" s="24" t="s">
        <v>52</v>
      </c>
      <c r="I52" s="36">
        <v>490556</v>
      </c>
      <c r="J52" s="24" t="s">
        <v>1004</v>
      </c>
      <c r="K52" s="36">
        <v>490556</v>
      </c>
      <c r="L52" s="24" t="s">
        <v>1005</v>
      </c>
      <c r="M52" s="36">
        <v>490556</v>
      </c>
      <c r="N52" s="24" t="s">
        <v>1006</v>
      </c>
      <c r="O52" s="36">
        <f t="shared" si="1"/>
        <v>490556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24" t="s">
        <v>1008</v>
      </c>
      <c r="X52" s="24" t="s">
        <v>52</v>
      </c>
      <c r="Y52" s="2" t="s">
        <v>52</v>
      </c>
      <c r="Z52" s="2" t="s">
        <v>52</v>
      </c>
      <c r="AA52" s="37"/>
      <c r="AB52" s="2" t="s">
        <v>52</v>
      </c>
    </row>
    <row r="53" spans="1:28" ht="30" customHeight="1">
      <c r="A53" s="24" t="s">
        <v>207</v>
      </c>
      <c r="B53" s="24" t="s">
        <v>206</v>
      </c>
      <c r="C53" s="24" t="s">
        <v>52</v>
      </c>
      <c r="D53" s="35" t="s">
        <v>200</v>
      </c>
      <c r="E53" s="36">
        <v>0</v>
      </c>
      <c r="F53" s="24" t="s">
        <v>52</v>
      </c>
      <c r="G53" s="36">
        <v>0</v>
      </c>
      <c r="H53" s="24" t="s">
        <v>52</v>
      </c>
      <c r="I53" s="36">
        <v>490556</v>
      </c>
      <c r="J53" s="24" t="s">
        <v>1004</v>
      </c>
      <c r="K53" s="36">
        <v>490556</v>
      </c>
      <c r="L53" s="24" t="s">
        <v>1005</v>
      </c>
      <c r="M53" s="36">
        <v>490556</v>
      </c>
      <c r="N53" s="24" t="s">
        <v>1006</v>
      </c>
      <c r="O53" s="36">
        <f t="shared" si="1"/>
        <v>490556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24" t="s">
        <v>1009</v>
      </c>
      <c r="X53" s="24" t="s">
        <v>52</v>
      </c>
      <c r="Y53" s="2" t="s">
        <v>52</v>
      </c>
      <c r="Z53" s="2" t="s">
        <v>52</v>
      </c>
      <c r="AA53" s="37"/>
      <c r="AB53" s="2" t="s">
        <v>52</v>
      </c>
    </row>
    <row r="54" spans="1:28" ht="30" customHeight="1">
      <c r="A54" s="24" t="s">
        <v>210</v>
      </c>
      <c r="B54" s="24" t="s">
        <v>209</v>
      </c>
      <c r="C54" s="24" t="s">
        <v>52</v>
      </c>
      <c r="D54" s="35" t="s">
        <v>200</v>
      </c>
      <c r="E54" s="36">
        <v>0</v>
      </c>
      <c r="F54" s="24" t="s">
        <v>52</v>
      </c>
      <c r="G54" s="36">
        <v>0</v>
      </c>
      <c r="H54" s="24" t="s">
        <v>52</v>
      </c>
      <c r="I54" s="36">
        <v>1500000</v>
      </c>
      <c r="J54" s="24" t="s">
        <v>1004</v>
      </c>
      <c r="K54" s="36">
        <v>1500000</v>
      </c>
      <c r="L54" s="24" t="s">
        <v>1005</v>
      </c>
      <c r="M54" s="36">
        <v>1500000</v>
      </c>
      <c r="N54" s="24" t="s">
        <v>1006</v>
      </c>
      <c r="O54" s="36">
        <f t="shared" si="1"/>
        <v>1500000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24" t="s">
        <v>1010</v>
      </c>
      <c r="X54" s="24" t="s">
        <v>52</v>
      </c>
      <c r="Y54" s="2" t="s">
        <v>52</v>
      </c>
      <c r="Z54" s="2" t="s">
        <v>52</v>
      </c>
      <c r="AA54" s="37"/>
      <c r="AB54" s="2" t="s">
        <v>52</v>
      </c>
    </row>
    <row r="55" spans="1:28" ht="30" customHeight="1">
      <c r="A55" s="24" t="s">
        <v>213</v>
      </c>
      <c r="B55" s="24" t="s">
        <v>212</v>
      </c>
      <c r="C55" s="24" t="s">
        <v>52</v>
      </c>
      <c r="D55" s="35" t="s">
        <v>200</v>
      </c>
      <c r="E55" s="36">
        <v>0</v>
      </c>
      <c r="F55" s="24" t="s">
        <v>52</v>
      </c>
      <c r="G55" s="36">
        <v>0</v>
      </c>
      <c r="H55" s="24" t="s">
        <v>52</v>
      </c>
      <c r="I55" s="36">
        <v>300000</v>
      </c>
      <c r="J55" s="24" t="s">
        <v>1004</v>
      </c>
      <c r="K55" s="36">
        <v>300000</v>
      </c>
      <c r="L55" s="24" t="s">
        <v>1005</v>
      </c>
      <c r="M55" s="36">
        <v>300000</v>
      </c>
      <c r="N55" s="24" t="s">
        <v>1006</v>
      </c>
      <c r="O55" s="36">
        <f t="shared" si="1"/>
        <v>300000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24" t="s">
        <v>1011</v>
      </c>
      <c r="X55" s="24" t="s">
        <v>52</v>
      </c>
      <c r="Y55" s="2" t="s">
        <v>52</v>
      </c>
      <c r="Z55" s="2" t="s">
        <v>52</v>
      </c>
      <c r="AA55" s="37"/>
      <c r="AB55" s="2" t="s">
        <v>52</v>
      </c>
    </row>
    <row r="56" spans="1:28" ht="30" customHeight="1">
      <c r="A56" s="24" t="s">
        <v>216</v>
      </c>
      <c r="B56" s="24" t="s">
        <v>215</v>
      </c>
      <c r="C56" s="24" t="s">
        <v>52</v>
      </c>
      <c r="D56" s="35" t="s">
        <v>200</v>
      </c>
      <c r="E56" s="36">
        <v>0</v>
      </c>
      <c r="F56" s="24" t="s">
        <v>52</v>
      </c>
      <c r="G56" s="36">
        <v>0</v>
      </c>
      <c r="H56" s="24" t="s">
        <v>52</v>
      </c>
      <c r="I56" s="36">
        <v>2500000</v>
      </c>
      <c r="J56" s="24" t="s">
        <v>1004</v>
      </c>
      <c r="K56" s="36">
        <v>2700000</v>
      </c>
      <c r="L56" s="24" t="s">
        <v>1005</v>
      </c>
      <c r="M56" s="36">
        <v>3000000</v>
      </c>
      <c r="N56" s="24" t="s">
        <v>1006</v>
      </c>
      <c r="O56" s="36">
        <f t="shared" si="1"/>
        <v>2500000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24" t="s">
        <v>1012</v>
      </c>
      <c r="X56" s="24" t="s">
        <v>52</v>
      </c>
      <c r="Y56" s="2" t="s">
        <v>52</v>
      </c>
      <c r="Z56" s="2" t="s">
        <v>52</v>
      </c>
      <c r="AA56" s="37"/>
      <c r="AB56" s="2" t="s">
        <v>52</v>
      </c>
    </row>
    <row r="57" spans="1:28" ht="30" customHeight="1">
      <c r="A57" s="24" t="s">
        <v>223</v>
      </c>
      <c r="B57" s="24" t="s">
        <v>220</v>
      </c>
      <c r="C57" s="24" t="s">
        <v>221</v>
      </c>
      <c r="D57" s="35" t="s">
        <v>222</v>
      </c>
      <c r="E57" s="36">
        <v>0</v>
      </c>
      <c r="F57" s="24" t="s">
        <v>52</v>
      </c>
      <c r="G57" s="36">
        <v>0</v>
      </c>
      <c r="H57" s="24" t="s">
        <v>52</v>
      </c>
      <c r="I57" s="36">
        <v>5000000</v>
      </c>
      <c r="J57" s="24" t="s">
        <v>1004</v>
      </c>
      <c r="K57" s="36">
        <v>5200000</v>
      </c>
      <c r="L57" s="24" t="s">
        <v>1005</v>
      </c>
      <c r="M57" s="36">
        <v>5500000</v>
      </c>
      <c r="N57" s="24" t="s">
        <v>1006</v>
      </c>
      <c r="O57" s="36">
        <f t="shared" si="1"/>
        <v>5000000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24" t="s">
        <v>1013</v>
      </c>
      <c r="X57" s="24" t="s">
        <v>52</v>
      </c>
      <c r="Y57" s="2" t="s">
        <v>52</v>
      </c>
      <c r="Z57" s="2" t="s">
        <v>52</v>
      </c>
      <c r="AA57" s="37"/>
      <c r="AB57" s="2" t="s">
        <v>52</v>
      </c>
    </row>
    <row r="58" spans="1:28" ht="30" customHeight="1">
      <c r="A58" s="24" t="s">
        <v>227</v>
      </c>
      <c r="B58" s="24" t="s">
        <v>225</v>
      </c>
      <c r="C58" s="24" t="s">
        <v>226</v>
      </c>
      <c r="D58" s="35" t="s">
        <v>222</v>
      </c>
      <c r="E58" s="36">
        <v>0</v>
      </c>
      <c r="F58" s="24" t="s">
        <v>52</v>
      </c>
      <c r="G58" s="36">
        <v>0</v>
      </c>
      <c r="H58" s="24" t="s">
        <v>52</v>
      </c>
      <c r="I58" s="36">
        <v>350000</v>
      </c>
      <c r="J58" s="24" t="s">
        <v>1004</v>
      </c>
      <c r="K58" s="36">
        <v>400000</v>
      </c>
      <c r="L58" s="24" t="s">
        <v>1005</v>
      </c>
      <c r="M58" s="36">
        <v>450000</v>
      </c>
      <c r="N58" s="24" t="s">
        <v>1006</v>
      </c>
      <c r="O58" s="36">
        <f t="shared" si="1"/>
        <v>350000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24" t="s">
        <v>1014</v>
      </c>
      <c r="X58" s="24" t="s">
        <v>52</v>
      </c>
      <c r="Y58" s="2" t="s">
        <v>52</v>
      </c>
      <c r="Z58" s="2" t="s">
        <v>52</v>
      </c>
      <c r="AA58" s="37"/>
      <c r="AB58" s="2" t="s">
        <v>52</v>
      </c>
    </row>
    <row r="59" spans="1:28" ht="30" customHeight="1">
      <c r="A59" s="24" t="s">
        <v>231</v>
      </c>
      <c r="B59" s="24" t="s">
        <v>229</v>
      </c>
      <c r="C59" s="24" t="s">
        <v>230</v>
      </c>
      <c r="D59" s="35" t="s">
        <v>134</v>
      </c>
      <c r="E59" s="36">
        <v>0</v>
      </c>
      <c r="F59" s="24" t="s">
        <v>52</v>
      </c>
      <c r="G59" s="36">
        <v>0</v>
      </c>
      <c r="H59" s="24" t="s">
        <v>52</v>
      </c>
      <c r="I59" s="36">
        <v>1146000</v>
      </c>
      <c r="J59" s="24" t="s">
        <v>1004</v>
      </c>
      <c r="K59" s="36">
        <v>1146000</v>
      </c>
      <c r="L59" s="24" t="s">
        <v>1005</v>
      </c>
      <c r="M59" s="36">
        <v>1146000</v>
      </c>
      <c r="N59" s="24" t="s">
        <v>1006</v>
      </c>
      <c r="O59" s="36">
        <f t="shared" si="1"/>
        <v>1146000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24" t="s">
        <v>1015</v>
      </c>
      <c r="X59" s="24" t="s">
        <v>52</v>
      </c>
      <c r="Y59" s="2" t="s">
        <v>52</v>
      </c>
      <c r="Z59" s="2" t="s">
        <v>52</v>
      </c>
      <c r="AA59" s="37"/>
      <c r="AB59" s="2" t="s">
        <v>52</v>
      </c>
    </row>
    <row r="60" spans="1:28" ht="30" customHeight="1">
      <c r="A60" s="24" t="s">
        <v>235</v>
      </c>
      <c r="B60" s="24" t="s">
        <v>233</v>
      </c>
      <c r="C60" s="24" t="s">
        <v>234</v>
      </c>
      <c r="D60" s="35" t="s">
        <v>134</v>
      </c>
      <c r="E60" s="36">
        <v>0</v>
      </c>
      <c r="F60" s="24" t="s">
        <v>52</v>
      </c>
      <c r="G60" s="36">
        <v>0</v>
      </c>
      <c r="H60" s="24" t="s">
        <v>52</v>
      </c>
      <c r="I60" s="36">
        <v>320000</v>
      </c>
      <c r="J60" s="24" t="s">
        <v>1004</v>
      </c>
      <c r="K60" s="36">
        <v>320000</v>
      </c>
      <c r="L60" s="24" t="s">
        <v>1005</v>
      </c>
      <c r="M60" s="36">
        <v>320000</v>
      </c>
      <c r="N60" s="24" t="s">
        <v>1006</v>
      </c>
      <c r="O60" s="36">
        <f t="shared" si="1"/>
        <v>320000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24" t="s">
        <v>1016</v>
      </c>
      <c r="X60" s="24" t="s">
        <v>52</v>
      </c>
      <c r="Y60" s="2" t="s">
        <v>52</v>
      </c>
      <c r="Z60" s="2" t="s">
        <v>52</v>
      </c>
      <c r="AA60" s="37"/>
      <c r="AB60" s="2" t="s">
        <v>52</v>
      </c>
    </row>
    <row r="61" spans="1:28" ht="30" customHeight="1">
      <c r="A61" s="24" t="s">
        <v>239</v>
      </c>
      <c r="B61" s="24" t="s">
        <v>237</v>
      </c>
      <c r="C61" s="24" t="s">
        <v>238</v>
      </c>
      <c r="D61" s="35" t="s">
        <v>134</v>
      </c>
      <c r="E61" s="36">
        <v>0</v>
      </c>
      <c r="F61" s="24" t="s">
        <v>52</v>
      </c>
      <c r="G61" s="36">
        <v>0</v>
      </c>
      <c r="H61" s="24" t="s">
        <v>52</v>
      </c>
      <c r="I61" s="36">
        <v>238000</v>
      </c>
      <c r="J61" s="24" t="s">
        <v>1004</v>
      </c>
      <c r="K61" s="36">
        <v>238000</v>
      </c>
      <c r="L61" s="24" t="s">
        <v>1005</v>
      </c>
      <c r="M61" s="36">
        <v>238000</v>
      </c>
      <c r="N61" s="24" t="s">
        <v>1006</v>
      </c>
      <c r="O61" s="36">
        <f t="shared" si="1"/>
        <v>238000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24" t="s">
        <v>1017</v>
      </c>
      <c r="X61" s="24" t="s">
        <v>52</v>
      </c>
      <c r="Y61" s="2" t="s">
        <v>52</v>
      </c>
      <c r="Z61" s="2" t="s">
        <v>52</v>
      </c>
      <c r="AA61" s="37"/>
      <c r="AB61" s="2" t="s">
        <v>52</v>
      </c>
    </row>
    <row r="62" spans="1:28" ht="30" customHeight="1">
      <c r="A62" s="24" t="s">
        <v>243</v>
      </c>
      <c r="B62" s="24" t="s">
        <v>241</v>
      </c>
      <c r="C62" s="24" t="s">
        <v>242</v>
      </c>
      <c r="D62" s="35" t="s">
        <v>134</v>
      </c>
      <c r="E62" s="36">
        <v>0</v>
      </c>
      <c r="F62" s="24" t="s">
        <v>52</v>
      </c>
      <c r="G62" s="36">
        <v>0</v>
      </c>
      <c r="H62" s="24" t="s">
        <v>52</v>
      </c>
      <c r="I62" s="36">
        <v>259000</v>
      </c>
      <c r="J62" s="24" t="s">
        <v>1004</v>
      </c>
      <c r="K62" s="36">
        <v>259000</v>
      </c>
      <c r="L62" s="24" t="s">
        <v>1005</v>
      </c>
      <c r="M62" s="36">
        <v>259000</v>
      </c>
      <c r="N62" s="24" t="s">
        <v>1006</v>
      </c>
      <c r="O62" s="36">
        <f t="shared" si="1"/>
        <v>259000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24" t="s">
        <v>1018</v>
      </c>
      <c r="X62" s="24" t="s">
        <v>52</v>
      </c>
      <c r="Y62" s="2" t="s">
        <v>52</v>
      </c>
      <c r="Z62" s="2" t="s">
        <v>52</v>
      </c>
      <c r="AA62" s="37"/>
      <c r="AB62" s="2" t="s">
        <v>52</v>
      </c>
    </row>
    <row r="63" spans="1:28" ht="30" customHeight="1">
      <c r="A63" s="24" t="s">
        <v>247</v>
      </c>
      <c r="B63" s="24" t="s">
        <v>245</v>
      </c>
      <c r="C63" s="24" t="s">
        <v>246</v>
      </c>
      <c r="D63" s="35" t="s">
        <v>134</v>
      </c>
      <c r="E63" s="36">
        <v>0</v>
      </c>
      <c r="F63" s="24" t="s">
        <v>52</v>
      </c>
      <c r="G63" s="36">
        <v>0</v>
      </c>
      <c r="H63" s="24" t="s">
        <v>52</v>
      </c>
      <c r="I63" s="36">
        <v>188000</v>
      </c>
      <c r="J63" s="24" t="s">
        <v>1004</v>
      </c>
      <c r="K63" s="36">
        <v>188000</v>
      </c>
      <c r="L63" s="24" t="s">
        <v>1005</v>
      </c>
      <c r="M63" s="36">
        <v>188000</v>
      </c>
      <c r="N63" s="24" t="s">
        <v>1006</v>
      </c>
      <c r="O63" s="36">
        <f t="shared" si="1"/>
        <v>188000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24" t="s">
        <v>1019</v>
      </c>
      <c r="X63" s="24" t="s">
        <v>52</v>
      </c>
      <c r="Y63" s="2" t="s">
        <v>52</v>
      </c>
      <c r="Z63" s="2" t="s">
        <v>52</v>
      </c>
      <c r="AA63" s="37"/>
      <c r="AB63" s="2" t="s">
        <v>52</v>
      </c>
    </row>
    <row r="64" spans="1:28" ht="30" customHeight="1">
      <c r="A64" s="24" t="s">
        <v>251</v>
      </c>
      <c r="B64" s="24" t="s">
        <v>249</v>
      </c>
      <c r="C64" s="24" t="s">
        <v>250</v>
      </c>
      <c r="D64" s="35" t="s">
        <v>134</v>
      </c>
      <c r="E64" s="36">
        <v>0</v>
      </c>
      <c r="F64" s="24" t="s">
        <v>52</v>
      </c>
      <c r="G64" s="36">
        <v>0</v>
      </c>
      <c r="H64" s="24" t="s">
        <v>52</v>
      </c>
      <c r="I64" s="36">
        <v>1002000</v>
      </c>
      <c r="J64" s="24" t="s">
        <v>1004</v>
      </c>
      <c r="K64" s="36">
        <v>1002000</v>
      </c>
      <c r="L64" s="24" t="s">
        <v>1005</v>
      </c>
      <c r="M64" s="36">
        <v>1002000</v>
      </c>
      <c r="N64" s="24" t="s">
        <v>1006</v>
      </c>
      <c r="O64" s="36">
        <f t="shared" si="1"/>
        <v>1002000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24" t="s">
        <v>1020</v>
      </c>
      <c r="X64" s="24" t="s">
        <v>52</v>
      </c>
      <c r="Y64" s="2" t="s">
        <v>52</v>
      </c>
      <c r="Z64" s="2" t="s">
        <v>52</v>
      </c>
      <c r="AA64" s="37"/>
      <c r="AB64" s="2" t="s">
        <v>52</v>
      </c>
    </row>
    <row r="65" spans="1:28" ht="30" customHeight="1">
      <c r="A65" s="24" t="s">
        <v>254</v>
      </c>
      <c r="B65" s="24" t="s">
        <v>253</v>
      </c>
      <c r="C65" s="24" t="s">
        <v>250</v>
      </c>
      <c r="D65" s="35" t="s">
        <v>134</v>
      </c>
      <c r="E65" s="36">
        <v>0</v>
      </c>
      <c r="F65" s="24" t="s">
        <v>52</v>
      </c>
      <c r="G65" s="36">
        <v>0</v>
      </c>
      <c r="H65" s="24" t="s">
        <v>52</v>
      </c>
      <c r="I65" s="36">
        <v>1158000</v>
      </c>
      <c r="J65" s="24" t="s">
        <v>1004</v>
      </c>
      <c r="K65" s="36">
        <v>1158000</v>
      </c>
      <c r="L65" s="24" t="s">
        <v>1005</v>
      </c>
      <c r="M65" s="36">
        <v>1158000</v>
      </c>
      <c r="N65" s="24" t="s">
        <v>1006</v>
      </c>
      <c r="O65" s="36">
        <f t="shared" si="1"/>
        <v>1158000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24" t="s">
        <v>1021</v>
      </c>
      <c r="X65" s="24" t="s">
        <v>52</v>
      </c>
      <c r="Y65" s="2" t="s">
        <v>52</v>
      </c>
      <c r="Z65" s="2" t="s">
        <v>52</v>
      </c>
      <c r="AA65" s="37"/>
      <c r="AB65" s="2" t="s">
        <v>52</v>
      </c>
    </row>
    <row r="66" spans="1:28" ht="30" customHeight="1">
      <c r="A66" s="24" t="s">
        <v>258</v>
      </c>
      <c r="B66" s="24" t="s">
        <v>256</v>
      </c>
      <c r="C66" s="24" t="s">
        <v>257</v>
      </c>
      <c r="D66" s="35" t="s">
        <v>134</v>
      </c>
      <c r="E66" s="36">
        <v>0</v>
      </c>
      <c r="F66" s="24" t="s">
        <v>52</v>
      </c>
      <c r="G66" s="36">
        <v>0</v>
      </c>
      <c r="H66" s="24" t="s">
        <v>52</v>
      </c>
      <c r="I66" s="36">
        <v>491000</v>
      </c>
      <c r="J66" s="24" t="s">
        <v>1004</v>
      </c>
      <c r="K66" s="36">
        <v>491000</v>
      </c>
      <c r="L66" s="24" t="s">
        <v>1005</v>
      </c>
      <c r="M66" s="36">
        <v>491000</v>
      </c>
      <c r="N66" s="24" t="s">
        <v>1006</v>
      </c>
      <c r="O66" s="36">
        <f t="shared" si="1"/>
        <v>491000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24" t="s">
        <v>1022</v>
      </c>
      <c r="X66" s="24" t="s">
        <v>52</v>
      </c>
      <c r="Y66" s="2" t="s">
        <v>52</v>
      </c>
      <c r="Z66" s="2" t="s">
        <v>52</v>
      </c>
      <c r="AA66" s="37"/>
      <c r="AB66" s="2" t="s">
        <v>52</v>
      </c>
    </row>
    <row r="67" spans="1:28" ht="30" customHeight="1">
      <c r="A67" s="24" t="s">
        <v>261</v>
      </c>
      <c r="B67" s="24" t="s">
        <v>256</v>
      </c>
      <c r="C67" s="24" t="s">
        <v>260</v>
      </c>
      <c r="D67" s="35" t="s">
        <v>134</v>
      </c>
      <c r="E67" s="36">
        <v>0</v>
      </c>
      <c r="F67" s="24" t="s">
        <v>52</v>
      </c>
      <c r="G67" s="36">
        <v>0</v>
      </c>
      <c r="H67" s="24" t="s">
        <v>52</v>
      </c>
      <c r="I67" s="36">
        <v>491000</v>
      </c>
      <c r="J67" s="24" t="s">
        <v>1004</v>
      </c>
      <c r="K67" s="36">
        <v>491000</v>
      </c>
      <c r="L67" s="24" t="s">
        <v>1005</v>
      </c>
      <c r="M67" s="36">
        <v>491000</v>
      </c>
      <c r="N67" s="24" t="s">
        <v>1006</v>
      </c>
      <c r="O67" s="36">
        <f t="shared" si="1"/>
        <v>491000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24" t="s">
        <v>1023</v>
      </c>
      <c r="X67" s="24" t="s">
        <v>52</v>
      </c>
      <c r="Y67" s="2" t="s">
        <v>52</v>
      </c>
      <c r="Z67" s="2" t="s">
        <v>52</v>
      </c>
      <c r="AA67" s="37"/>
      <c r="AB67" s="2" t="s">
        <v>52</v>
      </c>
    </row>
    <row r="68" spans="1:28" ht="30" customHeight="1">
      <c r="A68" s="24" t="s">
        <v>265</v>
      </c>
      <c r="B68" s="24" t="s">
        <v>263</v>
      </c>
      <c r="C68" s="24" t="s">
        <v>264</v>
      </c>
      <c r="D68" s="35" t="s">
        <v>134</v>
      </c>
      <c r="E68" s="36">
        <v>0</v>
      </c>
      <c r="F68" s="24" t="s">
        <v>52</v>
      </c>
      <c r="G68" s="36">
        <v>0</v>
      </c>
      <c r="H68" s="24" t="s">
        <v>52</v>
      </c>
      <c r="I68" s="36">
        <v>1162000</v>
      </c>
      <c r="J68" s="24" t="s">
        <v>1004</v>
      </c>
      <c r="K68" s="36">
        <v>1162000</v>
      </c>
      <c r="L68" s="24" t="s">
        <v>1005</v>
      </c>
      <c r="M68" s="36">
        <v>1162000</v>
      </c>
      <c r="N68" s="24" t="s">
        <v>1006</v>
      </c>
      <c r="O68" s="36">
        <f t="shared" si="1"/>
        <v>1162000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24" t="s">
        <v>1024</v>
      </c>
      <c r="X68" s="24" t="s">
        <v>52</v>
      </c>
      <c r="Y68" s="2" t="s">
        <v>52</v>
      </c>
      <c r="Z68" s="2" t="s">
        <v>52</v>
      </c>
      <c r="AA68" s="37"/>
      <c r="AB68" s="2" t="s">
        <v>52</v>
      </c>
    </row>
    <row r="69" spans="1:28" ht="30" customHeight="1">
      <c r="A69" s="24" t="s">
        <v>269</v>
      </c>
      <c r="B69" s="24" t="s">
        <v>267</v>
      </c>
      <c r="C69" s="24" t="s">
        <v>268</v>
      </c>
      <c r="D69" s="35" t="s">
        <v>134</v>
      </c>
      <c r="E69" s="36">
        <v>0</v>
      </c>
      <c r="F69" s="24" t="s">
        <v>52</v>
      </c>
      <c r="G69" s="36">
        <v>0</v>
      </c>
      <c r="H69" s="24" t="s">
        <v>52</v>
      </c>
      <c r="I69" s="36">
        <v>11000</v>
      </c>
      <c r="J69" s="24" t="s">
        <v>1004</v>
      </c>
      <c r="K69" s="36">
        <v>11000</v>
      </c>
      <c r="L69" s="24" t="s">
        <v>1005</v>
      </c>
      <c r="M69" s="36">
        <v>11000</v>
      </c>
      <c r="N69" s="24" t="s">
        <v>1006</v>
      </c>
      <c r="O69" s="36">
        <f t="shared" ref="O69:O100" si="2">SMALL(E69:M69,COUNTIF(E69:M69,0)+1)</f>
        <v>11000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24" t="s">
        <v>1025</v>
      </c>
      <c r="X69" s="24" t="s">
        <v>52</v>
      </c>
      <c r="Y69" s="2" t="s">
        <v>52</v>
      </c>
      <c r="Z69" s="2" t="s">
        <v>52</v>
      </c>
      <c r="AA69" s="37"/>
      <c r="AB69" s="2" t="s">
        <v>52</v>
      </c>
    </row>
    <row r="70" spans="1:28" ht="30" customHeight="1">
      <c r="A70" s="24" t="s">
        <v>273</v>
      </c>
      <c r="B70" s="24" t="s">
        <v>271</v>
      </c>
      <c r="C70" s="24" t="s">
        <v>272</v>
      </c>
      <c r="D70" s="35" t="s">
        <v>134</v>
      </c>
      <c r="E70" s="36">
        <v>0</v>
      </c>
      <c r="F70" s="24" t="s">
        <v>52</v>
      </c>
      <c r="G70" s="36">
        <v>0</v>
      </c>
      <c r="H70" s="24" t="s">
        <v>52</v>
      </c>
      <c r="I70" s="36">
        <v>910000</v>
      </c>
      <c r="J70" s="24" t="s">
        <v>1004</v>
      </c>
      <c r="K70" s="36">
        <v>910000</v>
      </c>
      <c r="L70" s="24" t="s">
        <v>1005</v>
      </c>
      <c r="M70" s="36">
        <v>910000</v>
      </c>
      <c r="N70" s="24" t="s">
        <v>1006</v>
      </c>
      <c r="O70" s="36">
        <f t="shared" si="2"/>
        <v>910000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24" t="s">
        <v>1026</v>
      </c>
      <c r="X70" s="24" t="s">
        <v>52</v>
      </c>
      <c r="Y70" s="2" t="s">
        <v>52</v>
      </c>
      <c r="Z70" s="2" t="s">
        <v>52</v>
      </c>
      <c r="AA70" s="37"/>
      <c r="AB70" s="2" t="s">
        <v>52</v>
      </c>
    </row>
    <row r="71" spans="1:28" ht="30" customHeight="1">
      <c r="A71" s="24" t="s">
        <v>278</v>
      </c>
      <c r="B71" s="24" t="s">
        <v>275</v>
      </c>
      <c r="C71" s="24" t="s">
        <v>276</v>
      </c>
      <c r="D71" s="35" t="s">
        <v>277</v>
      </c>
      <c r="E71" s="36">
        <v>0</v>
      </c>
      <c r="F71" s="24" t="s">
        <v>52</v>
      </c>
      <c r="G71" s="36">
        <v>0</v>
      </c>
      <c r="H71" s="24" t="s">
        <v>52</v>
      </c>
      <c r="I71" s="36">
        <v>63000</v>
      </c>
      <c r="J71" s="24" t="s">
        <v>1004</v>
      </c>
      <c r="K71" s="36">
        <v>63000</v>
      </c>
      <c r="L71" s="24" t="s">
        <v>1005</v>
      </c>
      <c r="M71" s="36">
        <v>63000</v>
      </c>
      <c r="N71" s="24" t="s">
        <v>1006</v>
      </c>
      <c r="O71" s="36">
        <f t="shared" si="2"/>
        <v>63000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24" t="s">
        <v>1027</v>
      </c>
      <c r="X71" s="24" t="s">
        <v>52</v>
      </c>
      <c r="Y71" s="2" t="s">
        <v>52</v>
      </c>
      <c r="Z71" s="2" t="s">
        <v>52</v>
      </c>
      <c r="AA71" s="37"/>
      <c r="AB71" s="2" t="s">
        <v>52</v>
      </c>
    </row>
    <row r="72" spans="1:28" ht="30" customHeight="1">
      <c r="A72" s="24" t="s">
        <v>281</v>
      </c>
      <c r="B72" s="24" t="s">
        <v>275</v>
      </c>
      <c r="C72" s="24" t="s">
        <v>280</v>
      </c>
      <c r="D72" s="35" t="s">
        <v>277</v>
      </c>
      <c r="E72" s="36">
        <v>0</v>
      </c>
      <c r="F72" s="24" t="s">
        <v>52</v>
      </c>
      <c r="G72" s="36">
        <v>0</v>
      </c>
      <c r="H72" s="24" t="s">
        <v>52</v>
      </c>
      <c r="I72" s="36">
        <v>126000</v>
      </c>
      <c r="J72" s="24" t="s">
        <v>1004</v>
      </c>
      <c r="K72" s="36">
        <v>126000</v>
      </c>
      <c r="L72" s="24" t="s">
        <v>1005</v>
      </c>
      <c r="M72" s="36">
        <v>126000</v>
      </c>
      <c r="N72" s="24" t="s">
        <v>1006</v>
      </c>
      <c r="O72" s="36">
        <f t="shared" si="2"/>
        <v>126000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24" t="s">
        <v>1028</v>
      </c>
      <c r="X72" s="24" t="s">
        <v>52</v>
      </c>
      <c r="Y72" s="2" t="s">
        <v>52</v>
      </c>
      <c r="Z72" s="2" t="s">
        <v>52</v>
      </c>
      <c r="AA72" s="37"/>
      <c r="AB72" s="2" t="s">
        <v>52</v>
      </c>
    </row>
    <row r="73" spans="1:28" ht="30" customHeight="1">
      <c r="A73" s="24" t="s">
        <v>284</v>
      </c>
      <c r="B73" s="24" t="s">
        <v>275</v>
      </c>
      <c r="C73" s="24" t="s">
        <v>283</v>
      </c>
      <c r="D73" s="35" t="s">
        <v>277</v>
      </c>
      <c r="E73" s="36">
        <v>0</v>
      </c>
      <c r="F73" s="24" t="s">
        <v>52</v>
      </c>
      <c r="G73" s="36">
        <v>0</v>
      </c>
      <c r="H73" s="24" t="s">
        <v>52</v>
      </c>
      <c r="I73" s="36">
        <v>379000</v>
      </c>
      <c r="J73" s="24" t="s">
        <v>1004</v>
      </c>
      <c r="K73" s="36">
        <v>379000</v>
      </c>
      <c r="L73" s="24" t="s">
        <v>1005</v>
      </c>
      <c r="M73" s="36">
        <v>379000</v>
      </c>
      <c r="N73" s="24" t="s">
        <v>1006</v>
      </c>
      <c r="O73" s="36">
        <f t="shared" si="2"/>
        <v>379000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24" t="s">
        <v>1029</v>
      </c>
      <c r="X73" s="24" t="s">
        <v>52</v>
      </c>
      <c r="Y73" s="2" t="s">
        <v>52</v>
      </c>
      <c r="Z73" s="2" t="s">
        <v>52</v>
      </c>
      <c r="AA73" s="37"/>
      <c r="AB73" s="2" t="s">
        <v>52</v>
      </c>
    </row>
    <row r="74" spans="1:28" ht="30" customHeight="1">
      <c r="A74" s="24" t="s">
        <v>288</v>
      </c>
      <c r="B74" s="24" t="s">
        <v>286</v>
      </c>
      <c r="C74" s="24" t="s">
        <v>287</v>
      </c>
      <c r="D74" s="35" t="s">
        <v>134</v>
      </c>
      <c r="E74" s="36">
        <v>0</v>
      </c>
      <c r="F74" s="24" t="s">
        <v>52</v>
      </c>
      <c r="G74" s="36">
        <v>0</v>
      </c>
      <c r="H74" s="24" t="s">
        <v>52</v>
      </c>
      <c r="I74" s="36">
        <v>30000</v>
      </c>
      <c r="J74" s="24" t="s">
        <v>1004</v>
      </c>
      <c r="K74" s="36">
        <v>33000</v>
      </c>
      <c r="L74" s="24" t="s">
        <v>1005</v>
      </c>
      <c r="M74" s="36">
        <v>35000</v>
      </c>
      <c r="N74" s="24" t="s">
        <v>1006</v>
      </c>
      <c r="O74" s="36">
        <f t="shared" si="2"/>
        <v>30000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24" t="s">
        <v>1030</v>
      </c>
      <c r="X74" s="24" t="s">
        <v>52</v>
      </c>
      <c r="Y74" s="2" t="s">
        <v>52</v>
      </c>
      <c r="Z74" s="2" t="s">
        <v>52</v>
      </c>
      <c r="AA74" s="37"/>
      <c r="AB74" s="2" t="s">
        <v>52</v>
      </c>
    </row>
    <row r="75" spans="1:28" ht="30" customHeight="1">
      <c r="A75" s="24" t="s">
        <v>292</v>
      </c>
      <c r="B75" s="24" t="s">
        <v>290</v>
      </c>
      <c r="C75" s="24" t="s">
        <v>291</v>
      </c>
      <c r="D75" s="35" t="s">
        <v>134</v>
      </c>
      <c r="E75" s="36">
        <v>0</v>
      </c>
      <c r="F75" s="24" t="s">
        <v>52</v>
      </c>
      <c r="G75" s="36">
        <v>0</v>
      </c>
      <c r="H75" s="24" t="s">
        <v>52</v>
      </c>
      <c r="I75" s="36">
        <v>15000</v>
      </c>
      <c r="J75" s="24" t="s">
        <v>1004</v>
      </c>
      <c r="K75" s="36">
        <v>18000</v>
      </c>
      <c r="L75" s="24" t="s">
        <v>1005</v>
      </c>
      <c r="M75" s="36">
        <v>20000</v>
      </c>
      <c r="N75" s="24" t="s">
        <v>1006</v>
      </c>
      <c r="O75" s="36">
        <f t="shared" si="2"/>
        <v>15000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24" t="s">
        <v>1031</v>
      </c>
      <c r="X75" s="24" t="s">
        <v>52</v>
      </c>
      <c r="Y75" s="2" t="s">
        <v>52</v>
      </c>
      <c r="Z75" s="2" t="s">
        <v>52</v>
      </c>
      <c r="AA75" s="37"/>
      <c r="AB75" s="2" t="s">
        <v>52</v>
      </c>
    </row>
    <row r="76" spans="1:28" ht="30" customHeight="1">
      <c r="A76" s="24" t="s">
        <v>296</v>
      </c>
      <c r="B76" s="24" t="s">
        <v>294</v>
      </c>
      <c r="C76" s="24" t="s">
        <v>295</v>
      </c>
      <c r="D76" s="35" t="s">
        <v>134</v>
      </c>
      <c r="E76" s="36">
        <v>0</v>
      </c>
      <c r="F76" s="24" t="s">
        <v>52</v>
      </c>
      <c r="G76" s="36">
        <v>0</v>
      </c>
      <c r="H76" s="24" t="s">
        <v>52</v>
      </c>
      <c r="I76" s="36">
        <v>6900</v>
      </c>
      <c r="J76" s="24" t="s">
        <v>1004</v>
      </c>
      <c r="K76" s="36">
        <v>6900</v>
      </c>
      <c r="L76" s="24" t="s">
        <v>1005</v>
      </c>
      <c r="M76" s="36">
        <v>6900</v>
      </c>
      <c r="N76" s="24" t="s">
        <v>1006</v>
      </c>
      <c r="O76" s="36">
        <f t="shared" si="2"/>
        <v>6900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24" t="s">
        <v>1032</v>
      </c>
      <c r="X76" s="24" t="s">
        <v>52</v>
      </c>
      <c r="Y76" s="2" t="s">
        <v>52</v>
      </c>
      <c r="Z76" s="2" t="s">
        <v>52</v>
      </c>
      <c r="AA76" s="37"/>
      <c r="AB76" s="2" t="s">
        <v>52</v>
      </c>
    </row>
    <row r="77" spans="1:28" ht="30" customHeight="1">
      <c r="A77" s="24" t="s">
        <v>299</v>
      </c>
      <c r="B77" s="24" t="s">
        <v>294</v>
      </c>
      <c r="C77" s="24" t="s">
        <v>298</v>
      </c>
      <c r="D77" s="35" t="s">
        <v>134</v>
      </c>
      <c r="E77" s="36">
        <v>0</v>
      </c>
      <c r="F77" s="24" t="s">
        <v>52</v>
      </c>
      <c r="G77" s="36">
        <v>0</v>
      </c>
      <c r="H77" s="24" t="s">
        <v>52</v>
      </c>
      <c r="I77" s="36">
        <v>6900</v>
      </c>
      <c r="J77" s="24" t="s">
        <v>1004</v>
      </c>
      <c r="K77" s="36">
        <v>6900</v>
      </c>
      <c r="L77" s="24" t="s">
        <v>1005</v>
      </c>
      <c r="M77" s="36">
        <v>6900</v>
      </c>
      <c r="N77" s="24" t="s">
        <v>1006</v>
      </c>
      <c r="O77" s="36">
        <f t="shared" si="2"/>
        <v>6900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24" t="s">
        <v>1033</v>
      </c>
      <c r="X77" s="24" t="s">
        <v>52</v>
      </c>
      <c r="Y77" s="2" t="s">
        <v>52</v>
      </c>
      <c r="Z77" s="2" t="s">
        <v>52</v>
      </c>
      <c r="AA77" s="37"/>
      <c r="AB77" s="2" t="s">
        <v>52</v>
      </c>
    </row>
    <row r="78" spans="1:28" ht="30" customHeight="1">
      <c r="A78" s="24" t="s">
        <v>303</v>
      </c>
      <c r="B78" s="24" t="s">
        <v>301</v>
      </c>
      <c r="C78" s="24" t="s">
        <v>302</v>
      </c>
      <c r="D78" s="35" t="s">
        <v>134</v>
      </c>
      <c r="E78" s="36">
        <v>0</v>
      </c>
      <c r="F78" s="24" t="s">
        <v>52</v>
      </c>
      <c r="G78" s="36">
        <v>0</v>
      </c>
      <c r="H78" s="24" t="s">
        <v>52</v>
      </c>
      <c r="I78" s="36">
        <v>2100000</v>
      </c>
      <c r="J78" s="24" t="s">
        <v>1004</v>
      </c>
      <c r="K78" s="36">
        <v>2100000</v>
      </c>
      <c r="L78" s="24" t="s">
        <v>1005</v>
      </c>
      <c r="M78" s="36">
        <v>2100000</v>
      </c>
      <c r="N78" s="24" t="s">
        <v>1006</v>
      </c>
      <c r="O78" s="36">
        <f t="shared" si="2"/>
        <v>2100000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24" t="s">
        <v>1034</v>
      </c>
      <c r="X78" s="24" t="s">
        <v>52</v>
      </c>
      <c r="Y78" s="2" t="s">
        <v>52</v>
      </c>
      <c r="Z78" s="2" t="s">
        <v>52</v>
      </c>
      <c r="AA78" s="37"/>
      <c r="AB78" s="2" t="s">
        <v>52</v>
      </c>
    </row>
    <row r="79" spans="1:28" ht="30" customHeight="1">
      <c r="A79" s="24" t="s">
        <v>307</v>
      </c>
      <c r="B79" s="24" t="s">
        <v>305</v>
      </c>
      <c r="C79" s="24" t="s">
        <v>306</v>
      </c>
      <c r="D79" s="35" t="s">
        <v>134</v>
      </c>
      <c r="E79" s="36">
        <v>0</v>
      </c>
      <c r="F79" s="24" t="s">
        <v>52</v>
      </c>
      <c r="G79" s="36">
        <v>0</v>
      </c>
      <c r="H79" s="24" t="s">
        <v>52</v>
      </c>
      <c r="I79" s="36">
        <v>1100000</v>
      </c>
      <c r="J79" s="24" t="s">
        <v>1004</v>
      </c>
      <c r="K79" s="36">
        <v>1100000</v>
      </c>
      <c r="L79" s="24" t="s">
        <v>1005</v>
      </c>
      <c r="M79" s="36">
        <v>1100000</v>
      </c>
      <c r="N79" s="24" t="s">
        <v>1006</v>
      </c>
      <c r="O79" s="36">
        <f t="shared" si="2"/>
        <v>1100000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24" t="s">
        <v>1035</v>
      </c>
      <c r="X79" s="24" t="s">
        <v>52</v>
      </c>
      <c r="Y79" s="2" t="s">
        <v>52</v>
      </c>
      <c r="Z79" s="2" t="s">
        <v>52</v>
      </c>
      <c r="AA79" s="37"/>
      <c r="AB79" s="2" t="s">
        <v>52</v>
      </c>
    </row>
    <row r="80" spans="1:28" ht="30" customHeight="1">
      <c r="A80" s="24" t="s">
        <v>311</v>
      </c>
      <c r="B80" s="24" t="s">
        <v>309</v>
      </c>
      <c r="C80" s="24" t="s">
        <v>310</v>
      </c>
      <c r="D80" s="35" t="s">
        <v>134</v>
      </c>
      <c r="E80" s="36">
        <v>0</v>
      </c>
      <c r="F80" s="24" t="s">
        <v>52</v>
      </c>
      <c r="G80" s="36">
        <v>0</v>
      </c>
      <c r="H80" s="24" t="s">
        <v>52</v>
      </c>
      <c r="I80" s="36">
        <v>185000</v>
      </c>
      <c r="J80" s="24" t="s">
        <v>1004</v>
      </c>
      <c r="K80" s="36">
        <v>185000</v>
      </c>
      <c r="L80" s="24" t="s">
        <v>1005</v>
      </c>
      <c r="M80" s="36">
        <v>185000</v>
      </c>
      <c r="N80" s="24" t="s">
        <v>1006</v>
      </c>
      <c r="O80" s="36">
        <f t="shared" si="2"/>
        <v>185000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24" t="s">
        <v>1036</v>
      </c>
      <c r="X80" s="24" t="s">
        <v>52</v>
      </c>
      <c r="Y80" s="2" t="s">
        <v>52</v>
      </c>
      <c r="Z80" s="2" t="s">
        <v>52</v>
      </c>
      <c r="AA80" s="37"/>
      <c r="AB80" s="2" t="s">
        <v>52</v>
      </c>
    </row>
    <row r="81" spans="1:28" ht="30" customHeight="1">
      <c r="A81" s="24" t="s">
        <v>315</v>
      </c>
      <c r="B81" s="24" t="s">
        <v>313</v>
      </c>
      <c r="C81" s="24" t="s">
        <v>314</v>
      </c>
      <c r="D81" s="35" t="s">
        <v>134</v>
      </c>
      <c r="E81" s="36">
        <v>0</v>
      </c>
      <c r="F81" s="24" t="s">
        <v>52</v>
      </c>
      <c r="G81" s="36">
        <v>0</v>
      </c>
      <c r="H81" s="24" t="s">
        <v>52</v>
      </c>
      <c r="I81" s="36">
        <v>185000</v>
      </c>
      <c r="J81" s="24" t="s">
        <v>1004</v>
      </c>
      <c r="K81" s="36">
        <v>185000</v>
      </c>
      <c r="L81" s="24" t="s">
        <v>1005</v>
      </c>
      <c r="M81" s="36">
        <v>185000</v>
      </c>
      <c r="N81" s="24" t="s">
        <v>1006</v>
      </c>
      <c r="O81" s="36">
        <f t="shared" si="2"/>
        <v>185000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24" t="s">
        <v>1037</v>
      </c>
      <c r="X81" s="24" t="s">
        <v>52</v>
      </c>
      <c r="Y81" s="2" t="s">
        <v>52</v>
      </c>
      <c r="Z81" s="2" t="s">
        <v>52</v>
      </c>
      <c r="AA81" s="37"/>
      <c r="AB81" s="2" t="s">
        <v>52</v>
      </c>
    </row>
    <row r="82" spans="1:28" ht="30" customHeight="1">
      <c r="A82" s="24" t="s">
        <v>319</v>
      </c>
      <c r="B82" s="24" t="s">
        <v>317</v>
      </c>
      <c r="C82" s="24" t="s">
        <v>318</v>
      </c>
      <c r="D82" s="35" t="s">
        <v>134</v>
      </c>
      <c r="E82" s="36">
        <v>0</v>
      </c>
      <c r="F82" s="24" t="s">
        <v>52</v>
      </c>
      <c r="G82" s="36">
        <v>0</v>
      </c>
      <c r="H82" s="24" t="s">
        <v>52</v>
      </c>
      <c r="I82" s="36">
        <v>434600</v>
      </c>
      <c r="J82" s="24" t="s">
        <v>1004</v>
      </c>
      <c r="K82" s="36">
        <v>434600</v>
      </c>
      <c r="L82" s="24" t="s">
        <v>1005</v>
      </c>
      <c r="M82" s="36">
        <v>434600</v>
      </c>
      <c r="N82" s="24" t="s">
        <v>1006</v>
      </c>
      <c r="O82" s="36">
        <f t="shared" si="2"/>
        <v>434600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24" t="s">
        <v>1038</v>
      </c>
      <c r="X82" s="24" t="s">
        <v>52</v>
      </c>
      <c r="Y82" s="2" t="s">
        <v>52</v>
      </c>
      <c r="Z82" s="2" t="s">
        <v>52</v>
      </c>
      <c r="AA82" s="37"/>
      <c r="AB82" s="2" t="s">
        <v>52</v>
      </c>
    </row>
    <row r="83" spans="1:28" ht="30" customHeight="1">
      <c r="A83" s="24" t="s">
        <v>323</v>
      </c>
      <c r="B83" s="24" t="s">
        <v>321</v>
      </c>
      <c r="C83" s="24" t="s">
        <v>322</v>
      </c>
      <c r="D83" s="35" t="s">
        <v>134</v>
      </c>
      <c r="E83" s="36">
        <v>0</v>
      </c>
      <c r="F83" s="24" t="s">
        <v>52</v>
      </c>
      <c r="G83" s="36">
        <v>0</v>
      </c>
      <c r="H83" s="24" t="s">
        <v>52</v>
      </c>
      <c r="I83" s="36">
        <v>150000</v>
      </c>
      <c r="J83" s="24" t="s">
        <v>1004</v>
      </c>
      <c r="K83" s="36">
        <v>150000</v>
      </c>
      <c r="L83" s="24" t="s">
        <v>1005</v>
      </c>
      <c r="M83" s="36">
        <v>150000</v>
      </c>
      <c r="N83" s="24" t="s">
        <v>1006</v>
      </c>
      <c r="O83" s="36">
        <f t="shared" si="2"/>
        <v>150000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24" t="s">
        <v>1039</v>
      </c>
      <c r="X83" s="24" t="s">
        <v>52</v>
      </c>
      <c r="Y83" s="2" t="s">
        <v>52</v>
      </c>
      <c r="Z83" s="2" t="s">
        <v>52</v>
      </c>
      <c r="AA83" s="37"/>
      <c r="AB83" s="2" t="s">
        <v>52</v>
      </c>
    </row>
    <row r="84" spans="1:28" ht="30" customHeight="1">
      <c r="A84" s="24" t="s">
        <v>327</v>
      </c>
      <c r="B84" s="24" t="s">
        <v>325</v>
      </c>
      <c r="C84" s="24" t="s">
        <v>326</v>
      </c>
      <c r="D84" s="35" t="s">
        <v>134</v>
      </c>
      <c r="E84" s="36">
        <v>0</v>
      </c>
      <c r="F84" s="24" t="s">
        <v>52</v>
      </c>
      <c r="G84" s="36">
        <v>0</v>
      </c>
      <c r="H84" s="24" t="s">
        <v>52</v>
      </c>
      <c r="I84" s="36">
        <v>80000</v>
      </c>
      <c r="J84" s="24" t="s">
        <v>1004</v>
      </c>
      <c r="K84" s="36">
        <v>85000</v>
      </c>
      <c r="L84" s="24" t="s">
        <v>1005</v>
      </c>
      <c r="M84" s="36">
        <v>90000</v>
      </c>
      <c r="N84" s="24" t="s">
        <v>1006</v>
      </c>
      <c r="O84" s="36">
        <f t="shared" si="2"/>
        <v>80000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24" t="s">
        <v>1040</v>
      </c>
      <c r="X84" s="24" t="s">
        <v>52</v>
      </c>
      <c r="Y84" s="2" t="s">
        <v>52</v>
      </c>
      <c r="Z84" s="2" t="s">
        <v>52</v>
      </c>
      <c r="AA84" s="37"/>
      <c r="AB84" s="2" t="s">
        <v>52</v>
      </c>
    </row>
    <row r="85" spans="1:28" ht="30" customHeight="1">
      <c r="A85" s="24" t="s">
        <v>331</v>
      </c>
      <c r="B85" s="24" t="s">
        <v>329</v>
      </c>
      <c r="C85" s="24" t="s">
        <v>330</v>
      </c>
      <c r="D85" s="35" t="s">
        <v>134</v>
      </c>
      <c r="E85" s="36">
        <v>0</v>
      </c>
      <c r="F85" s="24" t="s">
        <v>52</v>
      </c>
      <c r="G85" s="36">
        <v>0</v>
      </c>
      <c r="H85" s="24" t="s">
        <v>52</v>
      </c>
      <c r="I85" s="36">
        <v>250000</v>
      </c>
      <c r="J85" s="24" t="s">
        <v>1004</v>
      </c>
      <c r="K85" s="36">
        <v>260000</v>
      </c>
      <c r="L85" s="24" t="s">
        <v>1005</v>
      </c>
      <c r="M85" s="36">
        <v>260000</v>
      </c>
      <c r="N85" s="24" t="s">
        <v>1006</v>
      </c>
      <c r="O85" s="36">
        <f t="shared" si="2"/>
        <v>250000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24" t="s">
        <v>1041</v>
      </c>
      <c r="X85" s="24" t="s">
        <v>52</v>
      </c>
      <c r="Y85" s="2" t="s">
        <v>52</v>
      </c>
      <c r="Z85" s="2" t="s">
        <v>52</v>
      </c>
      <c r="AA85" s="37"/>
      <c r="AB85" s="2" t="s">
        <v>52</v>
      </c>
    </row>
    <row r="86" spans="1:28" ht="30" customHeight="1">
      <c r="A86" s="24" t="s">
        <v>335</v>
      </c>
      <c r="B86" s="24" t="s">
        <v>333</v>
      </c>
      <c r="C86" s="24" t="s">
        <v>334</v>
      </c>
      <c r="D86" s="35" t="s">
        <v>134</v>
      </c>
      <c r="E86" s="36">
        <v>0</v>
      </c>
      <c r="F86" s="24" t="s">
        <v>52</v>
      </c>
      <c r="G86" s="36">
        <v>0</v>
      </c>
      <c r="H86" s="24" t="s">
        <v>52</v>
      </c>
      <c r="I86" s="36">
        <v>2500000</v>
      </c>
      <c r="J86" s="24" t="s">
        <v>1004</v>
      </c>
      <c r="K86" s="36">
        <v>3000000</v>
      </c>
      <c r="L86" s="24" t="s">
        <v>1005</v>
      </c>
      <c r="M86" s="36">
        <v>3100000</v>
      </c>
      <c r="N86" s="24" t="s">
        <v>1006</v>
      </c>
      <c r="O86" s="36">
        <f t="shared" si="2"/>
        <v>2500000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24" t="s">
        <v>1042</v>
      </c>
      <c r="X86" s="24" t="s">
        <v>52</v>
      </c>
      <c r="Y86" s="2" t="s">
        <v>52</v>
      </c>
      <c r="Z86" s="2" t="s">
        <v>52</v>
      </c>
      <c r="AA86" s="37"/>
      <c r="AB86" s="2" t="s">
        <v>52</v>
      </c>
    </row>
    <row r="87" spans="1:28" ht="30" customHeight="1">
      <c r="A87" s="24" t="s">
        <v>339</v>
      </c>
      <c r="B87" s="24" t="s">
        <v>337</v>
      </c>
      <c r="C87" s="24" t="s">
        <v>338</v>
      </c>
      <c r="D87" s="35" t="s">
        <v>134</v>
      </c>
      <c r="E87" s="36">
        <v>0</v>
      </c>
      <c r="F87" s="24" t="s">
        <v>52</v>
      </c>
      <c r="G87" s="36">
        <v>0</v>
      </c>
      <c r="H87" s="24" t="s">
        <v>52</v>
      </c>
      <c r="I87" s="36">
        <v>72300</v>
      </c>
      <c r="J87" s="24" t="s">
        <v>1004</v>
      </c>
      <c r="K87" s="36">
        <v>72300</v>
      </c>
      <c r="L87" s="24" t="s">
        <v>1005</v>
      </c>
      <c r="M87" s="36">
        <v>72300</v>
      </c>
      <c r="N87" s="24" t="s">
        <v>1006</v>
      </c>
      <c r="O87" s="36">
        <f t="shared" si="2"/>
        <v>72300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24" t="s">
        <v>1043</v>
      </c>
      <c r="X87" s="24" t="s">
        <v>52</v>
      </c>
      <c r="Y87" s="2" t="s">
        <v>52</v>
      </c>
      <c r="Z87" s="2" t="s">
        <v>52</v>
      </c>
      <c r="AA87" s="37"/>
      <c r="AB87" s="2" t="s">
        <v>52</v>
      </c>
    </row>
    <row r="88" spans="1:28" ht="30" customHeight="1">
      <c r="A88" s="24" t="s">
        <v>343</v>
      </c>
      <c r="B88" s="24" t="s">
        <v>341</v>
      </c>
      <c r="C88" s="24" t="s">
        <v>342</v>
      </c>
      <c r="D88" s="35" t="s">
        <v>134</v>
      </c>
      <c r="E88" s="36">
        <v>0</v>
      </c>
      <c r="F88" s="24" t="s">
        <v>52</v>
      </c>
      <c r="G88" s="36">
        <v>0</v>
      </c>
      <c r="H88" s="24" t="s">
        <v>52</v>
      </c>
      <c r="I88" s="36">
        <v>147200</v>
      </c>
      <c r="J88" s="24" t="s">
        <v>1004</v>
      </c>
      <c r="K88" s="36">
        <v>147200</v>
      </c>
      <c r="L88" s="24" t="s">
        <v>1005</v>
      </c>
      <c r="M88" s="36">
        <v>147200</v>
      </c>
      <c r="N88" s="24" t="s">
        <v>1006</v>
      </c>
      <c r="O88" s="36">
        <f t="shared" si="2"/>
        <v>147200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24" t="s">
        <v>1044</v>
      </c>
      <c r="X88" s="24" t="s">
        <v>52</v>
      </c>
      <c r="Y88" s="2" t="s">
        <v>52</v>
      </c>
      <c r="Z88" s="2" t="s">
        <v>52</v>
      </c>
      <c r="AA88" s="37"/>
      <c r="AB88" s="2" t="s">
        <v>52</v>
      </c>
    </row>
    <row r="89" spans="1:28" ht="30" customHeight="1">
      <c r="A89" s="24" t="s">
        <v>346</v>
      </c>
      <c r="B89" s="24" t="s">
        <v>341</v>
      </c>
      <c r="C89" s="24" t="s">
        <v>345</v>
      </c>
      <c r="D89" s="35" t="s">
        <v>134</v>
      </c>
      <c r="E89" s="36">
        <v>0</v>
      </c>
      <c r="F89" s="24" t="s">
        <v>52</v>
      </c>
      <c r="G89" s="36">
        <v>0</v>
      </c>
      <c r="H89" s="24" t="s">
        <v>52</v>
      </c>
      <c r="I89" s="36">
        <v>93500</v>
      </c>
      <c r="J89" s="24" t="s">
        <v>1004</v>
      </c>
      <c r="K89" s="36">
        <v>93500</v>
      </c>
      <c r="L89" s="24" t="s">
        <v>1005</v>
      </c>
      <c r="M89" s="36">
        <v>93500</v>
      </c>
      <c r="N89" s="24" t="s">
        <v>1006</v>
      </c>
      <c r="O89" s="36">
        <f t="shared" si="2"/>
        <v>93500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24" t="s">
        <v>1045</v>
      </c>
      <c r="X89" s="24" t="s">
        <v>52</v>
      </c>
      <c r="Y89" s="2" t="s">
        <v>52</v>
      </c>
      <c r="Z89" s="2" t="s">
        <v>52</v>
      </c>
      <c r="AA89" s="37"/>
      <c r="AB89" s="2" t="s">
        <v>52</v>
      </c>
    </row>
    <row r="90" spans="1:28" ht="30" customHeight="1">
      <c r="A90" s="24" t="s">
        <v>349</v>
      </c>
      <c r="B90" s="24" t="s">
        <v>337</v>
      </c>
      <c r="C90" s="24" t="s">
        <v>348</v>
      </c>
      <c r="D90" s="35" t="s">
        <v>134</v>
      </c>
      <c r="E90" s="36">
        <v>0</v>
      </c>
      <c r="F90" s="24" t="s">
        <v>52</v>
      </c>
      <c r="G90" s="36">
        <v>0</v>
      </c>
      <c r="H90" s="24" t="s">
        <v>52</v>
      </c>
      <c r="I90" s="36">
        <v>57900</v>
      </c>
      <c r="J90" s="24" t="s">
        <v>1004</v>
      </c>
      <c r="K90" s="36">
        <v>57900</v>
      </c>
      <c r="L90" s="24" t="s">
        <v>1005</v>
      </c>
      <c r="M90" s="36">
        <v>57900</v>
      </c>
      <c r="N90" s="24" t="s">
        <v>1006</v>
      </c>
      <c r="O90" s="36">
        <f t="shared" si="2"/>
        <v>57900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24" t="s">
        <v>1046</v>
      </c>
      <c r="X90" s="24" t="s">
        <v>52</v>
      </c>
      <c r="Y90" s="2" t="s">
        <v>52</v>
      </c>
      <c r="Z90" s="2" t="s">
        <v>52</v>
      </c>
      <c r="AA90" s="37"/>
      <c r="AB90" s="2" t="s">
        <v>52</v>
      </c>
    </row>
    <row r="91" spans="1:28" ht="30" customHeight="1">
      <c r="A91" s="24" t="s">
        <v>351</v>
      </c>
      <c r="B91" s="24" t="s">
        <v>337</v>
      </c>
      <c r="C91" s="24" t="s">
        <v>345</v>
      </c>
      <c r="D91" s="35" t="s">
        <v>134</v>
      </c>
      <c r="E91" s="36">
        <v>0</v>
      </c>
      <c r="F91" s="24" t="s">
        <v>52</v>
      </c>
      <c r="G91" s="36">
        <v>0</v>
      </c>
      <c r="H91" s="24" t="s">
        <v>52</v>
      </c>
      <c r="I91" s="36">
        <v>43300</v>
      </c>
      <c r="J91" s="24" t="s">
        <v>1004</v>
      </c>
      <c r="K91" s="36">
        <v>43300</v>
      </c>
      <c r="L91" s="24" t="s">
        <v>1005</v>
      </c>
      <c r="M91" s="36">
        <v>43300</v>
      </c>
      <c r="N91" s="24" t="s">
        <v>1006</v>
      </c>
      <c r="O91" s="36">
        <f t="shared" si="2"/>
        <v>43300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24" t="s">
        <v>1047</v>
      </c>
      <c r="X91" s="24" t="s">
        <v>52</v>
      </c>
      <c r="Y91" s="2" t="s">
        <v>52</v>
      </c>
      <c r="Z91" s="2" t="s">
        <v>52</v>
      </c>
      <c r="AA91" s="37"/>
      <c r="AB91" s="2" t="s">
        <v>52</v>
      </c>
    </row>
    <row r="92" spans="1:28" ht="30" customHeight="1">
      <c r="A92" s="24" t="s">
        <v>354</v>
      </c>
      <c r="B92" s="24" t="s">
        <v>341</v>
      </c>
      <c r="C92" s="24" t="s">
        <v>353</v>
      </c>
      <c r="D92" s="35" t="s">
        <v>134</v>
      </c>
      <c r="E92" s="36">
        <v>0</v>
      </c>
      <c r="F92" s="24" t="s">
        <v>52</v>
      </c>
      <c r="G92" s="36">
        <v>0</v>
      </c>
      <c r="H92" s="24" t="s">
        <v>52</v>
      </c>
      <c r="I92" s="36">
        <v>45500</v>
      </c>
      <c r="J92" s="24" t="s">
        <v>1004</v>
      </c>
      <c r="K92" s="36">
        <v>45500</v>
      </c>
      <c r="L92" s="24" t="s">
        <v>1005</v>
      </c>
      <c r="M92" s="36">
        <v>45500</v>
      </c>
      <c r="N92" s="24" t="s">
        <v>1006</v>
      </c>
      <c r="O92" s="36">
        <f t="shared" si="2"/>
        <v>45500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24" t="s">
        <v>1048</v>
      </c>
      <c r="X92" s="24" t="s">
        <v>52</v>
      </c>
      <c r="Y92" s="2" t="s">
        <v>52</v>
      </c>
      <c r="Z92" s="2" t="s">
        <v>52</v>
      </c>
      <c r="AA92" s="37"/>
      <c r="AB92" s="2" t="s">
        <v>52</v>
      </c>
    </row>
    <row r="93" spans="1:28" ht="30" customHeight="1">
      <c r="A93" s="24" t="s">
        <v>357</v>
      </c>
      <c r="B93" s="24" t="s">
        <v>341</v>
      </c>
      <c r="C93" s="24" t="s">
        <v>356</v>
      </c>
      <c r="D93" s="35" t="s">
        <v>134</v>
      </c>
      <c r="E93" s="36">
        <v>0</v>
      </c>
      <c r="F93" s="24" t="s">
        <v>52</v>
      </c>
      <c r="G93" s="36">
        <v>0</v>
      </c>
      <c r="H93" s="24" t="s">
        <v>52</v>
      </c>
      <c r="I93" s="36">
        <v>18000</v>
      </c>
      <c r="J93" s="24" t="s">
        <v>1004</v>
      </c>
      <c r="K93" s="36">
        <v>18000</v>
      </c>
      <c r="L93" s="24" t="s">
        <v>1005</v>
      </c>
      <c r="M93" s="36">
        <v>18000</v>
      </c>
      <c r="N93" s="24" t="s">
        <v>1006</v>
      </c>
      <c r="O93" s="36">
        <f t="shared" si="2"/>
        <v>18000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24" t="s">
        <v>1049</v>
      </c>
      <c r="X93" s="24" t="s">
        <v>52</v>
      </c>
      <c r="Y93" s="2" t="s">
        <v>52</v>
      </c>
      <c r="Z93" s="2" t="s">
        <v>52</v>
      </c>
      <c r="AA93" s="37"/>
      <c r="AB93" s="2" t="s">
        <v>52</v>
      </c>
    </row>
    <row r="94" spans="1:28" ht="30" customHeight="1">
      <c r="A94" s="24" t="s">
        <v>361</v>
      </c>
      <c r="B94" s="24" t="s">
        <v>359</v>
      </c>
      <c r="C94" s="24" t="s">
        <v>360</v>
      </c>
      <c r="D94" s="35" t="s">
        <v>134</v>
      </c>
      <c r="E94" s="36">
        <v>0</v>
      </c>
      <c r="F94" s="24" t="s">
        <v>52</v>
      </c>
      <c r="G94" s="36">
        <v>0</v>
      </c>
      <c r="H94" s="24" t="s">
        <v>52</v>
      </c>
      <c r="I94" s="36">
        <v>775000</v>
      </c>
      <c r="J94" s="24" t="s">
        <v>1004</v>
      </c>
      <c r="K94" s="36">
        <v>775000</v>
      </c>
      <c r="L94" s="24" t="s">
        <v>1005</v>
      </c>
      <c r="M94" s="36">
        <v>775000</v>
      </c>
      <c r="N94" s="24" t="s">
        <v>1006</v>
      </c>
      <c r="O94" s="36">
        <f t="shared" si="2"/>
        <v>775000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24" t="s">
        <v>1050</v>
      </c>
      <c r="X94" s="24" t="s">
        <v>52</v>
      </c>
      <c r="Y94" s="2" t="s">
        <v>52</v>
      </c>
      <c r="Z94" s="2" t="s">
        <v>52</v>
      </c>
      <c r="AA94" s="37"/>
      <c r="AB94" s="2" t="s">
        <v>52</v>
      </c>
    </row>
    <row r="95" spans="1:28" ht="30" customHeight="1">
      <c r="A95" s="24" t="s">
        <v>365</v>
      </c>
      <c r="B95" s="24" t="s">
        <v>363</v>
      </c>
      <c r="C95" s="24" t="s">
        <v>364</v>
      </c>
      <c r="D95" s="35" t="s">
        <v>134</v>
      </c>
      <c r="E95" s="36">
        <v>0</v>
      </c>
      <c r="F95" s="24" t="s">
        <v>52</v>
      </c>
      <c r="G95" s="36">
        <v>0</v>
      </c>
      <c r="H95" s="24" t="s">
        <v>52</v>
      </c>
      <c r="I95" s="36">
        <v>200000</v>
      </c>
      <c r="J95" s="24" t="s">
        <v>1004</v>
      </c>
      <c r="K95" s="36">
        <v>200000</v>
      </c>
      <c r="L95" s="24" t="s">
        <v>1005</v>
      </c>
      <c r="M95" s="36">
        <v>200000</v>
      </c>
      <c r="N95" s="24" t="s">
        <v>1006</v>
      </c>
      <c r="O95" s="36">
        <f t="shared" si="2"/>
        <v>200000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24" t="s">
        <v>1051</v>
      </c>
      <c r="X95" s="24" t="s">
        <v>52</v>
      </c>
      <c r="Y95" s="2" t="s">
        <v>52</v>
      </c>
      <c r="Z95" s="2" t="s">
        <v>52</v>
      </c>
      <c r="AA95" s="37"/>
      <c r="AB95" s="2" t="s">
        <v>52</v>
      </c>
    </row>
    <row r="96" spans="1:28" ht="30" customHeight="1">
      <c r="A96" s="24" t="s">
        <v>369</v>
      </c>
      <c r="B96" s="24" t="s">
        <v>367</v>
      </c>
      <c r="C96" s="24" t="s">
        <v>368</v>
      </c>
      <c r="D96" s="35" t="s">
        <v>134</v>
      </c>
      <c r="E96" s="36">
        <v>0</v>
      </c>
      <c r="F96" s="24" t="s">
        <v>52</v>
      </c>
      <c r="G96" s="36">
        <v>0</v>
      </c>
      <c r="H96" s="24" t="s">
        <v>52</v>
      </c>
      <c r="I96" s="36">
        <v>16200</v>
      </c>
      <c r="J96" s="24" t="s">
        <v>1004</v>
      </c>
      <c r="K96" s="36">
        <v>16200</v>
      </c>
      <c r="L96" s="24" t="s">
        <v>1005</v>
      </c>
      <c r="M96" s="36">
        <v>16200</v>
      </c>
      <c r="N96" s="24" t="s">
        <v>1006</v>
      </c>
      <c r="O96" s="36">
        <f t="shared" si="2"/>
        <v>16200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24" t="s">
        <v>1052</v>
      </c>
      <c r="X96" s="24" t="s">
        <v>52</v>
      </c>
      <c r="Y96" s="2" t="s">
        <v>52</v>
      </c>
      <c r="Z96" s="2" t="s">
        <v>52</v>
      </c>
      <c r="AA96" s="37"/>
      <c r="AB96" s="2" t="s">
        <v>52</v>
      </c>
    </row>
    <row r="97" spans="1:28" ht="30" customHeight="1">
      <c r="A97" s="24" t="s">
        <v>373</v>
      </c>
      <c r="B97" s="24" t="s">
        <v>371</v>
      </c>
      <c r="C97" s="24" t="s">
        <v>372</v>
      </c>
      <c r="D97" s="35" t="s">
        <v>134</v>
      </c>
      <c r="E97" s="36">
        <v>0</v>
      </c>
      <c r="F97" s="24" t="s">
        <v>52</v>
      </c>
      <c r="G97" s="36">
        <v>0</v>
      </c>
      <c r="H97" s="24" t="s">
        <v>52</v>
      </c>
      <c r="I97" s="36">
        <v>197700</v>
      </c>
      <c r="J97" s="24" t="s">
        <v>1004</v>
      </c>
      <c r="K97" s="36">
        <v>197700</v>
      </c>
      <c r="L97" s="24" t="s">
        <v>1005</v>
      </c>
      <c r="M97" s="36">
        <v>197700</v>
      </c>
      <c r="N97" s="24" t="s">
        <v>1006</v>
      </c>
      <c r="O97" s="36">
        <f t="shared" si="2"/>
        <v>197700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24" t="s">
        <v>1053</v>
      </c>
      <c r="X97" s="24" t="s">
        <v>52</v>
      </c>
      <c r="Y97" s="2" t="s">
        <v>52</v>
      </c>
      <c r="Z97" s="2" t="s">
        <v>52</v>
      </c>
      <c r="AA97" s="37"/>
      <c r="AB97" s="2" t="s">
        <v>52</v>
      </c>
    </row>
    <row r="98" spans="1:28" ht="30" customHeight="1">
      <c r="A98" s="24" t="s">
        <v>377</v>
      </c>
      <c r="B98" s="24" t="s">
        <v>375</v>
      </c>
      <c r="C98" s="24" t="s">
        <v>376</v>
      </c>
      <c r="D98" s="35" t="s">
        <v>134</v>
      </c>
      <c r="E98" s="36">
        <v>0</v>
      </c>
      <c r="F98" s="24" t="s">
        <v>52</v>
      </c>
      <c r="G98" s="36">
        <v>0</v>
      </c>
      <c r="H98" s="24" t="s">
        <v>52</v>
      </c>
      <c r="I98" s="36">
        <v>230000</v>
      </c>
      <c r="J98" s="24" t="s">
        <v>1004</v>
      </c>
      <c r="K98" s="36">
        <v>240000</v>
      </c>
      <c r="L98" s="24" t="s">
        <v>1005</v>
      </c>
      <c r="M98" s="36">
        <v>240000</v>
      </c>
      <c r="N98" s="24" t="s">
        <v>1006</v>
      </c>
      <c r="O98" s="36">
        <f t="shared" si="2"/>
        <v>230000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24" t="s">
        <v>1054</v>
      </c>
      <c r="X98" s="24" t="s">
        <v>52</v>
      </c>
      <c r="Y98" s="2" t="s">
        <v>52</v>
      </c>
      <c r="Z98" s="2" t="s">
        <v>52</v>
      </c>
      <c r="AA98" s="37"/>
      <c r="AB98" s="2" t="s">
        <v>52</v>
      </c>
    </row>
    <row r="99" spans="1:28" ht="30" customHeight="1">
      <c r="A99" s="24" t="s">
        <v>381</v>
      </c>
      <c r="B99" s="24" t="s">
        <v>379</v>
      </c>
      <c r="C99" s="24" t="s">
        <v>380</v>
      </c>
      <c r="D99" s="35" t="s">
        <v>134</v>
      </c>
      <c r="E99" s="36">
        <v>0</v>
      </c>
      <c r="F99" s="24" t="s">
        <v>52</v>
      </c>
      <c r="G99" s="36">
        <v>0</v>
      </c>
      <c r="H99" s="24" t="s">
        <v>52</v>
      </c>
      <c r="I99" s="36">
        <v>15000</v>
      </c>
      <c r="J99" s="24" t="s">
        <v>1004</v>
      </c>
      <c r="K99" s="36">
        <v>16000</v>
      </c>
      <c r="L99" s="24" t="s">
        <v>1005</v>
      </c>
      <c r="M99" s="36">
        <v>16000</v>
      </c>
      <c r="N99" s="24" t="s">
        <v>1006</v>
      </c>
      <c r="O99" s="36">
        <f t="shared" si="2"/>
        <v>15000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24" t="s">
        <v>1055</v>
      </c>
      <c r="X99" s="24" t="s">
        <v>52</v>
      </c>
      <c r="Y99" s="2" t="s">
        <v>52</v>
      </c>
      <c r="Z99" s="2" t="s">
        <v>52</v>
      </c>
      <c r="AA99" s="37"/>
      <c r="AB99" s="2" t="s">
        <v>52</v>
      </c>
    </row>
    <row r="100" spans="1:28" ht="30" customHeight="1">
      <c r="A100" s="24" t="s">
        <v>385</v>
      </c>
      <c r="B100" s="24" t="s">
        <v>383</v>
      </c>
      <c r="C100" s="24" t="s">
        <v>384</v>
      </c>
      <c r="D100" s="35" t="s">
        <v>134</v>
      </c>
      <c r="E100" s="36">
        <v>0</v>
      </c>
      <c r="F100" s="24" t="s">
        <v>52</v>
      </c>
      <c r="G100" s="36">
        <v>0</v>
      </c>
      <c r="H100" s="24" t="s">
        <v>52</v>
      </c>
      <c r="I100" s="36">
        <v>30000</v>
      </c>
      <c r="J100" s="24" t="s">
        <v>1004</v>
      </c>
      <c r="K100" s="36">
        <v>35000</v>
      </c>
      <c r="L100" s="24" t="s">
        <v>1005</v>
      </c>
      <c r="M100" s="36">
        <v>36000</v>
      </c>
      <c r="N100" s="24" t="s">
        <v>1006</v>
      </c>
      <c r="O100" s="36">
        <f t="shared" si="2"/>
        <v>30000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24" t="s">
        <v>1056</v>
      </c>
      <c r="X100" s="24" t="s">
        <v>52</v>
      </c>
      <c r="Y100" s="2" t="s">
        <v>52</v>
      </c>
      <c r="Z100" s="2" t="s">
        <v>52</v>
      </c>
      <c r="AA100" s="37"/>
      <c r="AB100" s="2" t="s">
        <v>52</v>
      </c>
    </row>
    <row r="101" spans="1:28" ht="30" customHeight="1">
      <c r="A101" s="24" t="s">
        <v>389</v>
      </c>
      <c r="B101" s="24" t="s">
        <v>387</v>
      </c>
      <c r="C101" s="24" t="s">
        <v>388</v>
      </c>
      <c r="D101" s="35" t="s">
        <v>134</v>
      </c>
      <c r="E101" s="36">
        <v>0</v>
      </c>
      <c r="F101" s="24" t="s">
        <v>52</v>
      </c>
      <c r="G101" s="36">
        <v>0</v>
      </c>
      <c r="H101" s="24" t="s">
        <v>52</v>
      </c>
      <c r="I101" s="36">
        <v>7300</v>
      </c>
      <c r="J101" s="24" t="s">
        <v>1004</v>
      </c>
      <c r="K101" s="36">
        <v>7500</v>
      </c>
      <c r="L101" s="24" t="s">
        <v>1005</v>
      </c>
      <c r="M101" s="36">
        <v>7300</v>
      </c>
      <c r="N101" s="24" t="s">
        <v>1006</v>
      </c>
      <c r="O101" s="36">
        <f t="shared" ref="O101:O127" si="3">SMALL(E101:M101,COUNTIF(E101:M101,0)+1)</f>
        <v>7300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24" t="s">
        <v>1057</v>
      </c>
      <c r="X101" s="24" t="s">
        <v>52</v>
      </c>
      <c r="Y101" s="2" t="s">
        <v>52</v>
      </c>
      <c r="Z101" s="2" t="s">
        <v>52</v>
      </c>
      <c r="AA101" s="37"/>
      <c r="AB101" s="2" t="s">
        <v>52</v>
      </c>
    </row>
    <row r="102" spans="1:28" ht="30" customHeight="1">
      <c r="A102" s="24" t="s">
        <v>393</v>
      </c>
      <c r="B102" s="24" t="s">
        <v>391</v>
      </c>
      <c r="C102" s="24" t="s">
        <v>392</v>
      </c>
      <c r="D102" s="35" t="s">
        <v>134</v>
      </c>
      <c r="E102" s="36">
        <v>0</v>
      </c>
      <c r="F102" s="24" t="s">
        <v>52</v>
      </c>
      <c r="G102" s="36">
        <v>0</v>
      </c>
      <c r="H102" s="24" t="s">
        <v>52</v>
      </c>
      <c r="I102" s="36">
        <v>6500</v>
      </c>
      <c r="J102" s="24" t="s">
        <v>1004</v>
      </c>
      <c r="K102" s="36">
        <v>6800</v>
      </c>
      <c r="L102" s="24" t="s">
        <v>1005</v>
      </c>
      <c r="M102" s="36">
        <v>6900</v>
      </c>
      <c r="N102" s="24" t="s">
        <v>1006</v>
      </c>
      <c r="O102" s="36">
        <f t="shared" si="3"/>
        <v>6500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24" t="s">
        <v>1058</v>
      </c>
      <c r="X102" s="24" t="s">
        <v>52</v>
      </c>
      <c r="Y102" s="2" t="s">
        <v>52</v>
      </c>
      <c r="Z102" s="2" t="s">
        <v>52</v>
      </c>
      <c r="AA102" s="37"/>
      <c r="AB102" s="2" t="s">
        <v>52</v>
      </c>
    </row>
    <row r="103" spans="1:28" ht="30" customHeight="1">
      <c r="A103" s="24" t="s">
        <v>397</v>
      </c>
      <c r="B103" s="24" t="s">
        <v>395</v>
      </c>
      <c r="C103" s="24" t="s">
        <v>396</v>
      </c>
      <c r="D103" s="35" t="s">
        <v>134</v>
      </c>
      <c r="E103" s="36">
        <v>0</v>
      </c>
      <c r="F103" s="24" t="s">
        <v>52</v>
      </c>
      <c r="G103" s="36">
        <v>0</v>
      </c>
      <c r="H103" s="24" t="s">
        <v>52</v>
      </c>
      <c r="I103" s="36">
        <v>3800</v>
      </c>
      <c r="J103" s="24" t="s">
        <v>1004</v>
      </c>
      <c r="K103" s="36">
        <v>3800</v>
      </c>
      <c r="L103" s="24" t="s">
        <v>1005</v>
      </c>
      <c r="M103" s="36">
        <v>3800</v>
      </c>
      <c r="N103" s="24" t="s">
        <v>1006</v>
      </c>
      <c r="O103" s="36">
        <f t="shared" si="3"/>
        <v>3800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24" t="s">
        <v>1059</v>
      </c>
      <c r="X103" s="24" t="s">
        <v>52</v>
      </c>
      <c r="Y103" s="2" t="s">
        <v>52</v>
      </c>
      <c r="Z103" s="2" t="s">
        <v>52</v>
      </c>
      <c r="AA103" s="37"/>
      <c r="AB103" s="2" t="s">
        <v>52</v>
      </c>
    </row>
    <row r="104" spans="1:28" ht="30" customHeight="1">
      <c r="A104" s="24" t="s">
        <v>401</v>
      </c>
      <c r="B104" s="24" t="s">
        <v>399</v>
      </c>
      <c r="C104" s="24" t="s">
        <v>400</v>
      </c>
      <c r="D104" s="35" t="s">
        <v>134</v>
      </c>
      <c r="E104" s="36">
        <v>0</v>
      </c>
      <c r="F104" s="24" t="s">
        <v>52</v>
      </c>
      <c r="G104" s="36">
        <v>0</v>
      </c>
      <c r="H104" s="24" t="s">
        <v>52</v>
      </c>
      <c r="I104" s="36">
        <v>2880</v>
      </c>
      <c r="J104" s="24" t="s">
        <v>1004</v>
      </c>
      <c r="K104" s="36">
        <v>2880</v>
      </c>
      <c r="L104" s="24" t="s">
        <v>1005</v>
      </c>
      <c r="M104" s="36">
        <v>2880</v>
      </c>
      <c r="N104" s="24" t="s">
        <v>1006</v>
      </c>
      <c r="O104" s="36">
        <f t="shared" si="3"/>
        <v>2880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24" t="s">
        <v>1060</v>
      </c>
      <c r="X104" s="24" t="s">
        <v>52</v>
      </c>
      <c r="Y104" s="2" t="s">
        <v>52</v>
      </c>
      <c r="Z104" s="2" t="s">
        <v>52</v>
      </c>
      <c r="AA104" s="37"/>
      <c r="AB104" s="2" t="s">
        <v>52</v>
      </c>
    </row>
    <row r="105" spans="1:28" ht="30" customHeight="1">
      <c r="A105" s="24" t="s">
        <v>405</v>
      </c>
      <c r="B105" s="24" t="s">
        <v>403</v>
      </c>
      <c r="C105" s="24" t="s">
        <v>404</v>
      </c>
      <c r="D105" s="35" t="s">
        <v>134</v>
      </c>
      <c r="E105" s="36">
        <v>0</v>
      </c>
      <c r="F105" s="24" t="s">
        <v>52</v>
      </c>
      <c r="G105" s="36">
        <v>0</v>
      </c>
      <c r="H105" s="24" t="s">
        <v>52</v>
      </c>
      <c r="I105" s="36">
        <v>28000</v>
      </c>
      <c r="J105" s="24" t="s">
        <v>1004</v>
      </c>
      <c r="K105" s="36">
        <v>31000</v>
      </c>
      <c r="L105" s="24" t="s">
        <v>1005</v>
      </c>
      <c r="M105" s="36">
        <v>31000</v>
      </c>
      <c r="N105" s="24" t="s">
        <v>1006</v>
      </c>
      <c r="O105" s="36">
        <f t="shared" si="3"/>
        <v>28000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24" t="s">
        <v>1061</v>
      </c>
      <c r="X105" s="24" t="s">
        <v>52</v>
      </c>
      <c r="Y105" s="2" t="s">
        <v>52</v>
      </c>
      <c r="Z105" s="2" t="s">
        <v>52</v>
      </c>
      <c r="AA105" s="37"/>
      <c r="AB105" s="2" t="s">
        <v>52</v>
      </c>
    </row>
    <row r="106" spans="1:28" ht="30" customHeight="1">
      <c r="A106" s="24" t="s">
        <v>409</v>
      </c>
      <c r="B106" s="24" t="s">
        <v>407</v>
      </c>
      <c r="C106" s="24" t="s">
        <v>408</v>
      </c>
      <c r="D106" s="35" t="s">
        <v>134</v>
      </c>
      <c r="E106" s="36">
        <v>0</v>
      </c>
      <c r="F106" s="24" t="s">
        <v>52</v>
      </c>
      <c r="G106" s="36">
        <v>0</v>
      </c>
      <c r="H106" s="24" t="s">
        <v>52</v>
      </c>
      <c r="I106" s="36">
        <v>15000</v>
      </c>
      <c r="J106" s="24" t="s">
        <v>1004</v>
      </c>
      <c r="K106" s="36">
        <v>16000</v>
      </c>
      <c r="L106" s="24" t="s">
        <v>1005</v>
      </c>
      <c r="M106" s="36">
        <v>16000</v>
      </c>
      <c r="N106" s="24" t="s">
        <v>1006</v>
      </c>
      <c r="O106" s="36">
        <f t="shared" si="3"/>
        <v>15000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24" t="s">
        <v>1062</v>
      </c>
      <c r="X106" s="24" t="s">
        <v>52</v>
      </c>
      <c r="Y106" s="2" t="s">
        <v>52</v>
      </c>
      <c r="Z106" s="2" t="s">
        <v>52</v>
      </c>
      <c r="AA106" s="37"/>
      <c r="AB106" s="2" t="s">
        <v>52</v>
      </c>
    </row>
    <row r="107" spans="1:28" ht="30" customHeight="1">
      <c r="A107" s="24" t="s">
        <v>413</v>
      </c>
      <c r="B107" s="24" t="s">
        <v>411</v>
      </c>
      <c r="C107" s="24" t="s">
        <v>412</v>
      </c>
      <c r="D107" s="35" t="s">
        <v>134</v>
      </c>
      <c r="E107" s="36">
        <v>0</v>
      </c>
      <c r="F107" s="24" t="s">
        <v>52</v>
      </c>
      <c r="G107" s="36">
        <v>0</v>
      </c>
      <c r="H107" s="24" t="s">
        <v>52</v>
      </c>
      <c r="I107" s="36">
        <v>17000</v>
      </c>
      <c r="J107" s="24" t="s">
        <v>1004</v>
      </c>
      <c r="K107" s="36">
        <v>18000</v>
      </c>
      <c r="L107" s="24" t="s">
        <v>1005</v>
      </c>
      <c r="M107" s="36">
        <v>18000</v>
      </c>
      <c r="N107" s="24" t="s">
        <v>1006</v>
      </c>
      <c r="O107" s="36">
        <f t="shared" si="3"/>
        <v>17000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24" t="s">
        <v>1063</v>
      </c>
      <c r="X107" s="24" t="s">
        <v>52</v>
      </c>
      <c r="Y107" s="2" t="s">
        <v>52</v>
      </c>
      <c r="Z107" s="2" t="s">
        <v>52</v>
      </c>
      <c r="AA107" s="37"/>
      <c r="AB107" s="2" t="s">
        <v>52</v>
      </c>
    </row>
    <row r="108" spans="1:28" ht="30" customHeight="1">
      <c r="A108" s="24" t="s">
        <v>417</v>
      </c>
      <c r="B108" s="24" t="s">
        <v>415</v>
      </c>
      <c r="C108" s="24" t="s">
        <v>416</v>
      </c>
      <c r="D108" s="35" t="s">
        <v>134</v>
      </c>
      <c r="E108" s="36">
        <v>0</v>
      </c>
      <c r="F108" s="24" t="s">
        <v>52</v>
      </c>
      <c r="G108" s="36">
        <v>0</v>
      </c>
      <c r="H108" s="24" t="s">
        <v>52</v>
      </c>
      <c r="I108" s="36">
        <v>18000</v>
      </c>
      <c r="J108" s="24" t="s">
        <v>1004</v>
      </c>
      <c r="K108" s="36">
        <v>19000</v>
      </c>
      <c r="L108" s="24" t="s">
        <v>1005</v>
      </c>
      <c r="M108" s="36">
        <v>19000</v>
      </c>
      <c r="N108" s="24" t="s">
        <v>1006</v>
      </c>
      <c r="O108" s="36">
        <f t="shared" si="3"/>
        <v>18000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24" t="s">
        <v>1064</v>
      </c>
      <c r="X108" s="24" t="s">
        <v>52</v>
      </c>
      <c r="Y108" s="2" t="s">
        <v>52</v>
      </c>
      <c r="Z108" s="2" t="s">
        <v>52</v>
      </c>
      <c r="AA108" s="37"/>
      <c r="AB108" s="2" t="s">
        <v>52</v>
      </c>
    </row>
    <row r="109" spans="1:28" ht="30" customHeight="1">
      <c r="A109" s="24" t="s">
        <v>421</v>
      </c>
      <c r="B109" s="24" t="s">
        <v>419</v>
      </c>
      <c r="C109" s="24" t="s">
        <v>420</v>
      </c>
      <c r="D109" s="35" t="s">
        <v>134</v>
      </c>
      <c r="E109" s="36">
        <v>0</v>
      </c>
      <c r="F109" s="24" t="s">
        <v>52</v>
      </c>
      <c r="G109" s="36">
        <v>0</v>
      </c>
      <c r="H109" s="24" t="s">
        <v>52</v>
      </c>
      <c r="I109" s="36">
        <v>12300</v>
      </c>
      <c r="J109" s="24" t="s">
        <v>1004</v>
      </c>
      <c r="K109" s="36">
        <v>13000</v>
      </c>
      <c r="L109" s="24" t="s">
        <v>1005</v>
      </c>
      <c r="M109" s="36">
        <v>13000</v>
      </c>
      <c r="N109" s="24" t="s">
        <v>1006</v>
      </c>
      <c r="O109" s="36">
        <f t="shared" si="3"/>
        <v>12300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24" t="s">
        <v>1065</v>
      </c>
      <c r="X109" s="24" t="s">
        <v>52</v>
      </c>
      <c r="Y109" s="2" t="s">
        <v>52</v>
      </c>
      <c r="Z109" s="2" t="s">
        <v>52</v>
      </c>
      <c r="AA109" s="37"/>
      <c r="AB109" s="2" t="s">
        <v>52</v>
      </c>
    </row>
    <row r="110" spans="1:28" ht="30" customHeight="1">
      <c r="A110" s="24" t="s">
        <v>424</v>
      </c>
      <c r="B110" s="24" t="s">
        <v>419</v>
      </c>
      <c r="C110" s="24" t="s">
        <v>423</v>
      </c>
      <c r="D110" s="35" t="s">
        <v>134</v>
      </c>
      <c r="E110" s="36">
        <v>0</v>
      </c>
      <c r="F110" s="24" t="s">
        <v>52</v>
      </c>
      <c r="G110" s="36">
        <v>0</v>
      </c>
      <c r="H110" s="24" t="s">
        <v>52</v>
      </c>
      <c r="I110" s="36">
        <v>9800</v>
      </c>
      <c r="J110" s="24" t="s">
        <v>1004</v>
      </c>
      <c r="K110" s="36">
        <v>10000</v>
      </c>
      <c r="L110" s="24" t="s">
        <v>1005</v>
      </c>
      <c r="M110" s="36">
        <v>10000</v>
      </c>
      <c r="N110" s="24" t="s">
        <v>1006</v>
      </c>
      <c r="O110" s="36">
        <f t="shared" si="3"/>
        <v>9800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24" t="s">
        <v>1066</v>
      </c>
      <c r="X110" s="24" t="s">
        <v>52</v>
      </c>
      <c r="Y110" s="2" t="s">
        <v>52</v>
      </c>
      <c r="Z110" s="2" t="s">
        <v>52</v>
      </c>
      <c r="AA110" s="37"/>
      <c r="AB110" s="2" t="s">
        <v>52</v>
      </c>
    </row>
    <row r="111" spans="1:28" ht="30" customHeight="1">
      <c r="A111" s="24" t="s">
        <v>428</v>
      </c>
      <c r="B111" s="24" t="s">
        <v>426</v>
      </c>
      <c r="C111" s="24" t="s">
        <v>427</v>
      </c>
      <c r="D111" s="35" t="s">
        <v>200</v>
      </c>
      <c r="E111" s="36">
        <v>0</v>
      </c>
      <c r="F111" s="24" t="s">
        <v>52</v>
      </c>
      <c r="G111" s="36">
        <v>0</v>
      </c>
      <c r="H111" s="24" t="s">
        <v>52</v>
      </c>
      <c r="I111" s="36">
        <v>30000</v>
      </c>
      <c r="J111" s="24" t="s">
        <v>1004</v>
      </c>
      <c r="K111" s="36">
        <v>32000</v>
      </c>
      <c r="L111" s="24" t="s">
        <v>1005</v>
      </c>
      <c r="M111" s="36">
        <v>32000</v>
      </c>
      <c r="N111" s="24" t="s">
        <v>1006</v>
      </c>
      <c r="O111" s="36">
        <f t="shared" si="3"/>
        <v>30000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24" t="s">
        <v>1067</v>
      </c>
      <c r="X111" s="24" t="s">
        <v>52</v>
      </c>
      <c r="Y111" s="2" t="s">
        <v>52</v>
      </c>
      <c r="Z111" s="2" t="s">
        <v>52</v>
      </c>
      <c r="AA111" s="37"/>
      <c r="AB111" s="2" t="s">
        <v>52</v>
      </c>
    </row>
    <row r="112" spans="1:28" ht="30" customHeight="1">
      <c r="A112" s="24" t="s">
        <v>432</v>
      </c>
      <c r="B112" s="24" t="s">
        <v>430</v>
      </c>
      <c r="C112" s="24" t="s">
        <v>431</v>
      </c>
      <c r="D112" s="35" t="s">
        <v>58</v>
      </c>
      <c r="E112" s="36">
        <v>0</v>
      </c>
      <c r="F112" s="24" t="s">
        <v>52</v>
      </c>
      <c r="G112" s="36">
        <v>0</v>
      </c>
      <c r="H112" s="24" t="s">
        <v>52</v>
      </c>
      <c r="I112" s="36">
        <v>1160</v>
      </c>
      <c r="J112" s="24" t="s">
        <v>1004</v>
      </c>
      <c r="K112" s="36">
        <v>1160</v>
      </c>
      <c r="L112" s="24" t="s">
        <v>1005</v>
      </c>
      <c r="M112" s="36">
        <v>1160</v>
      </c>
      <c r="N112" s="24" t="s">
        <v>1006</v>
      </c>
      <c r="O112" s="36">
        <f t="shared" si="3"/>
        <v>1160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24" t="s">
        <v>1068</v>
      </c>
      <c r="X112" s="24" t="s">
        <v>52</v>
      </c>
      <c r="Y112" s="2" t="s">
        <v>52</v>
      </c>
      <c r="Z112" s="2" t="s">
        <v>52</v>
      </c>
      <c r="AA112" s="37"/>
      <c r="AB112" s="2" t="s">
        <v>52</v>
      </c>
    </row>
    <row r="113" spans="1:28" ht="30" customHeight="1">
      <c r="A113" s="24" t="s">
        <v>435</v>
      </c>
      <c r="B113" s="24" t="s">
        <v>430</v>
      </c>
      <c r="C113" s="24" t="s">
        <v>434</v>
      </c>
      <c r="D113" s="35" t="s">
        <v>58</v>
      </c>
      <c r="E113" s="36">
        <v>0</v>
      </c>
      <c r="F113" s="24" t="s">
        <v>52</v>
      </c>
      <c r="G113" s="36">
        <v>0</v>
      </c>
      <c r="H113" s="24" t="s">
        <v>52</v>
      </c>
      <c r="I113" s="36">
        <v>750</v>
      </c>
      <c r="J113" s="24" t="s">
        <v>1004</v>
      </c>
      <c r="K113" s="36">
        <v>750</v>
      </c>
      <c r="L113" s="24" t="s">
        <v>1005</v>
      </c>
      <c r="M113" s="36">
        <v>750</v>
      </c>
      <c r="N113" s="24" t="s">
        <v>1006</v>
      </c>
      <c r="O113" s="36">
        <f t="shared" si="3"/>
        <v>750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24" t="s">
        <v>1069</v>
      </c>
      <c r="X113" s="24" t="s">
        <v>52</v>
      </c>
      <c r="Y113" s="2" t="s">
        <v>52</v>
      </c>
      <c r="Z113" s="2" t="s">
        <v>52</v>
      </c>
      <c r="AA113" s="37"/>
      <c r="AB113" s="2" t="s">
        <v>52</v>
      </c>
    </row>
    <row r="114" spans="1:28" ht="30" customHeight="1">
      <c r="A114" s="24" t="s">
        <v>439</v>
      </c>
      <c r="B114" s="24" t="s">
        <v>437</v>
      </c>
      <c r="C114" s="24" t="s">
        <v>438</v>
      </c>
      <c r="D114" s="35" t="s">
        <v>58</v>
      </c>
      <c r="E114" s="36">
        <v>0</v>
      </c>
      <c r="F114" s="24" t="s">
        <v>52</v>
      </c>
      <c r="G114" s="36">
        <v>0</v>
      </c>
      <c r="H114" s="24" t="s">
        <v>52</v>
      </c>
      <c r="I114" s="36">
        <v>469</v>
      </c>
      <c r="J114" s="24" t="s">
        <v>1004</v>
      </c>
      <c r="K114" s="36">
        <v>469</v>
      </c>
      <c r="L114" s="24" t="s">
        <v>1005</v>
      </c>
      <c r="M114" s="36">
        <v>469</v>
      </c>
      <c r="N114" s="24" t="s">
        <v>1006</v>
      </c>
      <c r="O114" s="36">
        <f t="shared" si="3"/>
        <v>469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24" t="s">
        <v>1070</v>
      </c>
      <c r="X114" s="24" t="s">
        <v>52</v>
      </c>
      <c r="Y114" s="2" t="s">
        <v>52</v>
      </c>
      <c r="Z114" s="2" t="s">
        <v>52</v>
      </c>
      <c r="AA114" s="37"/>
      <c r="AB114" s="2" t="s">
        <v>52</v>
      </c>
    </row>
    <row r="115" spans="1:28" ht="30" customHeight="1">
      <c r="A115" s="24" t="s">
        <v>442</v>
      </c>
      <c r="B115" s="24" t="s">
        <v>441</v>
      </c>
      <c r="C115" s="24" t="s">
        <v>52</v>
      </c>
      <c r="D115" s="35" t="s">
        <v>200</v>
      </c>
      <c r="E115" s="36">
        <v>0</v>
      </c>
      <c r="F115" s="24" t="s">
        <v>52</v>
      </c>
      <c r="G115" s="36">
        <v>0</v>
      </c>
      <c r="H115" s="24" t="s">
        <v>52</v>
      </c>
      <c r="I115" s="36">
        <v>1000000</v>
      </c>
      <c r="J115" s="24" t="s">
        <v>1004</v>
      </c>
      <c r="K115" s="36">
        <v>1100000</v>
      </c>
      <c r="L115" s="24" t="s">
        <v>1005</v>
      </c>
      <c r="M115" s="36">
        <v>1200000</v>
      </c>
      <c r="N115" s="24" t="s">
        <v>1006</v>
      </c>
      <c r="O115" s="36">
        <f t="shared" si="3"/>
        <v>1000000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24" t="s">
        <v>1071</v>
      </c>
      <c r="X115" s="24" t="s">
        <v>52</v>
      </c>
      <c r="Y115" s="2" t="s">
        <v>52</v>
      </c>
      <c r="Z115" s="2" t="s">
        <v>52</v>
      </c>
      <c r="AA115" s="37"/>
      <c r="AB115" s="2" t="s">
        <v>52</v>
      </c>
    </row>
    <row r="116" spans="1:28" ht="30" customHeight="1">
      <c r="A116" s="24" t="s">
        <v>446</v>
      </c>
      <c r="B116" s="24" t="s">
        <v>444</v>
      </c>
      <c r="C116" s="24" t="s">
        <v>445</v>
      </c>
      <c r="D116" s="35" t="s">
        <v>134</v>
      </c>
      <c r="E116" s="36">
        <v>0</v>
      </c>
      <c r="F116" s="24" t="s">
        <v>52</v>
      </c>
      <c r="G116" s="36">
        <v>0</v>
      </c>
      <c r="H116" s="24" t="s">
        <v>52</v>
      </c>
      <c r="I116" s="36">
        <v>1800000</v>
      </c>
      <c r="J116" s="24" t="s">
        <v>1004</v>
      </c>
      <c r="K116" s="36">
        <v>1800000</v>
      </c>
      <c r="L116" s="24" t="s">
        <v>1005</v>
      </c>
      <c r="M116" s="36">
        <v>1800000</v>
      </c>
      <c r="N116" s="24" t="s">
        <v>1006</v>
      </c>
      <c r="O116" s="36">
        <f t="shared" si="3"/>
        <v>1800000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24" t="s">
        <v>1072</v>
      </c>
      <c r="X116" s="24" t="s">
        <v>52</v>
      </c>
      <c r="Y116" s="2" t="s">
        <v>52</v>
      </c>
      <c r="Z116" s="2" t="s">
        <v>52</v>
      </c>
      <c r="AA116" s="37"/>
      <c r="AB116" s="2" t="s">
        <v>52</v>
      </c>
    </row>
    <row r="117" spans="1:28" ht="30" customHeight="1">
      <c r="A117" s="24" t="s">
        <v>451</v>
      </c>
      <c r="B117" s="24" t="s">
        <v>448</v>
      </c>
      <c r="C117" s="24" t="s">
        <v>449</v>
      </c>
      <c r="D117" s="35" t="s">
        <v>450</v>
      </c>
      <c r="E117" s="36">
        <v>0</v>
      </c>
      <c r="F117" s="24" t="s">
        <v>52</v>
      </c>
      <c r="G117" s="36">
        <v>0</v>
      </c>
      <c r="H117" s="24" t="s">
        <v>52</v>
      </c>
      <c r="I117" s="36">
        <v>1200000</v>
      </c>
      <c r="J117" s="24" t="s">
        <v>1004</v>
      </c>
      <c r="K117" s="36">
        <v>1250000</v>
      </c>
      <c r="L117" s="24" t="s">
        <v>1005</v>
      </c>
      <c r="M117" s="36">
        <v>1250000</v>
      </c>
      <c r="N117" s="24" t="s">
        <v>1006</v>
      </c>
      <c r="O117" s="36">
        <f t="shared" si="3"/>
        <v>1200000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24" t="s">
        <v>1073</v>
      </c>
      <c r="X117" s="24" t="s">
        <v>52</v>
      </c>
      <c r="Y117" s="2" t="s">
        <v>52</v>
      </c>
      <c r="Z117" s="2" t="s">
        <v>52</v>
      </c>
      <c r="AA117" s="37"/>
      <c r="AB117" s="2" t="s">
        <v>52</v>
      </c>
    </row>
    <row r="118" spans="1:28" ht="30" customHeight="1">
      <c r="A118" s="24" t="s">
        <v>454</v>
      </c>
      <c r="B118" s="24" t="s">
        <v>448</v>
      </c>
      <c r="C118" s="24" t="s">
        <v>453</v>
      </c>
      <c r="D118" s="35" t="s">
        <v>134</v>
      </c>
      <c r="E118" s="36">
        <v>0</v>
      </c>
      <c r="F118" s="24" t="s">
        <v>52</v>
      </c>
      <c r="G118" s="36">
        <v>0</v>
      </c>
      <c r="H118" s="24" t="s">
        <v>52</v>
      </c>
      <c r="I118" s="36">
        <v>600000</v>
      </c>
      <c r="J118" s="24" t="s">
        <v>1004</v>
      </c>
      <c r="K118" s="36">
        <v>650000</v>
      </c>
      <c r="L118" s="24" t="s">
        <v>1005</v>
      </c>
      <c r="M118" s="36">
        <v>700000</v>
      </c>
      <c r="N118" s="24" t="s">
        <v>1006</v>
      </c>
      <c r="O118" s="36">
        <f t="shared" si="3"/>
        <v>600000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24" t="s">
        <v>1074</v>
      </c>
      <c r="X118" s="24" t="s">
        <v>52</v>
      </c>
      <c r="Y118" s="2" t="s">
        <v>52</v>
      </c>
      <c r="Z118" s="2" t="s">
        <v>52</v>
      </c>
      <c r="AA118" s="37"/>
      <c r="AB118" s="2" t="s">
        <v>52</v>
      </c>
    </row>
    <row r="119" spans="1:28" ht="30" customHeight="1">
      <c r="A119" s="24" t="s">
        <v>458</v>
      </c>
      <c r="B119" s="24" t="s">
        <v>456</v>
      </c>
      <c r="C119" s="24" t="s">
        <v>457</v>
      </c>
      <c r="D119" s="35" t="s">
        <v>450</v>
      </c>
      <c r="E119" s="36">
        <v>0</v>
      </c>
      <c r="F119" s="24" t="s">
        <v>52</v>
      </c>
      <c r="G119" s="36">
        <v>0</v>
      </c>
      <c r="H119" s="24" t="s">
        <v>52</v>
      </c>
      <c r="I119" s="36">
        <v>468000</v>
      </c>
      <c r="J119" s="24" t="s">
        <v>1004</v>
      </c>
      <c r="K119" s="36">
        <v>468000</v>
      </c>
      <c r="L119" s="24" t="s">
        <v>1005</v>
      </c>
      <c r="M119" s="36">
        <v>468000</v>
      </c>
      <c r="N119" s="24" t="s">
        <v>1006</v>
      </c>
      <c r="O119" s="36">
        <f t="shared" si="3"/>
        <v>468000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24" t="s">
        <v>1075</v>
      </c>
      <c r="X119" s="24" t="s">
        <v>52</v>
      </c>
      <c r="Y119" s="2" t="s">
        <v>52</v>
      </c>
      <c r="Z119" s="2" t="s">
        <v>52</v>
      </c>
      <c r="AA119" s="37"/>
      <c r="AB119" s="2" t="s">
        <v>52</v>
      </c>
    </row>
    <row r="120" spans="1:28" ht="30" customHeight="1">
      <c r="A120" s="24" t="s">
        <v>462</v>
      </c>
      <c r="B120" s="24" t="s">
        <v>460</v>
      </c>
      <c r="C120" s="24" t="s">
        <v>461</v>
      </c>
      <c r="D120" s="35" t="s">
        <v>450</v>
      </c>
      <c r="E120" s="36">
        <v>0</v>
      </c>
      <c r="F120" s="24" t="s">
        <v>52</v>
      </c>
      <c r="G120" s="36">
        <v>0</v>
      </c>
      <c r="H120" s="24" t="s">
        <v>52</v>
      </c>
      <c r="I120" s="36">
        <v>100000</v>
      </c>
      <c r="J120" s="24" t="s">
        <v>1004</v>
      </c>
      <c r="K120" s="36">
        <v>110000</v>
      </c>
      <c r="L120" s="24" t="s">
        <v>1005</v>
      </c>
      <c r="M120" s="36">
        <v>130000</v>
      </c>
      <c r="N120" s="24" t="s">
        <v>1006</v>
      </c>
      <c r="O120" s="36">
        <f t="shared" si="3"/>
        <v>100000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24" t="s">
        <v>1076</v>
      </c>
      <c r="X120" s="24" t="s">
        <v>52</v>
      </c>
      <c r="Y120" s="2" t="s">
        <v>52</v>
      </c>
      <c r="Z120" s="2" t="s">
        <v>52</v>
      </c>
      <c r="AA120" s="37"/>
      <c r="AB120" s="2" t="s">
        <v>52</v>
      </c>
    </row>
    <row r="121" spans="1:28" ht="30" customHeight="1">
      <c r="A121" s="24" t="s">
        <v>466</v>
      </c>
      <c r="B121" s="24" t="s">
        <v>464</v>
      </c>
      <c r="C121" s="24" t="s">
        <v>465</v>
      </c>
      <c r="D121" s="35" t="s">
        <v>450</v>
      </c>
      <c r="E121" s="36">
        <v>0</v>
      </c>
      <c r="F121" s="24" t="s">
        <v>52</v>
      </c>
      <c r="G121" s="36">
        <v>0</v>
      </c>
      <c r="H121" s="24" t="s">
        <v>52</v>
      </c>
      <c r="I121" s="36">
        <v>1050000</v>
      </c>
      <c r="J121" s="24" t="s">
        <v>1004</v>
      </c>
      <c r="K121" s="36">
        <v>1050000</v>
      </c>
      <c r="L121" s="24" t="s">
        <v>1005</v>
      </c>
      <c r="M121" s="36">
        <v>1050000</v>
      </c>
      <c r="N121" s="24" t="s">
        <v>1006</v>
      </c>
      <c r="O121" s="36">
        <f t="shared" si="3"/>
        <v>1050000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24" t="s">
        <v>1077</v>
      </c>
      <c r="X121" s="24" t="s">
        <v>52</v>
      </c>
      <c r="Y121" s="2" t="s">
        <v>52</v>
      </c>
      <c r="Z121" s="2" t="s">
        <v>52</v>
      </c>
      <c r="AA121" s="37"/>
      <c r="AB121" s="2" t="s">
        <v>52</v>
      </c>
    </row>
    <row r="122" spans="1:28" ht="30" customHeight="1">
      <c r="A122" s="24" t="s">
        <v>469</v>
      </c>
      <c r="B122" s="24" t="s">
        <v>468</v>
      </c>
      <c r="C122" s="24" t="s">
        <v>52</v>
      </c>
      <c r="D122" s="35" t="s">
        <v>450</v>
      </c>
      <c r="E122" s="36">
        <v>0</v>
      </c>
      <c r="F122" s="24" t="s">
        <v>52</v>
      </c>
      <c r="G122" s="36">
        <v>0</v>
      </c>
      <c r="H122" s="24" t="s">
        <v>52</v>
      </c>
      <c r="I122" s="36">
        <v>4060000</v>
      </c>
      <c r="J122" s="24" t="s">
        <v>1004</v>
      </c>
      <c r="K122" s="36">
        <v>4060000</v>
      </c>
      <c r="L122" s="24" t="s">
        <v>1005</v>
      </c>
      <c r="M122" s="36">
        <v>4060000</v>
      </c>
      <c r="N122" s="24" t="s">
        <v>1006</v>
      </c>
      <c r="O122" s="36">
        <f t="shared" si="3"/>
        <v>4060000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24" t="s">
        <v>1078</v>
      </c>
      <c r="X122" s="24" t="s">
        <v>52</v>
      </c>
      <c r="Y122" s="2" t="s">
        <v>52</v>
      </c>
      <c r="Z122" s="2" t="s">
        <v>52</v>
      </c>
      <c r="AA122" s="37"/>
      <c r="AB122" s="2" t="s">
        <v>52</v>
      </c>
    </row>
    <row r="123" spans="1:28" ht="30" customHeight="1">
      <c r="A123" s="24" t="s">
        <v>473</v>
      </c>
      <c r="B123" s="24" t="s">
        <v>471</v>
      </c>
      <c r="C123" s="24" t="s">
        <v>472</v>
      </c>
      <c r="D123" s="35" t="s">
        <v>200</v>
      </c>
      <c r="E123" s="36">
        <v>0</v>
      </c>
      <c r="F123" s="24" t="s">
        <v>52</v>
      </c>
      <c r="G123" s="36">
        <v>0</v>
      </c>
      <c r="H123" s="24" t="s">
        <v>52</v>
      </c>
      <c r="I123" s="36">
        <v>4983067</v>
      </c>
      <c r="J123" s="24" t="s">
        <v>1004</v>
      </c>
      <c r="K123" s="36">
        <v>5042907</v>
      </c>
      <c r="L123" s="24" t="s">
        <v>1005</v>
      </c>
      <c r="M123" s="36">
        <v>5095826</v>
      </c>
      <c r="N123" s="24" t="s">
        <v>1006</v>
      </c>
      <c r="O123" s="36">
        <f t="shared" si="3"/>
        <v>4983067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24" t="s">
        <v>1079</v>
      </c>
      <c r="X123" s="24" t="s">
        <v>52</v>
      </c>
      <c r="Y123" s="2" t="s">
        <v>52</v>
      </c>
      <c r="Z123" s="2" t="s">
        <v>52</v>
      </c>
      <c r="AA123" s="37"/>
      <c r="AB123" s="2" t="s">
        <v>52</v>
      </c>
    </row>
    <row r="124" spans="1:28" ht="30" customHeight="1">
      <c r="A124" s="24" t="s">
        <v>476</v>
      </c>
      <c r="B124" s="24" t="s">
        <v>475</v>
      </c>
      <c r="C124" s="24" t="s">
        <v>472</v>
      </c>
      <c r="D124" s="35" t="s">
        <v>200</v>
      </c>
      <c r="E124" s="36">
        <v>0</v>
      </c>
      <c r="F124" s="24" t="s">
        <v>52</v>
      </c>
      <c r="G124" s="36">
        <v>0</v>
      </c>
      <c r="H124" s="24" t="s">
        <v>52</v>
      </c>
      <c r="I124" s="36">
        <v>652200</v>
      </c>
      <c r="J124" s="24" t="s">
        <v>1004</v>
      </c>
      <c r="K124" s="36">
        <v>652200</v>
      </c>
      <c r="L124" s="24" t="s">
        <v>1005</v>
      </c>
      <c r="M124" s="36">
        <v>652200</v>
      </c>
      <c r="N124" s="24" t="s">
        <v>1006</v>
      </c>
      <c r="O124" s="36">
        <f t="shared" si="3"/>
        <v>652200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24" t="s">
        <v>1080</v>
      </c>
      <c r="X124" s="24" t="s">
        <v>52</v>
      </c>
      <c r="Y124" s="2" t="s">
        <v>52</v>
      </c>
      <c r="Z124" s="2" t="s">
        <v>52</v>
      </c>
      <c r="AA124" s="37"/>
      <c r="AB124" s="2" t="s">
        <v>52</v>
      </c>
    </row>
    <row r="125" spans="1:28" ht="30" customHeight="1">
      <c r="A125" s="24" t="s">
        <v>481</v>
      </c>
      <c r="B125" s="24" t="s">
        <v>479</v>
      </c>
      <c r="C125" s="24" t="s">
        <v>480</v>
      </c>
      <c r="D125" s="35" t="s">
        <v>200</v>
      </c>
      <c r="E125" s="36">
        <v>5129879</v>
      </c>
      <c r="F125" s="24" t="s">
        <v>479</v>
      </c>
      <c r="G125" s="36">
        <v>0</v>
      </c>
      <c r="H125" s="24" t="s">
        <v>52</v>
      </c>
      <c r="I125" s="36">
        <v>0</v>
      </c>
      <c r="J125" s="24" t="s">
        <v>52</v>
      </c>
      <c r="K125" s="36">
        <v>0</v>
      </c>
      <c r="L125" s="24" t="s">
        <v>52</v>
      </c>
      <c r="M125" s="36">
        <v>0</v>
      </c>
      <c r="N125" s="24" t="s">
        <v>52</v>
      </c>
      <c r="O125" s="36">
        <f t="shared" si="3"/>
        <v>5129879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24" t="s">
        <v>1081</v>
      </c>
      <c r="X125" s="24" t="s">
        <v>52</v>
      </c>
      <c r="Y125" s="2" t="s">
        <v>52</v>
      </c>
      <c r="Z125" s="2" t="s">
        <v>52</v>
      </c>
      <c r="AA125" s="37"/>
      <c r="AB125" s="2" t="s">
        <v>52</v>
      </c>
    </row>
    <row r="126" spans="1:28" ht="30" customHeight="1">
      <c r="A126" s="24" t="s">
        <v>485</v>
      </c>
      <c r="B126" s="24" t="s">
        <v>483</v>
      </c>
      <c r="C126" s="24" t="s">
        <v>484</v>
      </c>
      <c r="D126" s="35" t="s">
        <v>200</v>
      </c>
      <c r="E126" s="36">
        <v>603787</v>
      </c>
      <c r="F126" s="24" t="s">
        <v>1082</v>
      </c>
      <c r="G126" s="36">
        <v>0</v>
      </c>
      <c r="H126" s="24" t="s">
        <v>52</v>
      </c>
      <c r="I126" s="36">
        <v>0</v>
      </c>
      <c r="J126" s="24" t="s">
        <v>52</v>
      </c>
      <c r="K126" s="36">
        <v>0</v>
      </c>
      <c r="L126" s="24" t="s">
        <v>52</v>
      </c>
      <c r="M126" s="36">
        <v>0</v>
      </c>
      <c r="N126" s="24" t="s">
        <v>52</v>
      </c>
      <c r="O126" s="36">
        <f t="shared" si="3"/>
        <v>603787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24" t="s">
        <v>1083</v>
      </c>
      <c r="X126" s="24" t="s">
        <v>52</v>
      </c>
      <c r="Y126" s="2" t="s">
        <v>52</v>
      </c>
      <c r="Z126" s="2" t="s">
        <v>52</v>
      </c>
      <c r="AA126" s="37"/>
      <c r="AB126" s="2" t="s">
        <v>52</v>
      </c>
    </row>
    <row r="127" spans="1:28" ht="30" customHeight="1">
      <c r="A127" s="24" t="s">
        <v>488</v>
      </c>
      <c r="B127" s="24" t="s">
        <v>487</v>
      </c>
      <c r="C127" s="24" t="s">
        <v>52</v>
      </c>
      <c r="D127" s="35" t="s">
        <v>200</v>
      </c>
      <c r="E127" s="36">
        <f>'수탁공사비 집계표'!F8</f>
        <v>336000</v>
      </c>
      <c r="F127" s="24" t="s">
        <v>1084</v>
      </c>
      <c r="G127" s="36">
        <v>0</v>
      </c>
      <c r="H127" s="24" t="s">
        <v>52</v>
      </c>
      <c r="I127" s="36">
        <v>0</v>
      </c>
      <c r="J127" s="24" t="s">
        <v>52</v>
      </c>
      <c r="K127" s="36">
        <v>0</v>
      </c>
      <c r="L127" s="24" t="s">
        <v>52</v>
      </c>
      <c r="M127" s="36">
        <v>0</v>
      </c>
      <c r="N127" s="24" t="s">
        <v>52</v>
      </c>
      <c r="O127" s="36">
        <f t="shared" si="3"/>
        <v>336000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24" t="s">
        <v>1085</v>
      </c>
      <c r="X127" s="24" t="s">
        <v>52</v>
      </c>
      <c r="Y127" s="2" t="s">
        <v>52</v>
      </c>
      <c r="Z127" s="2" t="s">
        <v>52</v>
      </c>
      <c r="AA127" s="37"/>
      <c r="AB127" s="2" t="s">
        <v>52</v>
      </c>
    </row>
    <row r="128" spans="1:28" ht="30" customHeight="1">
      <c r="A128" s="24" t="s">
        <v>568</v>
      </c>
      <c r="B128" s="24" t="s">
        <v>567</v>
      </c>
      <c r="C128" s="24" t="s">
        <v>520</v>
      </c>
      <c r="D128" s="35" t="s">
        <v>521</v>
      </c>
      <c r="E128" s="36">
        <v>0</v>
      </c>
      <c r="F128" s="24" t="s">
        <v>52</v>
      </c>
      <c r="G128" s="36">
        <v>0</v>
      </c>
      <c r="H128" s="24" t="s">
        <v>52</v>
      </c>
      <c r="I128" s="36">
        <v>0</v>
      </c>
      <c r="J128" s="24" t="s">
        <v>52</v>
      </c>
      <c r="K128" s="36">
        <v>0</v>
      </c>
      <c r="L128" s="24" t="s">
        <v>52</v>
      </c>
      <c r="M128" s="36">
        <v>0</v>
      </c>
      <c r="N128" s="24" t="s">
        <v>52</v>
      </c>
      <c r="O128" s="36">
        <v>0</v>
      </c>
      <c r="P128" s="36">
        <v>172068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24" t="s">
        <v>1086</v>
      </c>
      <c r="X128" s="24" t="s">
        <v>52</v>
      </c>
      <c r="Y128" s="2" t="s">
        <v>1087</v>
      </c>
      <c r="Z128" s="2" t="s">
        <v>52</v>
      </c>
      <c r="AA128" s="37"/>
      <c r="AB128" s="2" t="s">
        <v>52</v>
      </c>
    </row>
    <row r="129" spans="1:28" ht="30" customHeight="1">
      <c r="A129" s="24" t="s">
        <v>888</v>
      </c>
      <c r="B129" s="24" t="s">
        <v>887</v>
      </c>
      <c r="C129" s="24" t="s">
        <v>520</v>
      </c>
      <c r="D129" s="35" t="s">
        <v>521</v>
      </c>
      <c r="E129" s="36">
        <v>0</v>
      </c>
      <c r="F129" s="24" t="s">
        <v>52</v>
      </c>
      <c r="G129" s="36">
        <v>0</v>
      </c>
      <c r="H129" s="24" t="s">
        <v>52</v>
      </c>
      <c r="I129" s="36">
        <v>0</v>
      </c>
      <c r="J129" s="24" t="s">
        <v>52</v>
      </c>
      <c r="K129" s="36">
        <v>0</v>
      </c>
      <c r="L129" s="24" t="s">
        <v>52</v>
      </c>
      <c r="M129" s="36">
        <v>0</v>
      </c>
      <c r="N129" s="24" t="s">
        <v>52</v>
      </c>
      <c r="O129" s="36">
        <v>0</v>
      </c>
      <c r="P129" s="36">
        <v>273540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24" t="s">
        <v>1088</v>
      </c>
      <c r="X129" s="24" t="s">
        <v>52</v>
      </c>
      <c r="Y129" s="2" t="s">
        <v>1087</v>
      </c>
      <c r="Z129" s="2" t="s">
        <v>52</v>
      </c>
      <c r="AA129" s="37"/>
      <c r="AB129" s="2" t="s">
        <v>52</v>
      </c>
    </row>
    <row r="130" spans="1:28" ht="30" customHeight="1">
      <c r="A130" s="24" t="s">
        <v>522</v>
      </c>
      <c r="B130" s="24" t="s">
        <v>519</v>
      </c>
      <c r="C130" s="24" t="s">
        <v>520</v>
      </c>
      <c r="D130" s="35" t="s">
        <v>521</v>
      </c>
      <c r="E130" s="36">
        <v>0</v>
      </c>
      <c r="F130" s="24" t="s">
        <v>52</v>
      </c>
      <c r="G130" s="36">
        <v>0</v>
      </c>
      <c r="H130" s="24" t="s">
        <v>52</v>
      </c>
      <c r="I130" s="36">
        <v>0</v>
      </c>
      <c r="J130" s="24" t="s">
        <v>52</v>
      </c>
      <c r="K130" s="36">
        <v>0</v>
      </c>
      <c r="L130" s="24" t="s">
        <v>52</v>
      </c>
      <c r="M130" s="36">
        <v>0</v>
      </c>
      <c r="N130" s="24" t="s">
        <v>52</v>
      </c>
      <c r="O130" s="36">
        <v>0</v>
      </c>
      <c r="P130" s="36">
        <v>273676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24" t="s">
        <v>1089</v>
      </c>
      <c r="X130" s="24" t="s">
        <v>52</v>
      </c>
      <c r="Y130" s="2" t="s">
        <v>1087</v>
      </c>
      <c r="Z130" s="2" t="s">
        <v>52</v>
      </c>
      <c r="AA130" s="37"/>
      <c r="AB130" s="2" t="s">
        <v>52</v>
      </c>
    </row>
    <row r="131" spans="1:28" ht="30" customHeight="1">
      <c r="A131" s="24" t="s">
        <v>614</v>
      </c>
      <c r="B131" s="24" t="s">
        <v>613</v>
      </c>
      <c r="C131" s="24" t="s">
        <v>520</v>
      </c>
      <c r="D131" s="35" t="s">
        <v>521</v>
      </c>
      <c r="E131" s="36">
        <v>0</v>
      </c>
      <c r="F131" s="24" t="s">
        <v>52</v>
      </c>
      <c r="G131" s="36">
        <v>0</v>
      </c>
      <c r="H131" s="24" t="s">
        <v>52</v>
      </c>
      <c r="I131" s="36">
        <v>0</v>
      </c>
      <c r="J131" s="24" t="s">
        <v>52</v>
      </c>
      <c r="K131" s="36">
        <v>0</v>
      </c>
      <c r="L131" s="24" t="s">
        <v>52</v>
      </c>
      <c r="M131" s="36">
        <v>0</v>
      </c>
      <c r="N131" s="24" t="s">
        <v>52</v>
      </c>
      <c r="O131" s="36">
        <v>0</v>
      </c>
      <c r="P131" s="36">
        <v>304156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24" t="s">
        <v>1090</v>
      </c>
      <c r="X131" s="24" t="s">
        <v>52</v>
      </c>
      <c r="Y131" s="2" t="s">
        <v>1087</v>
      </c>
      <c r="Z131" s="2" t="s">
        <v>52</v>
      </c>
      <c r="AA131" s="37"/>
      <c r="AB131" s="2" t="s">
        <v>52</v>
      </c>
    </row>
    <row r="132" spans="1:28" ht="30" customHeight="1">
      <c r="A132" s="24" t="s">
        <v>565</v>
      </c>
      <c r="B132" s="24" t="s">
        <v>564</v>
      </c>
      <c r="C132" s="24" t="s">
        <v>520</v>
      </c>
      <c r="D132" s="35" t="s">
        <v>521</v>
      </c>
      <c r="E132" s="36">
        <v>0</v>
      </c>
      <c r="F132" s="24" t="s">
        <v>52</v>
      </c>
      <c r="G132" s="36">
        <v>0</v>
      </c>
      <c r="H132" s="24" t="s">
        <v>52</v>
      </c>
      <c r="I132" s="36">
        <v>0</v>
      </c>
      <c r="J132" s="24" t="s">
        <v>52</v>
      </c>
      <c r="K132" s="36">
        <v>0</v>
      </c>
      <c r="L132" s="24" t="s">
        <v>52</v>
      </c>
      <c r="M132" s="36">
        <v>0</v>
      </c>
      <c r="N132" s="24" t="s">
        <v>52</v>
      </c>
      <c r="O132" s="36">
        <v>0</v>
      </c>
      <c r="P132" s="36">
        <v>414968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24" t="s">
        <v>1091</v>
      </c>
      <c r="X132" s="24" t="s">
        <v>52</v>
      </c>
      <c r="Y132" s="2" t="s">
        <v>1087</v>
      </c>
      <c r="Z132" s="2" t="s">
        <v>52</v>
      </c>
      <c r="AA132" s="37"/>
      <c r="AB132" s="2" t="s">
        <v>52</v>
      </c>
    </row>
    <row r="133" spans="1:28" ht="30" customHeight="1">
      <c r="A133" s="24" t="s">
        <v>841</v>
      </c>
      <c r="B133" s="24" t="s">
        <v>840</v>
      </c>
      <c r="C133" s="24" t="s">
        <v>520</v>
      </c>
      <c r="D133" s="35" t="s">
        <v>521</v>
      </c>
      <c r="E133" s="36">
        <v>0</v>
      </c>
      <c r="F133" s="24" t="s">
        <v>52</v>
      </c>
      <c r="G133" s="36">
        <v>0</v>
      </c>
      <c r="H133" s="24" t="s">
        <v>52</v>
      </c>
      <c r="I133" s="36">
        <v>0</v>
      </c>
      <c r="J133" s="24" t="s">
        <v>52</v>
      </c>
      <c r="K133" s="36">
        <v>0</v>
      </c>
      <c r="L133" s="24" t="s">
        <v>52</v>
      </c>
      <c r="M133" s="36">
        <v>0</v>
      </c>
      <c r="N133" s="24" t="s">
        <v>52</v>
      </c>
      <c r="O133" s="36">
        <v>0</v>
      </c>
      <c r="P133" s="36">
        <v>319449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24" t="s">
        <v>1092</v>
      </c>
      <c r="X133" s="24" t="s">
        <v>52</v>
      </c>
      <c r="Y133" s="2" t="s">
        <v>1087</v>
      </c>
      <c r="Z133" s="2" t="s">
        <v>52</v>
      </c>
      <c r="AA133" s="37"/>
      <c r="AB133" s="2" t="s">
        <v>52</v>
      </c>
    </row>
    <row r="134" spans="1:28" ht="30" customHeight="1">
      <c r="A134" s="24"/>
      <c r="B134" s="24"/>
      <c r="C134" s="24"/>
      <c r="D134" s="35"/>
      <c r="E134" s="36"/>
      <c r="F134" s="24"/>
      <c r="G134" s="36"/>
      <c r="H134" s="24"/>
      <c r="I134" s="36"/>
      <c r="J134" s="24"/>
      <c r="K134" s="36"/>
      <c r="L134" s="24"/>
      <c r="M134" s="36"/>
      <c r="N134" s="24"/>
      <c r="O134" s="36"/>
      <c r="P134" s="36"/>
      <c r="Q134" s="36"/>
      <c r="R134" s="36"/>
      <c r="S134" s="36"/>
      <c r="T134" s="36"/>
      <c r="U134" s="36"/>
      <c r="V134" s="36"/>
      <c r="W134" s="24"/>
      <c r="X134" s="24"/>
      <c r="Y134" s="2"/>
      <c r="Z134" s="2"/>
      <c r="AA134" s="37"/>
      <c r="AB134" s="2"/>
    </row>
    <row r="135" spans="1:28" ht="30" customHeight="1">
      <c r="A135" s="24"/>
      <c r="B135" s="24"/>
      <c r="C135" s="24"/>
      <c r="D135" s="35"/>
      <c r="E135" s="36"/>
      <c r="F135" s="24"/>
      <c r="G135" s="36"/>
      <c r="H135" s="24"/>
      <c r="I135" s="36"/>
      <c r="J135" s="24"/>
      <c r="K135" s="36"/>
      <c r="L135" s="24"/>
      <c r="M135" s="36"/>
      <c r="N135" s="24"/>
      <c r="O135" s="36"/>
      <c r="P135" s="36"/>
      <c r="Q135" s="36"/>
      <c r="R135" s="36"/>
      <c r="S135" s="36"/>
      <c r="T135" s="36"/>
      <c r="U135" s="36"/>
      <c r="V135" s="36"/>
      <c r="W135" s="24"/>
      <c r="X135" s="24"/>
      <c r="Y135" s="2"/>
      <c r="Z135" s="2"/>
      <c r="AA135" s="37"/>
      <c r="AB135" s="2"/>
    </row>
    <row r="136" spans="1:28" ht="30" customHeight="1">
      <c r="A136" s="24"/>
      <c r="B136" s="24"/>
      <c r="C136" s="24"/>
      <c r="D136" s="35"/>
      <c r="E136" s="36"/>
      <c r="F136" s="24"/>
      <c r="G136" s="36"/>
      <c r="H136" s="24"/>
      <c r="I136" s="36"/>
      <c r="J136" s="24"/>
      <c r="K136" s="36"/>
      <c r="L136" s="24"/>
      <c r="M136" s="36"/>
      <c r="N136" s="24"/>
      <c r="O136" s="36"/>
      <c r="P136" s="36"/>
      <c r="Q136" s="36"/>
      <c r="R136" s="36"/>
      <c r="S136" s="36"/>
      <c r="T136" s="36"/>
      <c r="U136" s="36"/>
      <c r="V136" s="36"/>
      <c r="W136" s="24"/>
      <c r="X136" s="24"/>
      <c r="Y136" s="2"/>
      <c r="Z136" s="2"/>
      <c r="AA136" s="37"/>
      <c r="AB136" s="2"/>
    </row>
    <row r="137" spans="1:28" ht="30" customHeight="1">
      <c r="A137" s="24"/>
      <c r="B137" s="24"/>
      <c r="C137" s="24"/>
      <c r="D137" s="35"/>
      <c r="E137" s="36"/>
      <c r="F137" s="24"/>
      <c r="G137" s="36"/>
      <c r="H137" s="24"/>
      <c r="I137" s="36"/>
      <c r="J137" s="24"/>
      <c r="K137" s="36"/>
      <c r="L137" s="24"/>
      <c r="M137" s="36"/>
      <c r="N137" s="24"/>
      <c r="O137" s="36"/>
      <c r="P137" s="36"/>
      <c r="Q137" s="36"/>
      <c r="R137" s="36"/>
      <c r="S137" s="36"/>
      <c r="T137" s="36"/>
      <c r="U137" s="36"/>
      <c r="V137" s="36"/>
      <c r="W137" s="24"/>
      <c r="X137" s="24"/>
      <c r="Y137" s="2"/>
      <c r="Z137" s="2"/>
      <c r="AA137" s="37"/>
      <c r="AB137" s="2"/>
    </row>
    <row r="138" spans="1:28" ht="30" customHeight="1">
      <c r="A138" s="24"/>
      <c r="B138" s="24"/>
      <c r="C138" s="24"/>
      <c r="D138" s="35"/>
      <c r="E138" s="36"/>
      <c r="F138" s="24"/>
      <c r="G138" s="36"/>
      <c r="H138" s="24"/>
      <c r="I138" s="36"/>
      <c r="J138" s="24"/>
      <c r="K138" s="36"/>
      <c r="L138" s="24"/>
      <c r="M138" s="36"/>
      <c r="N138" s="24"/>
      <c r="O138" s="36"/>
      <c r="P138" s="36"/>
      <c r="Q138" s="36"/>
      <c r="R138" s="36"/>
      <c r="S138" s="36"/>
      <c r="T138" s="36"/>
      <c r="U138" s="36"/>
      <c r="V138" s="36"/>
      <c r="W138" s="24"/>
      <c r="X138" s="24"/>
      <c r="Y138" s="2"/>
      <c r="Z138" s="2"/>
      <c r="AA138" s="37"/>
      <c r="AB138" s="2"/>
    </row>
    <row r="139" spans="1:28" ht="30" customHeight="1">
      <c r="A139" s="24"/>
      <c r="B139" s="24"/>
      <c r="C139" s="24"/>
      <c r="D139" s="35"/>
      <c r="E139" s="36"/>
      <c r="F139" s="24"/>
      <c r="G139" s="36"/>
      <c r="H139" s="24"/>
      <c r="I139" s="36"/>
      <c r="J139" s="24"/>
      <c r="K139" s="36"/>
      <c r="L139" s="24"/>
      <c r="M139" s="36"/>
      <c r="N139" s="24"/>
      <c r="O139" s="36"/>
      <c r="P139" s="36"/>
      <c r="Q139" s="36"/>
      <c r="R139" s="36"/>
      <c r="S139" s="36"/>
      <c r="T139" s="36"/>
      <c r="U139" s="36"/>
      <c r="V139" s="36"/>
      <c r="W139" s="24"/>
      <c r="X139" s="24"/>
      <c r="Y139" s="2"/>
      <c r="Z139" s="2"/>
      <c r="AA139" s="37"/>
      <c r="AB139" s="2"/>
    </row>
    <row r="140" spans="1:28" ht="30" customHeight="1">
      <c r="A140" s="24"/>
      <c r="B140" s="24"/>
      <c r="C140" s="24"/>
      <c r="D140" s="35"/>
      <c r="E140" s="36"/>
      <c r="F140" s="24"/>
      <c r="G140" s="36"/>
      <c r="H140" s="24"/>
      <c r="I140" s="36"/>
      <c r="J140" s="24"/>
      <c r="K140" s="36"/>
      <c r="L140" s="24"/>
      <c r="M140" s="36"/>
      <c r="N140" s="24"/>
      <c r="O140" s="36"/>
      <c r="P140" s="36"/>
      <c r="Q140" s="36"/>
      <c r="R140" s="36"/>
      <c r="S140" s="36"/>
      <c r="T140" s="36"/>
      <c r="U140" s="36"/>
      <c r="V140" s="36"/>
      <c r="W140" s="24"/>
      <c r="X140" s="24"/>
      <c r="Y140" s="2"/>
      <c r="Z140" s="2"/>
      <c r="AA140" s="37"/>
      <c r="AB140" s="2"/>
    </row>
    <row r="141" spans="1:28" ht="30" customHeight="1">
      <c r="A141" s="24"/>
      <c r="B141" s="24"/>
      <c r="C141" s="24"/>
      <c r="D141" s="35"/>
      <c r="E141" s="36"/>
      <c r="F141" s="24"/>
      <c r="G141" s="36"/>
      <c r="H141" s="24"/>
      <c r="I141" s="36"/>
      <c r="J141" s="24"/>
      <c r="K141" s="36"/>
      <c r="L141" s="24"/>
      <c r="M141" s="36"/>
      <c r="N141" s="24"/>
      <c r="O141" s="36"/>
      <c r="P141" s="36"/>
      <c r="Q141" s="36"/>
      <c r="R141" s="36"/>
      <c r="S141" s="36"/>
      <c r="T141" s="36"/>
      <c r="U141" s="36"/>
      <c r="V141" s="36"/>
      <c r="W141" s="24"/>
      <c r="X141" s="24"/>
      <c r="Y141" s="2"/>
      <c r="Z141" s="2"/>
      <c r="AA141" s="37"/>
      <c r="AB141" s="2"/>
    </row>
    <row r="142" spans="1:28" ht="30" customHeight="1">
      <c r="A142" s="24"/>
      <c r="B142" s="24"/>
      <c r="C142" s="24"/>
      <c r="D142" s="35"/>
      <c r="E142" s="36"/>
      <c r="F142" s="24"/>
      <c r="G142" s="36"/>
      <c r="H142" s="24"/>
      <c r="I142" s="36"/>
      <c r="J142" s="24"/>
      <c r="K142" s="36"/>
      <c r="L142" s="24"/>
      <c r="M142" s="36"/>
      <c r="N142" s="24"/>
      <c r="O142" s="36"/>
      <c r="P142" s="36"/>
      <c r="Q142" s="36"/>
      <c r="R142" s="36"/>
      <c r="S142" s="36"/>
      <c r="T142" s="36"/>
      <c r="U142" s="36"/>
      <c r="V142" s="36"/>
      <c r="W142" s="24"/>
      <c r="X142" s="24"/>
      <c r="Y142" s="2"/>
      <c r="Z142" s="2"/>
      <c r="AA142" s="37"/>
      <c r="AB142" s="2"/>
    </row>
    <row r="143" spans="1:28" ht="30" customHeight="1">
      <c r="A143" s="24"/>
      <c r="B143" s="24"/>
      <c r="C143" s="24"/>
      <c r="D143" s="35"/>
      <c r="E143" s="36"/>
      <c r="F143" s="24"/>
      <c r="G143" s="36"/>
      <c r="H143" s="24"/>
      <c r="I143" s="36"/>
      <c r="J143" s="24"/>
      <c r="K143" s="36"/>
      <c r="L143" s="24"/>
      <c r="M143" s="36"/>
      <c r="N143" s="24"/>
      <c r="O143" s="36"/>
      <c r="P143" s="36"/>
      <c r="Q143" s="36"/>
      <c r="R143" s="36"/>
      <c r="S143" s="36"/>
      <c r="T143" s="36"/>
      <c r="U143" s="36"/>
      <c r="V143" s="36"/>
      <c r="W143" s="24"/>
      <c r="X143" s="24"/>
      <c r="Y143" s="2"/>
      <c r="Z143" s="2"/>
      <c r="AA143" s="37"/>
      <c r="AB143" s="2"/>
    </row>
    <row r="144" spans="1:28" ht="30" customHeight="1">
      <c r="A144" s="24"/>
      <c r="B144" s="24"/>
      <c r="C144" s="24"/>
      <c r="D144" s="35"/>
      <c r="E144" s="36"/>
      <c r="F144" s="24"/>
      <c r="G144" s="36"/>
      <c r="H144" s="24"/>
      <c r="I144" s="36"/>
      <c r="J144" s="24"/>
      <c r="K144" s="36"/>
      <c r="L144" s="24"/>
      <c r="M144" s="36"/>
      <c r="N144" s="24"/>
      <c r="O144" s="36"/>
      <c r="P144" s="36"/>
      <c r="Q144" s="36"/>
      <c r="R144" s="36"/>
      <c r="S144" s="36"/>
      <c r="T144" s="36"/>
      <c r="U144" s="36"/>
      <c r="V144" s="36"/>
      <c r="W144" s="24"/>
      <c r="X144" s="24"/>
      <c r="Y144" s="2"/>
      <c r="Z144" s="2"/>
      <c r="AA144" s="37"/>
      <c r="AB144" s="2"/>
    </row>
    <row r="145" spans="1:28" ht="30" customHeight="1">
      <c r="A145" s="24"/>
      <c r="B145" s="24"/>
      <c r="C145" s="24"/>
      <c r="D145" s="35"/>
      <c r="E145" s="36"/>
      <c r="F145" s="24"/>
      <c r="G145" s="36"/>
      <c r="H145" s="24"/>
      <c r="I145" s="36"/>
      <c r="J145" s="24"/>
      <c r="K145" s="36"/>
      <c r="L145" s="24"/>
      <c r="M145" s="36"/>
      <c r="N145" s="24"/>
      <c r="O145" s="36"/>
      <c r="P145" s="36"/>
      <c r="Q145" s="36"/>
      <c r="R145" s="36"/>
      <c r="S145" s="36"/>
      <c r="T145" s="36"/>
      <c r="U145" s="36"/>
      <c r="V145" s="36"/>
      <c r="W145" s="24"/>
      <c r="X145" s="24"/>
      <c r="Y145" s="2"/>
      <c r="Z145" s="2"/>
      <c r="AA145" s="37"/>
      <c r="AB145" s="2"/>
    </row>
    <row r="146" spans="1:28" ht="30" customHeight="1">
      <c r="A146" s="24"/>
      <c r="B146" s="24"/>
      <c r="C146" s="24"/>
      <c r="D146" s="35"/>
      <c r="E146" s="36"/>
      <c r="F146" s="24"/>
      <c r="G146" s="36"/>
      <c r="H146" s="24"/>
      <c r="I146" s="36"/>
      <c r="J146" s="24"/>
      <c r="K146" s="36"/>
      <c r="L146" s="24"/>
      <c r="M146" s="36"/>
      <c r="N146" s="24"/>
      <c r="O146" s="36"/>
      <c r="P146" s="36"/>
      <c r="Q146" s="36"/>
      <c r="R146" s="36"/>
      <c r="S146" s="36"/>
      <c r="T146" s="36"/>
      <c r="U146" s="36"/>
      <c r="V146" s="36"/>
      <c r="W146" s="24"/>
      <c r="X146" s="24"/>
      <c r="Y146" s="2"/>
      <c r="Z146" s="2"/>
      <c r="AA146" s="37"/>
      <c r="AB146" s="2"/>
    </row>
    <row r="147" spans="1:28" ht="30" customHeight="1">
      <c r="A147" s="24"/>
      <c r="B147" s="24"/>
      <c r="C147" s="24"/>
      <c r="D147" s="35"/>
      <c r="E147" s="36"/>
      <c r="F147" s="24"/>
      <c r="G147" s="36"/>
      <c r="H147" s="24"/>
      <c r="I147" s="36"/>
      <c r="J147" s="24"/>
      <c r="K147" s="36"/>
      <c r="L147" s="24"/>
      <c r="M147" s="36"/>
      <c r="N147" s="24"/>
      <c r="O147" s="36"/>
      <c r="P147" s="36"/>
      <c r="Q147" s="36"/>
      <c r="R147" s="36"/>
      <c r="S147" s="36"/>
      <c r="T147" s="36"/>
      <c r="U147" s="36"/>
      <c r="V147" s="36"/>
      <c r="W147" s="24"/>
      <c r="X147" s="24"/>
      <c r="Y147" s="2"/>
      <c r="Z147" s="2"/>
      <c r="AA147" s="37"/>
      <c r="AB147" s="2"/>
    </row>
    <row r="148" spans="1:28" ht="30" customHeight="1">
      <c r="A148" s="24"/>
      <c r="B148" s="24"/>
      <c r="C148" s="24"/>
      <c r="D148" s="35"/>
      <c r="E148" s="36"/>
      <c r="F148" s="24"/>
      <c r="G148" s="36"/>
      <c r="H148" s="24"/>
      <c r="I148" s="36"/>
      <c r="J148" s="24"/>
      <c r="K148" s="36"/>
      <c r="L148" s="24"/>
      <c r="M148" s="36"/>
      <c r="N148" s="24"/>
      <c r="O148" s="36"/>
      <c r="P148" s="36"/>
      <c r="Q148" s="36"/>
      <c r="R148" s="36"/>
      <c r="S148" s="36"/>
      <c r="T148" s="36"/>
      <c r="U148" s="36"/>
      <c r="V148" s="36"/>
      <c r="W148" s="24"/>
      <c r="X148" s="24"/>
      <c r="Y148" s="2"/>
      <c r="Z148" s="2"/>
      <c r="AA148" s="37"/>
      <c r="AB148" s="2"/>
    </row>
    <row r="149" spans="1:28" ht="30" customHeight="1">
      <c r="A149" s="24"/>
      <c r="B149" s="24"/>
      <c r="C149" s="24"/>
      <c r="D149" s="35"/>
      <c r="E149" s="36"/>
      <c r="F149" s="24"/>
      <c r="G149" s="36"/>
      <c r="H149" s="24"/>
      <c r="I149" s="36"/>
      <c r="J149" s="24"/>
      <c r="K149" s="36"/>
      <c r="L149" s="24"/>
      <c r="M149" s="36"/>
      <c r="N149" s="24"/>
      <c r="O149" s="36"/>
      <c r="P149" s="36"/>
      <c r="Q149" s="36"/>
      <c r="R149" s="36"/>
      <c r="S149" s="36"/>
      <c r="T149" s="36"/>
      <c r="U149" s="36"/>
      <c r="V149" s="36"/>
      <c r="W149" s="24"/>
      <c r="X149" s="24"/>
      <c r="Y149" s="2"/>
      <c r="Z149" s="2"/>
      <c r="AA149" s="37"/>
      <c r="AB149" s="2"/>
    </row>
    <row r="150" spans="1:28" ht="30" customHeight="1">
      <c r="A150" s="24"/>
      <c r="B150" s="24"/>
      <c r="C150" s="24"/>
      <c r="D150" s="35"/>
      <c r="E150" s="36"/>
      <c r="F150" s="24"/>
      <c r="G150" s="36"/>
      <c r="H150" s="24"/>
      <c r="I150" s="36"/>
      <c r="J150" s="24"/>
      <c r="K150" s="36"/>
      <c r="L150" s="24"/>
      <c r="M150" s="36"/>
      <c r="N150" s="24"/>
      <c r="O150" s="36"/>
      <c r="P150" s="36"/>
      <c r="Q150" s="36"/>
      <c r="R150" s="36"/>
      <c r="S150" s="36"/>
      <c r="T150" s="36"/>
      <c r="U150" s="36"/>
      <c r="V150" s="36"/>
      <c r="W150" s="24"/>
      <c r="X150" s="24"/>
      <c r="Y150" s="2"/>
      <c r="Z150" s="2"/>
      <c r="AA150" s="37"/>
      <c r="AB150" s="2"/>
    </row>
    <row r="151" spans="1:28" ht="30" customHeight="1">
      <c r="A151" s="24"/>
      <c r="B151" s="24"/>
      <c r="C151" s="24"/>
      <c r="D151" s="35"/>
      <c r="E151" s="36"/>
      <c r="F151" s="24"/>
      <c r="G151" s="36"/>
      <c r="H151" s="24"/>
      <c r="I151" s="36"/>
      <c r="J151" s="24"/>
      <c r="K151" s="36"/>
      <c r="L151" s="24"/>
      <c r="M151" s="36"/>
      <c r="N151" s="24"/>
      <c r="O151" s="36"/>
      <c r="P151" s="36"/>
      <c r="Q151" s="36"/>
      <c r="R151" s="36"/>
      <c r="S151" s="36"/>
      <c r="T151" s="36"/>
      <c r="U151" s="36"/>
      <c r="V151" s="36"/>
      <c r="W151" s="24"/>
      <c r="X151" s="24"/>
      <c r="Y151" s="2"/>
      <c r="Z151" s="2"/>
      <c r="AA151" s="37"/>
      <c r="AB151" s="2"/>
    </row>
    <row r="152" spans="1:28" ht="30" customHeight="1">
      <c r="A152" s="24"/>
      <c r="B152" s="24"/>
      <c r="C152" s="24"/>
      <c r="D152" s="35"/>
      <c r="E152" s="36"/>
      <c r="F152" s="24"/>
      <c r="G152" s="36"/>
      <c r="H152" s="24"/>
      <c r="I152" s="36"/>
      <c r="J152" s="24"/>
      <c r="K152" s="36"/>
      <c r="L152" s="24"/>
      <c r="M152" s="36"/>
      <c r="N152" s="24"/>
      <c r="O152" s="36"/>
      <c r="P152" s="36"/>
      <c r="Q152" s="36"/>
      <c r="R152" s="36"/>
      <c r="S152" s="36"/>
      <c r="T152" s="36"/>
      <c r="U152" s="36"/>
      <c r="V152" s="36"/>
      <c r="W152" s="24"/>
      <c r="X152" s="24"/>
      <c r="Y152" s="2"/>
      <c r="Z152" s="2"/>
      <c r="AA152" s="37"/>
      <c r="AB152" s="2"/>
    </row>
    <row r="153" spans="1:28" ht="30" customHeight="1">
      <c r="A153" s="24"/>
      <c r="B153" s="24"/>
      <c r="C153" s="24"/>
      <c r="D153" s="35"/>
      <c r="E153" s="36"/>
      <c r="F153" s="24"/>
      <c r="G153" s="36"/>
      <c r="H153" s="24"/>
      <c r="I153" s="36"/>
      <c r="J153" s="24"/>
      <c r="K153" s="36"/>
      <c r="L153" s="24"/>
      <c r="M153" s="36"/>
      <c r="N153" s="24"/>
      <c r="O153" s="36"/>
      <c r="P153" s="36"/>
      <c r="Q153" s="36"/>
      <c r="R153" s="36"/>
      <c r="S153" s="36"/>
      <c r="T153" s="36"/>
      <c r="U153" s="36"/>
      <c r="V153" s="36"/>
      <c r="W153" s="24"/>
      <c r="X153" s="24"/>
      <c r="Y153" s="2"/>
      <c r="Z153" s="2"/>
      <c r="AA153" s="37"/>
      <c r="AB153" s="2"/>
    </row>
    <row r="154" spans="1:28" ht="30" customHeight="1">
      <c r="A154" s="24"/>
      <c r="B154" s="24"/>
      <c r="C154" s="24"/>
      <c r="D154" s="35"/>
      <c r="E154" s="36"/>
      <c r="F154" s="24"/>
      <c r="G154" s="36"/>
      <c r="H154" s="24"/>
      <c r="I154" s="36"/>
      <c r="J154" s="24"/>
      <c r="K154" s="36"/>
      <c r="L154" s="24"/>
      <c r="M154" s="36"/>
      <c r="N154" s="24"/>
      <c r="O154" s="36"/>
      <c r="P154" s="36"/>
      <c r="Q154" s="36"/>
      <c r="R154" s="36"/>
      <c r="S154" s="36"/>
      <c r="T154" s="36"/>
      <c r="U154" s="36"/>
      <c r="V154" s="36"/>
      <c r="W154" s="24"/>
      <c r="X154" s="24"/>
      <c r="Y154" s="2"/>
      <c r="Z154" s="2"/>
      <c r="AA154" s="37"/>
      <c r="AB154" s="2"/>
    </row>
    <row r="155" spans="1:28" ht="30" customHeight="1">
      <c r="A155" s="24"/>
      <c r="B155" s="24"/>
      <c r="C155" s="24"/>
      <c r="D155" s="35"/>
      <c r="E155" s="36"/>
      <c r="F155" s="24"/>
      <c r="G155" s="36"/>
      <c r="H155" s="24"/>
      <c r="I155" s="36"/>
      <c r="J155" s="24"/>
      <c r="K155" s="36"/>
      <c r="L155" s="24"/>
      <c r="M155" s="36"/>
      <c r="N155" s="24"/>
      <c r="O155" s="36"/>
      <c r="P155" s="36"/>
      <c r="Q155" s="36"/>
      <c r="R155" s="36"/>
      <c r="S155" s="36"/>
      <c r="T155" s="36"/>
      <c r="U155" s="36"/>
      <c r="V155" s="36"/>
      <c r="W155" s="24"/>
      <c r="X155" s="24"/>
      <c r="Y155" s="2"/>
      <c r="Z155" s="2"/>
      <c r="AA155" s="37"/>
      <c r="AB155" s="2"/>
    </row>
    <row r="156" spans="1:28" ht="30" customHeight="1">
      <c r="A156" s="24"/>
      <c r="B156" s="24"/>
      <c r="C156" s="24"/>
      <c r="D156" s="35"/>
      <c r="E156" s="36"/>
      <c r="F156" s="24"/>
      <c r="G156" s="36"/>
      <c r="H156" s="24"/>
      <c r="I156" s="36"/>
      <c r="J156" s="24"/>
      <c r="K156" s="36"/>
      <c r="L156" s="24"/>
      <c r="M156" s="36"/>
      <c r="N156" s="24"/>
      <c r="O156" s="36"/>
      <c r="P156" s="36"/>
      <c r="Q156" s="36"/>
      <c r="R156" s="36"/>
      <c r="S156" s="36"/>
      <c r="T156" s="36"/>
      <c r="U156" s="36"/>
      <c r="V156" s="36"/>
      <c r="W156" s="24"/>
      <c r="X156" s="24"/>
      <c r="Y156" s="2"/>
      <c r="Z156" s="2"/>
      <c r="AA156" s="37"/>
      <c r="AB156" s="2"/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65" right="0.23622047244094491" top="0.39370078740157483" bottom="0.39370078740157483" header="0" footer="0"/>
  <pageSetup paperSize="9" scale="4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24"/>
  <sheetViews>
    <sheetView view="pageBreakPreview" zoomScaleSheetLayoutView="100" workbookViewId="0">
      <selection activeCell="A6" sqref="A6"/>
    </sheetView>
  </sheetViews>
  <sheetFormatPr defaultRowHeight="16.5"/>
  <cols>
    <col min="1" max="1" width="23.125" customWidth="1"/>
    <col min="2" max="2" width="20.5" customWidth="1"/>
    <col min="3" max="3" width="5.625" customWidth="1"/>
    <col min="4" max="4" width="4.375" customWidth="1"/>
    <col min="5" max="5" width="11.625" style="52" customWidth="1"/>
    <col min="6" max="6" width="13" style="52" customWidth="1"/>
    <col min="7" max="7" width="11.625" style="52" customWidth="1"/>
    <col min="8" max="8" width="13" style="52" customWidth="1"/>
    <col min="9" max="9" width="11.625" customWidth="1"/>
    <col min="10" max="10" width="13" customWidth="1"/>
    <col min="11" max="11" width="11.625" customWidth="1"/>
    <col min="12" max="12" width="13" customWidth="1"/>
    <col min="13" max="13" width="10.75" customWidth="1"/>
    <col min="14" max="16" width="2.125" hidden="1" customWidth="1"/>
    <col min="17" max="19" width="1.375" hidden="1" customWidth="1"/>
    <col min="20" max="20" width="14.125" hidden="1" customWidth="1"/>
    <col min="257" max="258" width="23.125" customWidth="1"/>
    <col min="259" max="260" width="4.375" customWidth="1"/>
    <col min="261" max="268" width="10.375" customWidth="1"/>
    <col min="269" max="269" width="9.625" customWidth="1"/>
    <col min="270" max="276" width="0" hidden="1" customWidth="1"/>
    <col min="513" max="514" width="23.125" customWidth="1"/>
    <col min="515" max="516" width="4.375" customWidth="1"/>
    <col min="517" max="524" width="10.375" customWidth="1"/>
    <col min="525" max="525" width="9.625" customWidth="1"/>
    <col min="526" max="532" width="0" hidden="1" customWidth="1"/>
    <col min="769" max="770" width="23.125" customWidth="1"/>
    <col min="771" max="772" width="4.375" customWidth="1"/>
    <col min="773" max="780" width="10.375" customWidth="1"/>
    <col min="781" max="781" width="9.625" customWidth="1"/>
    <col min="782" max="788" width="0" hidden="1" customWidth="1"/>
    <col min="1025" max="1026" width="23.125" customWidth="1"/>
    <col min="1027" max="1028" width="4.375" customWidth="1"/>
    <col min="1029" max="1036" width="10.375" customWidth="1"/>
    <col min="1037" max="1037" width="9.625" customWidth="1"/>
    <col min="1038" max="1044" width="0" hidden="1" customWidth="1"/>
    <col min="1281" max="1282" width="23.125" customWidth="1"/>
    <col min="1283" max="1284" width="4.375" customWidth="1"/>
    <col min="1285" max="1292" width="10.375" customWidth="1"/>
    <col min="1293" max="1293" width="9.625" customWidth="1"/>
    <col min="1294" max="1300" width="0" hidden="1" customWidth="1"/>
    <col min="1537" max="1538" width="23.125" customWidth="1"/>
    <col min="1539" max="1540" width="4.375" customWidth="1"/>
    <col min="1541" max="1548" width="10.375" customWidth="1"/>
    <col min="1549" max="1549" width="9.625" customWidth="1"/>
    <col min="1550" max="1556" width="0" hidden="1" customWidth="1"/>
    <col min="1793" max="1794" width="23.125" customWidth="1"/>
    <col min="1795" max="1796" width="4.375" customWidth="1"/>
    <col min="1797" max="1804" width="10.375" customWidth="1"/>
    <col min="1805" max="1805" width="9.625" customWidth="1"/>
    <col min="1806" max="1812" width="0" hidden="1" customWidth="1"/>
    <col min="2049" max="2050" width="23.125" customWidth="1"/>
    <col min="2051" max="2052" width="4.375" customWidth="1"/>
    <col min="2053" max="2060" width="10.375" customWidth="1"/>
    <col min="2061" max="2061" width="9.625" customWidth="1"/>
    <col min="2062" max="2068" width="0" hidden="1" customWidth="1"/>
    <col min="2305" max="2306" width="23.125" customWidth="1"/>
    <col min="2307" max="2308" width="4.375" customWidth="1"/>
    <col min="2309" max="2316" width="10.375" customWidth="1"/>
    <col min="2317" max="2317" width="9.625" customWidth="1"/>
    <col min="2318" max="2324" width="0" hidden="1" customWidth="1"/>
    <col min="2561" max="2562" width="23.125" customWidth="1"/>
    <col min="2563" max="2564" width="4.375" customWidth="1"/>
    <col min="2565" max="2572" width="10.375" customWidth="1"/>
    <col min="2573" max="2573" width="9.625" customWidth="1"/>
    <col min="2574" max="2580" width="0" hidden="1" customWidth="1"/>
    <col min="2817" max="2818" width="23.125" customWidth="1"/>
    <col min="2819" max="2820" width="4.375" customWidth="1"/>
    <col min="2821" max="2828" width="10.375" customWidth="1"/>
    <col min="2829" max="2829" width="9.625" customWidth="1"/>
    <col min="2830" max="2836" width="0" hidden="1" customWidth="1"/>
    <col min="3073" max="3074" width="23.125" customWidth="1"/>
    <col min="3075" max="3076" width="4.375" customWidth="1"/>
    <col min="3077" max="3084" width="10.375" customWidth="1"/>
    <col min="3085" max="3085" width="9.625" customWidth="1"/>
    <col min="3086" max="3092" width="0" hidden="1" customWidth="1"/>
    <col min="3329" max="3330" width="23.125" customWidth="1"/>
    <col min="3331" max="3332" width="4.375" customWidth="1"/>
    <col min="3333" max="3340" width="10.375" customWidth="1"/>
    <col min="3341" max="3341" width="9.625" customWidth="1"/>
    <col min="3342" max="3348" width="0" hidden="1" customWidth="1"/>
    <col min="3585" max="3586" width="23.125" customWidth="1"/>
    <col min="3587" max="3588" width="4.375" customWidth="1"/>
    <col min="3589" max="3596" width="10.375" customWidth="1"/>
    <col min="3597" max="3597" width="9.625" customWidth="1"/>
    <col min="3598" max="3604" width="0" hidden="1" customWidth="1"/>
    <col min="3841" max="3842" width="23.125" customWidth="1"/>
    <col min="3843" max="3844" width="4.375" customWidth="1"/>
    <col min="3845" max="3852" width="10.375" customWidth="1"/>
    <col min="3853" max="3853" width="9.625" customWidth="1"/>
    <col min="3854" max="3860" width="0" hidden="1" customWidth="1"/>
    <col min="4097" max="4098" width="23.125" customWidth="1"/>
    <col min="4099" max="4100" width="4.375" customWidth="1"/>
    <col min="4101" max="4108" width="10.375" customWidth="1"/>
    <col min="4109" max="4109" width="9.625" customWidth="1"/>
    <col min="4110" max="4116" width="0" hidden="1" customWidth="1"/>
    <col min="4353" max="4354" width="23.125" customWidth="1"/>
    <col min="4355" max="4356" width="4.375" customWidth="1"/>
    <col min="4357" max="4364" width="10.375" customWidth="1"/>
    <col min="4365" max="4365" width="9.625" customWidth="1"/>
    <col min="4366" max="4372" width="0" hidden="1" customWidth="1"/>
    <col min="4609" max="4610" width="23.125" customWidth="1"/>
    <col min="4611" max="4612" width="4.375" customWidth="1"/>
    <col min="4613" max="4620" width="10.375" customWidth="1"/>
    <col min="4621" max="4621" width="9.625" customWidth="1"/>
    <col min="4622" max="4628" width="0" hidden="1" customWidth="1"/>
    <col min="4865" max="4866" width="23.125" customWidth="1"/>
    <col min="4867" max="4868" width="4.375" customWidth="1"/>
    <col min="4869" max="4876" width="10.375" customWidth="1"/>
    <col min="4877" max="4877" width="9.625" customWidth="1"/>
    <col min="4878" max="4884" width="0" hidden="1" customWidth="1"/>
    <col min="5121" max="5122" width="23.125" customWidth="1"/>
    <col min="5123" max="5124" width="4.375" customWidth="1"/>
    <col min="5125" max="5132" width="10.375" customWidth="1"/>
    <col min="5133" max="5133" width="9.625" customWidth="1"/>
    <col min="5134" max="5140" width="0" hidden="1" customWidth="1"/>
    <col min="5377" max="5378" width="23.125" customWidth="1"/>
    <col min="5379" max="5380" width="4.375" customWidth="1"/>
    <col min="5381" max="5388" width="10.375" customWidth="1"/>
    <col min="5389" max="5389" width="9.625" customWidth="1"/>
    <col min="5390" max="5396" width="0" hidden="1" customWidth="1"/>
    <col min="5633" max="5634" width="23.125" customWidth="1"/>
    <col min="5635" max="5636" width="4.375" customWidth="1"/>
    <col min="5637" max="5644" width="10.375" customWidth="1"/>
    <col min="5645" max="5645" width="9.625" customWidth="1"/>
    <col min="5646" max="5652" width="0" hidden="1" customWidth="1"/>
    <col min="5889" max="5890" width="23.125" customWidth="1"/>
    <col min="5891" max="5892" width="4.375" customWidth="1"/>
    <col min="5893" max="5900" width="10.375" customWidth="1"/>
    <col min="5901" max="5901" width="9.625" customWidth="1"/>
    <col min="5902" max="5908" width="0" hidden="1" customWidth="1"/>
    <col min="6145" max="6146" width="23.125" customWidth="1"/>
    <col min="6147" max="6148" width="4.375" customWidth="1"/>
    <col min="6149" max="6156" width="10.375" customWidth="1"/>
    <col min="6157" max="6157" width="9.625" customWidth="1"/>
    <col min="6158" max="6164" width="0" hidden="1" customWidth="1"/>
    <col min="6401" max="6402" width="23.125" customWidth="1"/>
    <col min="6403" max="6404" width="4.375" customWidth="1"/>
    <col min="6405" max="6412" width="10.375" customWidth="1"/>
    <col min="6413" max="6413" width="9.625" customWidth="1"/>
    <col min="6414" max="6420" width="0" hidden="1" customWidth="1"/>
    <col min="6657" max="6658" width="23.125" customWidth="1"/>
    <col min="6659" max="6660" width="4.375" customWidth="1"/>
    <col min="6661" max="6668" width="10.375" customWidth="1"/>
    <col min="6669" max="6669" width="9.625" customWidth="1"/>
    <col min="6670" max="6676" width="0" hidden="1" customWidth="1"/>
    <col min="6913" max="6914" width="23.125" customWidth="1"/>
    <col min="6915" max="6916" width="4.375" customWidth="1"/>
    <col min="6917" max="6924" width="10.375" customWidth="1"/>
    <col min="6925" max="6925" width="9.625" customWidth="1"/>
    <col min="6926" max="6932" width="0" hidden="1" customWidth="1"/>
    <col min="7169" max="7170" width="23.125" customWidth="1"/>
    <col min="7171" max="7172" width="4.375" customWidth="1"/>
    <col min="7173" max="7180" width="10.375" customWidth="1"/>
    <col min="7181" max="7181" width="9.625" customWidth="1"/>
    <col min="7182" max="7188" width="0" hidden="1" customWidth="1"/>
    <col min="7425" max="7426" width="23.125" customWidth="1"/>
    <col min="7427" max="7428" width="4.375" customWidth="1"/>
    <col min="7429" max="7436" width="10.375" customWidth="1"/>
    <col min="7437" max="7437" width="9.625" customWidth="1"/>
    <col min="7438" max="7444" width="0" hidden="1" customWidth="1"/>
    <col min="7681" max="7682" width="23.125" customWidth="1"/>
    <col min="7683" max="7684" width="4.375" customWidth="1"/>
    <col min="7685" max="7692" width="10.375" customWidth="1"/>
    <col min="7693" max="7693" width="9.625" customWidth="1"/>
    <col min="7694" max="7700" width="0" hidden="1" customWidth="1"/>
    <col min="7937" max="7938" width="23.125" customWidth="1"/>
    <col min="7939" max="7940" width="4.375" customWidth="1"/>
    <col min="7941" max="7948" width="10.375" customWidth="1"/>
    <col min="7949" max="7949" width="9.625" customWidth="1"/>
    <col min="7950" max="7956" width="0" hidden="1" customWidth="1"/>
    <col min="8193" max="8194" width="23.125" customWidth="1"/>
    <col min="8195" max="8196" width="4.375" customWidth="1"/>
    <col min="8197" max="8204" width="10.375" customWidth="1"/>
    <col min="8205" max="8205" width="9.625" customWidth="1"/>
    <col min="8206" max="8212" width="0" hidden="1" customWidth="1"/>
    <col min="8449" max="8450" width="23.125" customWidth="1"/>
    <col min="8451" max="8452" width="4.375" customWidth="1"/>
    <col min="8453" max="8460" width="10.375" customWidth="1"/>
    <col min="8461" max="8461" width="9.625" customWidth="1"/>
    <col min="8462" max="8468" width="0" hidden="1" customWidth="1"/>
    <col min="8705" max="8706" width="23.125" customWidth="1"/>
    <col min="8707" max="8708" width="4.375" customWidth="1"/>
    <col min="8709" max="8716" width="10.375" customWidth="1"/>
    <col min="8717" max="8717" width="9.625" customWidth="1"/>
    <col min="8718" max="8724" width="0" hidden="1" customWidth="1"/>
    <col min="8961" max="8962" width="23.125" customWidth="1"/>
    <col min="8963" max="8964" width="4.375" customWidth="1"/>
    <col min="8965" max="8972" width="10.375" customWidth="1"/>
    <col min="8973" max="8973" width="9.625" customWidth="1"/>
    <col min="8974" max="8980" width="0" hidden="1" customWidth="1"/>
    <col min="9217" max="9218" width="23.125" customWidth="1"/>
    <col min="9219" max="9220" width="4.375" customWidth="1"/>
    <col min="9221" max="9228" width="10.375" customWidth="1"/>
    <col min="9229" max="9229" width="9.625" customWidth="1"/>
    <col min="9230" max="9236" width="0" hidden="1" customWidth="1"/>
    <col min="9473" max="9474" width="23.125" customWidth="1"/>
    <col min="9475" max="9476" width="4.375" customWidth="1"/>
    <col min="9477" max="9484" width="10.375" customWidth="1"/>
    <col min="9485" max="9485" width="9.625" customWidth="1"/>
    <col min="9486" max="9492" width="0" hidden="1" customWidth="1"/>
    <col min="9729" max="9730" width="23.125" customWidth="1"/>
    <col min="9731" max="9732" width="4.375" customWidth="1"/>
    <col min="9733" max="9740" width="10.375" customWidth="1"/>
    <col min="9741" max="9741" width="9.625" customWidth="1"/>
    <col min="9742" max="9748" width="0" hidden="1" customWidth="1"/>
    <col min="9985" max="9986" width="23.125" customWidth="1"/>
    <col min="9987" max="9988" width="4.375" customWidth="1"/>
    <col min="9989" max="9996" width="10.375" customWidth="1"/>
    <col min="9997" max="9997" width="9.625" customWidth="1"/>
    <col min="9998" max="10004" width="0" hidden="1" customWidth="1"/>
    <col min="10241" max="10242" width="23.125" customWidth="1"/>
    <col min="10243" max="10244" width="4.375" customWidth="1"/>
    <col min="10245" max="10252" width="10.375" customWidth="1"/>
    <col min="10253" max="10253" width="9.625" customWidth="1"/>
    <col min="10254" max="10260" width="0" hidden="1" customWidth="1"/>
    <col min="10497" max="10498" width="23.125" customWidth="1"/>
    <col min="10499" max="10500" width="4.375" customWidth="1"/>
    <col min="10501" max="10508" width="10.375" customWidth="1"/>
    <col min="10509" max="10509" width="9.625" customWidth="1"/>
    <col min="10510" max="10516" width="0" hidden="1" customWidth="1"/>
    <col min="10753" max="10754" width="23.125" customWidth="1"/>
    <col min="10755" max="10756" width="4.375" customWidth="1"/>
    <col min="10757" max="10764" width="10.375" customWidth="1"/>
    <col min="10765" max="10765" width="9.625" customWidth="1"/>
    <col min="10766" max="10772" width="0" hidden="1" customWidth="1"/>
    <col min="11009" max="11010" width="23.125" customWidth="1"/>
    <col min="11011" max="11012" width="4.375" customWidth="1"/>
    <col min="11013" max="11020" width="10.375" customWidth="1"/>
    <col min="11021" max="11021" width="9.625" customWidth="1"/>
    <col min="11022" max="11028" width="0" hidden="1" customWidth="1"/>
    <col min="11265" max="11266" width="23.125" customWidth="1"/>
    <col min="11267" max="11268" width="4.375" customWidth="1"/>
    <col min="11269" max="11276" width="10.375" customWidth="1"/>
    <col min="11277" max="11277" width="9.625" customWidth="1"/>
    <col min="11278" max="11284" width="0" hidden="1" customWidth="1"/>
    <col min="11521" max="11522" width="23.125" customWidth="1"/>
    <col min="11523" max="11524" width="4.375" customWidth="1"/>
    <col min="11525" max="11532" width="10.375" customWidth="1"/>
    <col min="11533" max="11533" width="9.625" customWidth="1"/>
    <col min="11534" max="11540" width="0" hidden="1" customWidth="1"/>
    <col min="11777" max="11778" width="23.125" customWidth="1"/>
    <col min="11779" max="11780" width="4.375" customWidth="1"/>
    <col min="11781" max="11788" width="10.375" customWidth="1"/>
    <col min="11789" max="11789" width="9.625" customWidth="1"/>
    <col min="11790" max="11796" width="0" hidden="1" customWidth="1"/>
    <col min="12033" max="12034" width="23.125" customWidth="1"/>
    <col min="12035" max="12036" width="4.375" customWidth="1"/>
    <col min="12037" max="12044" width="10.375" customWidth="1"/>
    <col min="12045" max="12045" width="9.625" customWidth="1"/>
    <col min="12046" max="12052" width="0" hidden="1" customWidth="1"/>
    <col min="12289" max="12290" width="23.125" customWidth="1"/>
    <col min="12291" max="12292" width="4.375" customWidth="1"/>
    <col min="12293" max="12300" width="10.375" customWidth="1"/>
    <col min="12301" max="12301" width="9.625" customWidth="1"/>
    <col min="12302" max="12308" width="0" hidden="1" customWidth="1"/>
    <col min="12545" max="12546" width="23.125" customWidth="1"/>
    <col min="12547" max="12548" width="4.375" customWidth="1"/>
    <col min="12549" max="12556" width="10.375" customWidth="1"/>
    <col min="12557" max="12557" width="9.625" customWidth="1"/>
    <col min="12558" max="12564" width="0" hidden="1" customWidth="1"/>
    <col min="12801" max="12802" width="23.125" customWidth="1"/>
    <col min="12803" max="12804" width="4.375" customWidth="1"/>
    <col min="12805" max="12812" width="10.375" customWidth="1"/>
    <col min="12813" max="12813" width="9.625" customWidth="1"/>
    <col min="12814" max="12820" width="0" hidden="1" customWidth="1"/>
    <col min="13057" max="13058" width="23.125" customWidth="1"/>
    <col min="13059" max="13060" width="4.375" customWidth="1"/>
    <col min="13061" max="13068" width="10.375" customWidth="1"/>
    <col min="13069" max="13069" width="9.625" customWidth="1"/>
    <col min="13070" max="13076" width="0" hidden="1" customWidth="1"/>
    <col min="13313" max="13314" width="23.125" customWidth="1"/>
    <col min="13315" max="13316" width="4.375" customWidth="1"/>
    <col min="13317" max="13324" width="10.375" customWidth="1"/>
    <col min="13325" max="13325" width="9.625" customWidth="1"/>
    <col min="13326" max="13332" width="0" hidden="1" customWidth="1"/>
    <col min="13569" max="13570" width="23.125" customWidth="1"/>
    <col min="13571" max="13572" width="4.375" customWidth="1"/>
    <col min="13573" max="13580" width="10.375" customWidth="1"/>
    <col min="13581" max="13581" width="9.625" customWidth="1"/>
    <col min="13582" max="13588" width="0" hidden="1" customWidth="1"/>
    <col min="13825" max="13826" width="23.125" customWidth="1"/>
    <col min="13827" max="13828" width="4.375" customWidth="1"/>
    <col min="13829" max="13836" width="10.375" customWidth="1"/>
    <col min="13837" max="13837" width="9.625" customWidth="1"/>
    <col min="13838" max="13844" width="0" hidden="1" customWidth="1"/>
    <col min="14081" max="14082" width="23.125" customWidth="1"/>
    <col min="14083" max="14084" width="4.375" customWidth="1"/>
    <col min="14085" max="14092" width="10.375" customWidth="1"/>
    <col min="14093" max="14093" width="9.625" customWidth="1"/>
    <col min="14094" max="14100" width="0" hidden="1" customWidth="1"/>
    <col min="14337" max="14338" width="23.125" customWidth="1"/>
    <col min="14339" max="14340" width="4.375" customWidth="1"/>
    <col min="14341" max="14348" width="10.375" customWidth="1"/>
    <col min="14349" max="14349" width="9.625" customWidth="1"/>
    <col min="14350" max="14356" width="0" hidden="1" customWidth="1"/>
    <col min="14593" max="14594" width="23.125" customWidth="1"/>
    <col min="14595" max="14596" width="4.375" customWidth="1"/>
    <col min="14597" max="14604" width="10.375" customWidth="1"/>
    <col min="14605" max="14605" width="9.625" customWidth="1"/>
    <col min="14606" max="14612" width="0" hidden="1" customWidth="1"/>
    <col min="14849" max="14850" width="23.125" customWidth="1"/>
    <col min="14851" max="14852" width="4.375" customWidth="1"/>
    <col min="14853" max="14860" width="10.375" customWidth="1"/>
    <col min="14861" max="14861" width="9.625" customWidth="1"/>
    <col min="14862" max="14868" width="0" hidden="1" customWidth="1"/>
    <col min="15105" max="15106" width="23.125" customWidth="1"/>
    <col min="15107" max="15108" width="4.375" customWidth="1"/>
    <col min="15109" max="15116" width="10.375" customWidth="1"/>
    <col min="15117" max="15117" width="9.625" customWidth="1"/>
    <col min="15118" max="15124" width="0" hidden="1" customWidth="1"/>
    <col min="15361" max="15362" width="23.125" customWidth="1"/>
    <col min="15363" max="15364" width="4.375" customWidth="1"/>
    <col min="15365" max="15372" width="10.375" customWidth="1"/>
    <col min="15373" max="15373" width="9.625" customWidth="1"/>
    <col min="15374" max="15380" width="0" hidden="1" customWidth="1"/>
    <col min="15617" max="15618" width="23.125" customWidth="1"/>
    <col min="15619" max="15620" width="4.375" customWidth="1"/>
    <col min="15621" max="15628" width="10.375" customWidth="1"/>
    <col min="15629" max="15629" width="9.625" customWidth="1"/>
    <col min="15630" max="15636" width="0" hidden="1" customWidth="1"/>
    <col min="15873" max="15874" width="23.125" customWidth="1"/>
    <col min="15875" max="15876" width="4.375" customWidth="1"/>
    <col min="15877" max="15884" width="10.375" customWidth="1"/>
    <col min="15885" max="15885" width="9.625" customWidth="1"/>
    <col min="15886" max="15892" width="0" hidden="1" customWidth="1"/>
    <col min="16129" max="16130" width="23.125" customWidth="1"/>
    <col min="16131" max="16132" width="4.375" customWidth="1"/>
    <col min="16133" max="16140" width="10.375" customWidth="1"/>
    <col min="16141" max="16141" width="9.625" customWidth="1"/>
    <col min="16142" max="16148" width="0" hidden="1" customWidth="1"/>
  </cols>
  <sheetData>
    <row r="1" spans="1:20" ht="30" customHeight="1">
      <c r="A1" s="686" t="s">
        <v>1188</v>
      </c>
      <c r="B1" s="686"/>
      <c r="C1" s="686"/>
      <c r="D1" s="686"/>
      <c r="E1" s="686"/>
      <c r="F1" s="686"/>
      <c r="G1" s="686"/>
      <c r="H1" s="686"/>
      <c r="I1" s="686"/>
      <c r="J1" s="686"/>
      <c r="K1" s="686"/>
      <c r="L1" s="686"/>
      <c r="M1" s="686"/>
      <c r="N1" s="38"/>
      <c r="O1" s="39"/>
      <c r="P1" s="39"/>
      <c r="Q1" s="40"/>
    </row>
    <row r="2" spans="1:20" ht="30" customHeight="1">
      <c r="A2" s="41" t="s">
        <v>1437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  <c r="O2" s="43"/>
      <c r="P2" s="43"/>
      <c r="Q2" s="44"/>
    </row>
    <row r="3" spans="1:20" ht="30" customHeight="1">
      <c r="A3" s="700" t="s">
        <v>2</v>
      </c>
      <c r="B3" s="700" t="s">
        <v>3</v>
      </c>
      <c r="C3" s="700" t="s">
        <v>4</v>
      </c>
      <c r="D3" s="700" t="s">
        <v>5</v>
      </c>
      <c r="E3" s="701" t="s">
        <v>11</v>
      </c>
      <c r="F3" s="701"/>
      <c r="G3" s="701" t="s">
        <v>6</v>
      </c>
      <c r="H3" s="701"/>
      <c r="I3" s="700" t="s">
        <v>9</v>
      </c>
      <c r="J3" s="700"/>
      <c r="K3" s="700" t="s">
        <v>10</v>
      </c>
      <c r="L3" s="700"/>
      <c r="M3" s="700" t="s">
        <v>12</v>
      </c>
      <c r="N3" s="699" t="s">
        <v>13</v>
      </c>
      <c r="O3" s="699" t="s">
        <v>14</v>
      </c>
      <c r="P3" s="699" t="s">
        <v>15</v>
      </c>
      <c r="Q3" s="699" t="s">
        <v>16</v>
      </c>
      <c r="R3" s="699" t="s">
        <v>17</v>
      </c>
      <c r="S3" s="699" t="s">
        <v>18</v>
      </c>
      <c r="T3" s="699" t="s">
        <v>19</v>
      </c>
    </row>
    <row r="4" spans="1:20" ht="30" customHeight="1">
      <c r="A4" s="700"/>
      <c r="B4" s="700"/>
      <c r="C4" s="700"/>
      <c r="D4" s="700"/>
      <c r="E4" s="45" t="s">
        <v>7</v>
      </c>
      <c r="F4" s="45" t="s">
        <v>8</v>
      </c>
      <c r="G4" s="45" t="s">
        <v>7</v>
      </c>
      <c r="H4" s="45" t="s">
        <v>8</v>
      </c>
      <c r="I4" s="46" t="s">
        <v>7</v>
      </c>
      <c r="J4" s="46" t="s">
        <v>8</v>
      </c>
      <c r="K4" s="46" t="s">
        <v>7</v>
      </c>
      <c r="L4" s="46" t="s">
        <v>8</v>
      </c>
      <c r="M4" s="700"/>
      <c r="N4" s="699"/>
      <c r="O4" s="699"/>
      <c r="P4" s="699"/>
      <c r="Q4" s="699"/>
      <c r="R4" s="699"/>
      <c r="S4" s="699"/>
      <c r="T4" s="699"/>
    </row>
    <row r="5" spans="1:20" ht="30" customHeight="1">
      <c r="A5" s="47" t="s">
        <v>1189</v>
      </c>
      <c r="B5" s="47"/>
      <c r="C5" s="47"/>
      <c r="D5" s="47"/>
      <c r="E5" s="48"/>
      <c r="F5" s="48"/>
      <c r="G5" s="48"/>
      <c r="H5" s="48"/>
      <c r="I5" s="47"/>
      <c r="J5" s="47"/>
      <c r="K5" s="47"/>
      <c r="L5" s="47"/>
      <c r="M5" s="47"/>
    </row>
    <row r="6" spans="1:20" ht="30" customHeight="1">
      <c r="A6" s="47" t="str">
        <f>'수탁공사비 내역서'!A5</f>
        <v xml:space="preserve"> 1. 중기2리 가압장(5kW) :</v>
      </c>
      <c r="B6" s="47"/>
      <c r="C6" s="47" t="s">
        <v>1190</v>
      </c>
      <c r="D6" s="47">
        <v>1</v>
      </c>
      <c r="E6" s="48">
        <f>TRUNC(G6+I6+K6, 0)</f>
        <v>336600</v>
      </c>
      <c r="F6" s="48">
        <f>H6+J6+L6</f>
        <v>336600</v>
      </c>
      <c r="G6" s="48">
        <f>'수탁공사비 내역서'!F24</f>
        <v>336600</v>
      </c>
      <c r="H6" s="48">
        <f>G6*D6</f>
        <v>336600</v>
      </c>
      <c r="I6" s="47"/>
      <c r="J6" s="47"/>
      <c r="K6" s="47"/>
      <c r="L6" s="47"/>
      <c r="M6" s="47"/>
    </row>
    <row r="7" spans="1:20" ht="30" customHeight="1">
      <c r="A7" s="47"/>
      <c r="B7" s="47"/>
      <c r="C7" s="47"/>
      <c r="D7" s="47"/>
      <c r="E7" s="48"/>
      <c r="F7" s="48"/>
      <c r="G7" s="48"/>
      <c r="H7" s="48"/>
      <c r="I7" s="47"/>
      <c r="J7" s="47"/>
      <c r="K7" s="47"/>
      <c r="L7" s="47"/>
      <c r="M7" s="47"/>
    </row>
    <row r="8" spans="1:20" ht="30" customHeight="1">
      <c r="A8" s="49" t="s">
        <v>1191</v>
      </c>
      <c r="B8" s="49"/>
      <c r="C8" s="49"/>
      <c r="D8" s="49"/>
      <c r="E8" s="50"/>
      <c r="F8" s="50">
        <f>TRUNC(F6,-3)</f>
        <v>336000</v>
      </c>
      <c r="G8" s="48"/>
      <c r="H8" s="48"/>
      <c r="I8" s="47"/>
      <c r="J8" s="47"/>
      <c r="K8" s="47"/>
      <c r="L8" s="47"/>
      <c r="M8" s="51" t="s">
        <v>1192</v>
      </c>
    </row>
    <row r="9" spans="1:20" ht="30" customHeight="1">
      <c r="A9" s="47"/>
      <c r="B9" s="47"/>
      <c r="C9" s="47"/>
      <c r="D9" s="47"/>
      <c r="E9" s="48"/>
      <c r="F9" s="48"/>
      <c r="G9" s="48"/>
      <c r="H9" s="48"/>
      <c r="I9" s="47"/>
      <c r="J9" s="47"/>
      <c r="K9" s="47"/>
      <c r="L9" s="47"/>
      <c r="M9" s="47"/>
    </row>
    <row r="10" spans="1:20" ht="30" customHeight="1">
      <c r="A10" s="49"/>
      <c r="B10" s="49"/>
      <c r="C10" s="49"/>
      <c r="D10" s="49"/>
      <c r="E10" s="50"/>
      <c r="F10" s="50"/>
      <c r="G10" s="48"/>
      <c r="H10" s="48"/>
      <c r="I10" s="47"/>
      <c r="J10" s="47"/>
      <c r="K10" s="47"/>
      <c r="L10" s="47"/>
      <c r="M10" s="51"/>
    </row>
    <row r="11" spans="1:20" ht="30" customHeight="1">
      <c r="A11" s="49"/>
      <c r="B11" s="49"/>
      <c r="C11" s="49"/>
      <c r="D11" s="49"/>
      <c r="E11" s="50"/>
      <c r="F11" s="50"/>
      <c r="G11" s="48"/>
      <c r="H11" s="48"/>
      <c r="I11" s="47"/>
      <c r="J11" s="47"/>
      <c r="K11" s="47"/>
      <c r="L11" s="47"/>
      <c r="M11" s="51"/>
    </row>
    <row r="12" spans="1:20" ht="30" customHeight="1">
      <c r="A12" s="47"/>
      <c r="B12" s="47"/>
      <c r="C12" s="47"/>
      <c r="D12" s="47"/>
      <c r="E12" s="48"/>
      <c r="F12" s="48"/>
      <c r="G12" s="48"/>
      <c r="H12" s="48"/>
      <c r="I12" s="47"/>
      <c r="J12" s="47"/>
      <c r="K12" s="47"/>
      <c r="L12" s="47"/>
      <c r="M12" s="47"/>
    </row>
    <row r="13" spans="1:20" ht="30" customHeight="1">
      <c r="A13" s="49"/>
      <c r="B13" s="49"/>
      <c r="C13" s="49"/>
      <c r="D13" s="49"/>
      <c r="E13" s="50"/>
      <c r="F13" s="50"/>
      <c r="G13" s="48"/>
      <c r="H13" s="48"/>
      <c r="I13" s="47"/>
      <c r="J13" s="47"/>
      <c r="K13" s="47"/>
      <c r="L13" s="47"/>
      <c r="M13" s="51"/>
    </row>
    <row r="14" spans="1:20" ht="30" customHeight="1">
      <c r="A14" s="47"/>
      <c r="B14" s="47"/>
      <c r="C14" s="47"/>
      <c r="D14" s="47"/>
      <c r="E14" s="48"/>
      <c r="F14" s="48"/>
      <c r="G14" s="48"/>
      <c r="H14" s="48"/>
      <c r="I14" s="47"/>
      <c r="J14" s="47"/>
      <c r="K14" s="47"/>
      <c r="L14" s="47"/>
      <c r="M14" s="47"/>
    </row>
    <row r="15" spans="1:20" ht="30" customHeight="1">
      <c r="A15" s="47"/>
      <c r="B15" s="47"/>
      <c r="C15" s="47"/>
      <c r="D15" s="47"/>
      <c r="E15" s="48"/>
      <c r="F15" s="48"/>
      <c r="G15" s="48"/>
      <c r="H15" s="48"/>
      <c r="I15" s="47"/>
      <c r="J15" s="47"/>
      <c r="K15" s="47"/>
      <c r="L15" s="47"/>
      <c r="M15" s="47"/>
    </row>
    <row r="16" spans="1:20" ht="30" customHeight="1">
      <c r="A16" s="49"/>
      <c r="B16" s="49"/>
      <c r="C16" s="49"/>
      <c r="D16" s="49"/>
      <c r="E16" s="50"/>
      <c r="F16" s="50"/>
      <c r="G16" s="48"/>
      <c r="H16" s="48"/>
      <c r="I16" s="47"/>
      <c r="J16" s="47"/>
      <c r="K16" s="47"/>
      <c r="L16" s="47"/>
      <c r="M16" s="51"/>
    </row>
    <row r="17" spans="1:13" ht="30" customHeight="1">
      <c r="A17" s="47"/>
      <c r="B17" s="47"/>
      <c r="C17" s="47"/>
      <c r="D17" s="47"/>
      <c r="E17" s="48"/>
      <c r="F17" s="48"/>
      <c r="G17" s="48"/>
      <c r="H17" s="48"/>
      <c r="I17" s="47"/>
      <c r="J17" s="47"/>
      <c r="K17" s="47"/>
      <c r="L17" s="47"/>
      <c r="M17" s="47"/>
    </row>
    <row r="18" spans="1:13" ht="30" customHeight="1">
      <c r="A18" s="47"/>
      <c r="B18" s="47"/>
      <c r="C18" s="47"/>
      <c r="D18" s="47"/>
      <c r="E18" s="48"/>
      <c r="F18" s="48"/>
      <c r="G18" s="48"/>
      <c r="H18" s="48"/>
      <c r="I18" s="47"/>
      <c r="J18" s="47"/>
      <c r="K18" s="47"/>
      <c r="L18" s="47"/>
      <c r="M18" s="47"/>
    </row>
    <row r="19" spans="1:13" ht="30" customHeight="1">
      <c r="A19" s="49"/>
      <c r="B19" s="49"/>
      <c r="C19" s="49"/>
      <c r="D19" s="49"/>
      <c r="E19" s="50"/>
      <c r="F19" s="50"/>
      <c r="G19" s="48"/>
      <c r="H19" s="48"/>
      <c r="I19" s="47"/>
      <c r="J19" s="47"/>
      <c r="K19" s="47"/>
      <c r="L19" s="47"/>
      <c r="M19" s="51"/>
    </row>
    <row r="20" spans="1:13" ht="30" customHeight="1">
      <c r="A20" s="47"/>
      <c r="B20" s="47"/>
      <c r="C20" s="47"/>
      <c r="D20" s="47"/>
      <c r="E20" s="48"/>
      <c r="F20" s="48"/>
      <c r="G20" s="48"/>
      <c r="H20" s="48"/>
      <c r="I20" s="47"/>
      <c r="J20" s="47"/>
      <c r="K20" s="47"/>
      <c r="L20" s="47"/>
      <c r="M20" s="47"/>
    </row>
    <row r="21" spans="1:13" ht="30" customHeight="1">
      <c r="A21" s="47"/>
      <c r="B21" s="47"/>
      <c r="C21" s="47"/>
      <c r="D21" s="47"/>
      <c r="E21" s="48"/>
      <c r="F21" s="48"/>
      <c r="G21" s="48"/>
      <c r="H21" s="48"/>
      <c r="I21" s="47"/>
      <c r="J21" s="47"/>
      <c r="K21" s="47"/>
      <c r="L21" s="47"/>
      <c r="M21" s="47"/>
    </row>
    <row r="22" spans="1:13" ht="30" customHeight="1">
      <c r="A22" s="49"/>
      <c r="B22" s="49"/>
      <c r="C22" s="49"/>
      <c r="D22" s="49"/>
      <c r="E22" s="50"/>
      <c r="F22" s="50"/>
      <c r="G22" s="48"/>
      <c r="H22" s="48"/>
      <c r="I22" s="47"/>
      <c r="J22" s="47"/>
      <c r="K22" s="47"/>
      <c r="L22" s="47"/>
      <c r="M22" s="51"/>
    </row>
    <row r="23" spans="1:13" ht="30" customHeight="1">
      <c r="A23" s="47"/>
      <c r="B23" s="47"/>
      <c r="C23" s="47"/>
      <c r="D23" s="47"/>
      <c r="E23" s="48"/>
      <c r="F23" s="48"/>
      <c r="G23" s="48"/>
      <c r="H23" s="48"/>
      <c r="I23" s="47"/>
      <c r="J23" s="47"/>
      <c r="K23" s="47"/>
      <c r="L23" s="47"/>
      <c r="M23" s="47"/>
    </row>
    <row r="24" spans="1:13" ht="30" customHeight="1">
      <c r="A24" s="47"/>
      <c r="B24" s="47"/>
      <c r="C24" s="47"/>
      <c r="D24" s="47"/>
      <c r="E24" s="48"/>
      <c r="F24" s="48"/>
      <c r="G24" s="48"/>
      <c r="H24" s="48"/>
      <c r="I24" s="47"/>
      <c r="J24" s="47"/>
      <c r="K24" s="47"/>
      <c r="L24" s="47"/>
      <c r="M24" s="47"/>
    </row>
  </sheetData>
  <mergeCells count="17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T3:T4"/>
    <mergeCell ref="N3:N4"/>
    <mergeCell ref="O3:O4"/>
    <mergeCell ref="P3:P4"/>
    <mergeCell ref="Q3:Q4"/>
    <mergeCell ref="R3:R4"/>
    <mergeCell ref="S3:S4"/>
  </mergeCells>
  <phoneticPr fontId="1" type="noConversion"/>
  <pageMargins left="0.78740157480314965" right="0.59055118110236227" top="0.39370078740157483" bottom="0.39370078740157483" header="0" footer="0"/>
  <pageSetup paperSize="9" scale="7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V24"/>
  <sheetViews>
    <sheetView view="pageBreakPreview" zoomScale="85" zoomScaleNormal="85" zoomScaleSheetLayoutView="85" workbookViewId="0">
      <selection activeCell="A6" sqref="A6"/>
    </sheetView>
  </sheetViews>
  <sheetFormatPr defaultRowHeight="16.5"/>
  <cols>
    <col min="1" max="2" width="23.125" customWidth="1"/>
    <col min="3" max="3" width="4.375" customWidth="1"/>
    <col min="4" max="4" width="5.875" customWidth="1"/>
    <col min="5" max="5" width="11.625" customWidth="1"/>
    <col min="6" max="6" width="12.875" style="52" customWidth="1"/>
    <col min="7" max="7" width="11.625" customWidth="1"/>
    <col min="8" max="8" width="12.875" style="52" customWidth="1"/>
    <col min="9" max="9" width="11.625" customWidth="1"/>
    <col min="10" max="10" width="12.875" style="52" customWidth="1"/>
    <col min="11" max="11" width="11.625" style="52" customWidth="1"/>
    <col min="12" max="12" width="12.875" style="52" customWidth="1"/>
    <col min="13" max="13" width="8.625" customWidth="1"/>
    <col min="14" max="43" width="2.125" hidden="1" customWidth="1"/>
    <col min="44" max="44" width="8.125" hidden="1" customWidth="1"/>
    <col min="45" max="46" width="1.375" hidden="1" customWidth="1"/>
    <col min="47" max="47" width="18.625" hidden="1" customWidth="1"/>
    <col min="48" max="48" width="8.125" hidden="1" customWidth="1"/>
    <col min="257" max="258" width="23.125" customWidth="1"/>
    <col min="259" max="259" width="4.375" customWidth="1"/>
    <col min="260" max="260" width="5.875" customWidth="1"/>
    <col min="261" max="268" width="10.375" customWidth="1"/>
    <col min="269" max="269" width="9.625" customWidth="1"/>
    <col min="270" max="304" width="0" hidden="1" customWidth="1"/>
    <col min="513" max="514" width="23.125" customWidth="1"/>
    <col min="515" max="515" width="4.375" customWidth="1"/>
    <col min="516" max="516" width="5.875" customWidth="1"/>
    <col min="517" max="524" width="10.375" customWidth="1"/>
    <col min="525" max="525" width="9.625" customWidth="1"/>
    <col min="526" max="560" width="0" hidden="1" customWidth="1"/>
    <col min="769" max="770" width="23.125" customWidth="1"/>
    <col min="771" max="771" width="4.375" customWidth="1"/>
    <col min="772" max="772" width="5.875" customWidth="1"/>
    <col min="773" max="780" width="10.375" customWidth="1"/>
    <col min="781" max="781" width="9.625" customWidth="1"/>
    <col min="782" max="816" width="0" hidden="1" customWidth="1"/>
    <col min="1025" max="1026" width="23.125" customWidth="1"/>
    <col min="1027" max="1027" width="4.375" customWidth="1"/>
    <col min="1028" max="1028" width="5.875" customWidth="1"/>
    <col min="1029" max="1036" width="10.375" customWidth="1"/>
    <col min="1037" max="1037" width="9.625" customWidth="1"/>
    <col min="1038" max="1072" width="0" hidden="1" customWidth="1"/>
    <col min="1281" max="1282" width="23.125" customWidth="1"/>
    <col min="1283" max="1283" width="4.375" customWidth="1"/>
    <col min="1284" max="1284" width="5.875" customWidth="1"/>
    <col min="1285" max="1292" width="10.375" customWidth="1"/>
    <col min="1293" max="1293" width="9.625" customWidth="1"/>
    <col min="1294" max="1328" width="0" hidden="1" customWidth="1"/>
    <col min="1537" max="1538" width="23.125" customWidth="1"/>
    <col min="1539" max="1539" width="4.375" customWidth="1"/>
    <col min="1540" max="1540" width="5.875" customWidth="1"/>
    <col min="1541" max="1548" width="10.375" customWidth="1"/>
    <col min="1549" max="1549" width="9.625" customWidth="1"/>
    <col min="1550" max="1584" width="0" hidden="1" customWidth="1"/>
    <col min="1793" max="1794" width="23.125" customWidth="1"/>
    <col min="1795" max="1795" width="4.375" customWidth="1"/>
    <col min="1796" max="1796" width="5.875" customWidth="1"/>
    <col min="1797" max="1804" width="10.375" customWidth="1"/>
    <col min="1805" max="1805" width="9.625" customWidth="1"/>
    <col min="1806" max="1840" width="0" hidden="1" customWidth="1"/>
    <col min="2049" max="2050" width="23.125" customWidth="1"/>
    <col min="2051" max="2051" width="4.375" customWidth="1"/>
    <col min="2052" max="2052" width="5.875" customWidth="1"/>
    <col min="2053" max="2060" width="10.375" customWidth="1"/>
    <col min="2061" max="2061" width="9.625" customWidth="1"/>
    <col min="2062" max="2096" width="0" hidden="1" customWidth="1"/>
    <col min="2305" max="2306" width="23.125" customWidth="1"/>
    <col min="2307" max="2307" width="4.375" customWidth="1"/>
    <col min="2308" max="2308" width="5.875" customWidth="1"/>
    <col min="2309" max="2316" width="10.375" customWidth="1"/>
    <col min="2317" max="2317" width="9.625" customWidth="1"/>
    <col min="2318" max="2352" width="0" hidden="1" customWidth="1"/>
    <col min="2561" max="2562" width="23.125" customWidth="1"/>
    <col min="2563" max="2563" width="4.375" customWidth="1"/>
    <col min="2564" max="2564" width="5.875" customWidth="1"/>
    <col min="2565" max="2572" width="10.375" customWidth="1"/>
    <col min="2573" max="2573" width="9.625" customWidth="1"/>
    <col min="2574" max="2608" width="0" hidden="1" customWidth="1"/>
    <col min="2817" max="2818" width="23.125" customWidth="1"/>
    <col min="2819" max="2819" width="4.375" customWidth="1"/>
    <col min="2820" max="2820" width="5.875" customWidth="1"/>
    <col min="2821" max="2828" width="10.375" customWidth="1"/>
    <col min="2829" max="2829" width="9.625" customWidth="1"/>
    <col min="2830" max="2864" width="0" hidden="1" customWidth="1"/>
    <col min="3073" max="3074" width="23.125" customWidth="1"/>
    <col min="3075" max="3075" width="4.375" customWidth="1"/>
    <col min="3076" max="3076" width="5.875" customWidth="1"/>
    <col min="3077" max="3084" width="10.375" customWidth="1"/>
    <col min="3085" max="3085" width="9.625" customWidth="1"/>
    <col min="3086" max="3120" width="0" hidden="1" customWidth="1"/>
    <col min="3329" max="3330" width="23.125" customWidth="1"/>
    <col min="3331" max="3331" width="4.375" customWidth="1"/>
    <col min="3332" max="3332" width="5.875" customWidth="1"/>
    <col min="3333" max="3340" width="10.375" customWidth="1"/>
    <col min="3341" max="3341" width="9.625" customWidth="1"/>
    <col min="3342" max="3376" width="0" hidden="1" customWidth="1"/>
    <col min="3585" max="3586" width="23.125" customWidth="1"/>
    <col min="3587" max="3587" width="4.375" customWidth="1"/>
    <col min="3588" max="3588" width="5.875" customWidth="1"/>
    <col min="3589" max="3596" width="10.375" customWidth="1"/>
    <col min="3597" max="3597" width="9.625" customWidth="1"/>
    <col min="3598" max="3632" width="0" hidden="1" customWidth="1"/>
    <col min="3841" max="3842" width="23.125" customWidth="1"/>
    <col min="3843" max="3843" width="4.375" customWidth="1"/>
    <col min="3844" max="3844" width="5.875" customWidth="1"/>
    <col min="3845" max="3852" width="10.375" customWidth="1"/>
    <col min="3853" max="3853" width="9.625" customWidth="1"/>
    <col min="3854" max="3888" width="0" hidden="1" customWidth="1"/>
    <col min="4097" max="4098" width="23.125" customWidth="1"/>
    <col min="4099" max="4099" width="4.375" customWidth="1"/>
    <col min="4100" max="4100" width="5.875" customWidth="1"/>
    <col min="4101" max="4108" width="10.375" customWidth="1"/>
    <col min="4109" max="4109" width="9.625" customWidth="1"/>
    <col min="4110" max="4144" width="0" hidden="1" customWidth="1"/>
    <col min="4353" max="4354" width="23.125" customWidth="1"/>
    <col min="4355" max="4355" width="4.375" customWidth="1"/>
    <col min="4356" max="4356" width="5.875" customWidth="1"/>
    <col min="4357" max="4364" width="10.375" customWidth="1"/>
    <col min="4365" max="4365" width="9.625" customWidth="1"/>
    <col min="4366" max="4400" width="0" hidden="1" customWidth="1"/>
    <col min="4609" max="4610" width="23.125" customWidth="1"/>
    <col min="4611" max="4611" width="4.375" customWidth="1"/>
    <col min="4612" max="4612" width="5.875" customWidth="1"/>
    <col min="4613" max="4620" width="10.375" customWidth="1"/>
    <col min="4621" max="4621" width="9.625" customWidth="1"/>
    <col min="4622" max="4656" width="0" hidden="1" customWidth="1"/>
    <col min="4865" max="4866" width="23.125" customWidth="1"/>
    <col min="4867" max="4867" width="4.375" customWidth="1"/>
    <col min="4868" max="4868" width="5.875" customWidth="1"/>
    <col min="4869" max="4876" width="10.375" customWidth="1"/>
    <col min="4877" max="4877" width="9.625" customWidth="1"/>
    <col min="4878" max="4912" width="0" hidden="1" customWidth="1"/>
    <col min="5121" max="5122" width="23.125" customWidth="1"/>
    <col min="5123" max="5123" width="4.375" customWidth="1"/>
    <col min="5124" max="5124" width="5.875" customWidth="1"/>
    <col min="5125" max="5132" width="10.375" customWidth="1"/>
    <col min="5133" max="5133" width="9.625" customWidth="1"/>
    <col min="5134" max="5168" width="0" hidden="1" customWidth="1"/>
    <col min="5377" max="5378" width="23.125" customWidth="1"/>
    <col min="5379" max="5379" width="4.375" customWidth="1"/>
    <col min="5380" max="5380" width="5.875" customWidth="1"/>
    <col min="5381" max="5388" width="10.375" customWidth="1"/>
    <col min="5389" max="5389" width="9.625" customWidth="1"/>
    <col min="5390" max="5424" width="0" hidden="1" customWidth="1"/>
    <col min="5633" max="5634" width="23.125" customWidth="1"/>
    <col min="5635" max="5635" width="4.375" customWidth="1"/>
    <col min="5636" max="5636" width="5.875" customWidth="1"/>
    <col min="5637" max="5644" width="10.375" customWidth="1"/>
    <col min="5645" max="5645" width="9.625" customWidth="1"/>
    <col min="5646" max="5680" width="0" hidden="1" customWidth="1"/>
    <col min="5889" max="5890" width="23.125" customWidth="1"/>
    <col min="5891" max="5891" width="4.375" customWidth="1"/>
    <col min="5892" max="5892" width="5.875" customWidth="1"/>
    <col min="5893" max="5900" width="10.375" customWidth="1"/>
    <col min="5901" max="5901" width="9.625" customWidth="1"/>
    <col min="5902" max="5936" width="0" hidden="1" customWidth="1"/>
    <col min="6145" max="6146" width="23.125" customWidth="1"/>
    <col min="6147" max="6147" width="4.375" customWidth="1"/>
    <col min="6148" max="6148" width="5.875" customWidth="1"/>
    <col min="6149" max="6156" width="10.375" customWidth="1"/>
    <col min="6157" max="6157" width="9.625" customWidth="1"/>
    <col min="6158" max="6192" width="0" hidden="1" customWidth="1"/>
    <col min="6401" max="6402" width="23.125" customWidth="1"/>
    <col min="6403" max="6403" width="4.375" customWidth="1"/>
    <col min="6404" max="6404" width="5.875" customWidth="1"/>
    <col min="6405" max="6412" width="10.375" customWidth="1"/>
    <col min="6413" max="6413" width="9.625" customWidth="1"/>
    <col min="6414" max="6448" width="0" hidden="1" customWidth="1"/>
    <col min="6657" max="6658" width="23.125" customWidth="1"/>
    <col min="6659" max="6659" width="4.375" customWidth="1"/>
    <col min="6660" max="6660" width="5.875" customWidth="1"/>
    <col min="6661" max="6668" width="10.375" customWidth="1"/>
    <col min="6669" max="6669" width="9.625" customWidth="1"/>
    <col min="6670" max="6704" width="0" hidden="1" customWidth="1"/>
    <col min="6913" max="6914" width="23.125" customWidth="1"/>
    <col min="6915" max="6915" width="4.375" customWidth="1"/>
    <col min="6916" max="6916" width="5.875" customWidth="1"/>
    <col min="6917" max="6924" width="10.375" customWidth="1"/>
    <col min="6925" max="6925" width="9.625" customWidth="1"/>
    <col min="6926" max="6960" width="0" hidden="1" customWidth="1"/>
    <col min="7169" max="7170" width="23.125" customWidth="1"/>
    <col min="7171" max="7171" width="4.375" customWidth="1"/>
    <col min="7172" max="7172" width="5.875" customWidth="1"/>
    <col min="7173" max="7180" width="10.375" customWidth="1"/>
    <col min="7181" max="7181" width="9.625" customWidth="1"/>
    <col min="7182" max="7216" width="0" hidden="1" customWidth="1"/>
    <col min="7425" max="7426" width="23.125" customWidth="1"/>
    <col min="7427" max="7427" width="4.375" customWidth="1"/>
    <col min="7428" max="7428" width="5.875" customWidth="1"/>
    <col min="7429" max="7436" width="10.375" customWidth="1"/>
    <col min="7437" max="7437" width="9.625" customWidth="1"/>
    <col min="7438" max="7472" width="0" hidden="1" customWidth="1"/>
    <col min="7681" max="7682" width="23.125" customWidth="1"/>
    <col min="7683" max="7683" width="4.375" customWidth="1"/>
    <col min="7684" max="7684" width="5.875" customWidth="1"/>
    <col min="7685" max="7692" width="10.375" customWidth="1"/>
    <col min="7693" max="7693" width="9.625" customWidth="1"/>
    <col min="7694" max="7728" width="0" hidden="1" customWidth="1"/>
    <col min="7937" max="7938" width="23.125" customWidth="1"/>
    <col min="7939" max="7939" width="4.375" customWidth="1"/>
    <col min="7940" max="7940" width="5.875" customWidth="1"/>
    <col min="7941" max="7948" width="10.375" customWidth="1"/>
    <col min="7949" max="7949" width="9.625" customWidth="1"/>
    <col min="7950" max="7984" width="0" hidden="1" customWidth="1"/>
    <col min="8193" max="8194" width="23.125" customWidth="1"/>
    <col min="8195" max="8195" width="4.375" customWidth="1"/>
    <col min="8196" max="8196" width="5.875" customWidth="1"/>
    <col min="8197" max="8204" width="10.375" customWidth="1"/>
    <col min="8205" max="8205" width="9.625" customWidth="1"/>
    <col min="8206" max="8240" width="0" hidden="1" customWidth="1"/>
    <col min="8449" max="8450" width="23.125" customWidth="1"/>
    <col min="8451" max="8451" width="4.375" customWidth="1"/>
    <col min="8452" max="8452" width="5.875" customWidth="1"/>
    <col min="8453" max="8460" width="10.375" customWidth="1"/>
    <col min="8461" max="8461" width="9.625" customWidth="1"/>
    <col min="8462" max="8496" width="0" hidden="1" customWidth="1"/>
    <col min="8705" max="8706" width="23.125" customWidth="1"/>
    <col min="8707" max="8707" width="4.375" customWidth="1"/>
    <col min="8708" max="8708" width="5.875" customWidth="1"/>
    <col min="8709" max="8716" width="10.375" customWidth="1"/>
    <col min="8717" max="8717" width="9.625" customWidth="1"/>
    <col min="8718" max="8752" width="0" hidden="1" customWidth="1"/>
    <col min="8961" max="8962" width="23.125" customWidth="1"/>
    <col min="8963" max="8963" width="4.375" customWidth="1"/>
    <col min="8964" max="8964" width="5.875" customWidth="1"/>
    <col min="8965" max="8972" width="10.375" customWidth="1"/>
    <col min="8973" max="8973" width="9.625" customWidth="1"/>
    <col min="8974" max="9008" width="0" hidden="1" customWidth="1"/>
    <col min="9217" max="9218" width="23.125" customWidth="1"/>
    <col min="9219" max="9219" width="4.375" customWidth="1"/>
    <col min="9220" max="9220" width="5.875" customWidth="1"/>
    <col min="9221" max="9228" width="10.375" customWidth="1"/>
    <col min="9229" max="9229" width="9.625" customWidth="1"/>
    <col min="9230" max="9264" width="0" hidden="1" customWidth="1"/>
    <col min="9473" max="9474" width="23.125" customWidth="1"/>
    <col min="9475" max="9475" width="4.375" customWidth="1"/>
    <col min="9476" max="9476" width="5.875" customWidth="1"/>
    <col min="9477" max="9484" width="10.375" customWidth="1"/>
    <col min="9485" max="9485" width="9.625" customWidth="1"/>
    <col min="9486" max="9520" width="0" hidden="1" customWidth="1"/>
    <col min="9729" max="9730" width="23.125" customWidth="1"/>
    <col min="9731" max="9731" width="4.375" customWidth="1"/>
    <col min="9732" max="9732" width="5.875" customWidth="1"/>
    <col min="9733" max="9740" width="10.375" customWidth="1"/>
    <col min="9741" max="9741" width="9.625" customWidth="1"/>
    <col min="9742" max="9776" width="0" hidden="1" customWidth="1"/>
    <col min="9985" max="9986" width="23.125" customWidth="1"/>
    <col min="9987" max="9987" width="4.375" customWidth="1"/>
    <col min="9988" max="9988" width="5.875" customWidth="1"/>
    <col min="9989" max="9996" width="10.375" customWidth="1"/>
    <col min="9997" max="9997" width="9.625" customWidth="1"/>
    <col min="9998" max="10032" width="0" hidden="1" customWidth="1"/>
    <col min="10241" max="10242" width="23.125" customWidth="1"/>
    <col min="10243" max="10243" width="4.375" customWidth="1"/>
    <col min="10244" max="10244" width="5.875" customWidth="1"/>
    <col min="10245" max="10252" width="10.375" customWidth="1"/>
    <col min="10253" max="10253" width="9.625" customWidth="1"/>
    <col min="10254" max="10288" width="0" hidden="1" customWidth="1"/>
    <col min="10497" max="10498" width="23.125" customWidth="1"/>
    <col min="10499" max="10499" width="4.375" customWidth="1"/>
    <col min="10500" max="10500" width="5.875" customWidth="1"/>
    <col min="10501" max="10508" width="10.375" customWidth="1"/>
    <col min="10509" max="10509" width="9.625" customWidth="1"/>
    <col min="10510" max="10544" width="0" hidden="1" customWidth="1"/>
    <col min="10753" max="10754" width="23.125" customWidth="1"/>
    <col min="10755" max="10755" width="4.375" customWidth="1"/>
    <col min="10756" max="10756" width="5.875" customWidth="1"/>
    <col min="10757" max="10764" width="10.375" customWidth="1"/>
    <col min="10765" max="10765" width="9.625" customWidth="1"/>
    <col min="10766" max="10800" width="0" hidden="1" customWidth="1"/>
    <col min="11009" max="11010" width="23.125" customWidth="1"/>
    <col min="11011" max="11011" width="4.375" customWidth="1"/>
    <col min="11012" max="11012" width="5.875" customWidth="1"/>
    <col min="11013" max="11020" width="10.375" customWidth="1"/>
    <col min="11021" max="11021" width="9.625" customWidth="1"/>
    <col min="11022" max="11056" width="0" hidden="1" customWidth="1"/>
    <col min="11265" max="11266" width="23.125" customWidth="1"/>
    <col min="11267" max="11267" width="4.375" customWidth="1"/>
    <col min="11268" max="11268" width="5.875" customWidth="1"/>
    <col min="11269" max="11276" width="10.375" customWidth="1"/>
    <col min="11277" max="11277" width="9.625" customWidth="1"/>
    <col min="11278" max="11312" width="0" hidden="1" customWidth="1"/>
    <col min="11521" max="11522" width="23.125" customWidth="1"/>
    <col min="11523" max="11523" width="4.375" customWidth="1"/>
    <col min="11524" max="11524" width="5.875" customWidth="1"/>
    <col min="11525" max="11532" width="10.375" customWidth="1"/>
    <col min="11533" max="11533" width="9.625" customWidth="1"/>
    <col min="11534" max="11568" width="0" hidden="1" customWidth="1"/>
    <col min="11777" max="11778" width="23.125" customWidth="1"/>
    <col min="11779" max="11779" width="4.375" customWidth="1"/>
    <col min="11780" max="11780" width="5.875" customWidth="1"/>
    <col min="11781" max="11788" width="10.375" customWidth="1"/>
    <col min="11789" max="11789" width="9.625" customWidth="1"/>
    <col min="11790" max="11824" width="0" hidden="1" customWidth="1"/>
    <col min="12033" max="12034" width="23.125" customWidth="1"/>
    <col min="12035" max="12035" width="4.375" customWidth="1"/>
    <col min="12036" max="12036" width="5.875" customWidth="1"/>
    <col min="12037" max="12044" width="10.375" customWidth="1"/>
    <col min="12045" max="12045" width="9.625" customWidth="1"/>
    <col min="12046" max="12080" width="0" hidden="1" customWidth="1"/>
    <col min="12289" max="12290" width="23.125" customWidth="1"/>
    <col min="12291" max="12291" width="4.375" customWidth="1"/>
    <col min="12292" max="12292" width="5.875" customWidth="1"/>
    <col min="12293" max="12300" width="10.375" customWidth="1"/>
    <col min="12301" max="12301" width="9.625" customWidth="1"/>
    <col min="12302" max="12336" width="0" hidden="1" customWidth="1"/>
    <col min="12545" max="12546" width="23.125" customWidth="1"/>
    <col min="12547" max="12547" width="4.375" customWidth="1"/>
    <col min="12548" max="12548" width="5.875" customWidth="1"/>
    <col min="12549" max="12556" width="10.375" customWidth="1"/>
    <col min="12557" max="12557" width="9.625" customWidth="1"/>
    <col min="12558" max="12592" width="0" hidden="1" customWidth="1"/>
    <col min="12801" max="12802" width="23.125" customWidth="1"/>
    <col min="12803" max="12803" width="4.375" customWidth="1"/>
    <col min="12804" max="12804" width="5.875" customWidth="1"/>
    <col min="12805" max="12812" width="10.375" customWidth="1"/>
    <col min="12813" max="12813" width="9.625" customWidth="1"/>
    <col min="12814" max="12848" width="0" hidden="1" customWidth="1"/>
    <col min="13057" max="13058" width="23.125" customWidth="1"/>
    <col min="13059" max="13059" width="4.375" customWidth="1"/>
    <col min="13060" max="13060" width="5.875" customWidth="1"/>
    <col min="13061" max="13068" width="10.375" customWidth="1"/>
    <col min="13069" max="13069" width="9.625" customWidth="1"/>
    <col min="13070" max="13104" width="0" hidden="1" customWidth="1"/>
    <col min="13313" max="13314" width="23.125" customWidth="1"/>
    <col min="13315" max="13315" width="4.375" customWidth="1"/>
    <col min="13316" max="13316" width="5.875" customWidth="1"/>
    <col min="13317" max="13324" width="10.375" customWidth="1"/>
    <col min="13325" max="13325" width="9.625" customWidth="1"/>
    <col min="13326" max="13360" width="0" hidden="1" customWidth="1"/>
    <col min="13569" max="13570" width="23.125" customWidth="1"/>
    <col min="13571" max="13571" width="4.375" customWidth="1"/>
    <col min="13572" max="13572" width="5.875" customWidth="1"/>
    <col min="13573" max="13580" width="10.375" customWidth="1"/>
    <col min="13581" max="13581" width="9.625" customWidth="1"/>
    <col min="13582" max="13616" width="0" hidden="1" customWidth="1"/>
    <col min="13825" max="13826" width="23.125" customWidth="1"/>
    <col min="13827" max="13827" width="4.375" customWidth="1"/>
    <col min="13828" max="13828" width="5.875" customWidth="1"/>
    <col min="13829" max="13836" width="10.375" customWidth="1"/>
    <col min="13837" max="13837" width="9.625" customWidth="1"/>
    <col min="13838" max="13872" width="0" hidden="1" customWidth="1"/>
    <col min="14081" max="14082" width="23.125" customWidth="1"/>
    <col min="14083" max="14083" width="4.375" customWidth="1"/>
    <col min="14084" max="14084" width="5.875" customWidth="1"/>
    <col min="14085" max="14092" width="10.375" customWidth="1"/>
    <col min="14093" max="14093" width="9.625" customWidth="1"/>
    <col min="14094" max="14128" width="0" hidden="1" customWidth="1"/>
    <col min="14337" max="14338" width="23.125" customWidth="1"/>
    <col min="14339" max="14339" width="4.375" customWidth="1"/>
    <col min="14340" max="14340" width="5.875" customWidth="1"/>
    <col min="14341" max="14348" width="10.375" customWidth="1"/>
    <col min="14349" max="14349" width="9.625" customWidth="1"/>
    <col min="14350" max="14384" width="0" hidden="1" customWidth="1"/>
    <col min="14593" max="14594" width="23.125" customWidth="1"/>
    <col min="14595" max="14595" width="4.375" customWidth="1"/>
    <col min="14596" max="14596" width="5.875" customWidth="1"/>
    <col min="14597" max="14604" width="10.375" customWidth="1"/>
    <col min="14605" max="14605" width="9.625" customWidth="1"/>
    <col min="14606" max="14640" width="0" hidden="1" customWidth="1"/>
    <col min="14849" max="14850" width="23.125" customWidth="1"/>
    <col min="14851" max="14851" width="4.375" customWidth="1"/>
    <col min="14852" max="14852" width="5.875" customWidth="1"/>
    <col min="14853" max="14860" width="10.375" customWidth="1"/>
    <col min="14861" max="14861" width="9.625" customWidth="1"/>
    <col min="14862" max="14896" width="0" hidden="1" customWidth="1"/>
    <col min="15105" max="15106" width="23.125" customWidth="1"/>
    <col min="15107" max="15107" width="4.375" customWidth="1"/>
    <col min="15108" max="15108" width="5.875" customWidth="1"/>
    <col min="15109" max="15116" width="10.375" customWidth="1"/>
    <col min="15117" max="15117" width="9.625" customWidth="1"/>
    <col min="15118" max="15152" width="0" hidden="1" customWidth="1"/>
    <col min="15361" max="15362" width="23.125" customWidth="1"/>
    <col min="15363" max="15363" width="4.375" customWidth="1"/>
    <col min="15364" max="15364" width="5.875" customWidth="1"/>
    <col min="15365" max="15372" width="10.375" customWidth="1"/>
    <col min="15373" max="15373" width="9.625" customWidth="1"/>
    <col min="15374" max="15408" width="0" hidden="1" customWidth="1"/>
    <col min="15617" max="15618" width="23.125" customWidth="1"/>
    <col min="15619" max="15619" width="4.375" customWidth="1"/>
    <col min="15620" max="15620" width="5.875" customWidth="1"/>
    <col min="15621" max="15628" width="10.375" customWidth="1"/>
    <col min="15629" max="15629" width="9.625" customWidth="1"/>
    <col min="15630" max="15664" width="0" hidden="1" customWidth="1"/>
    <col min="15873" max="15874" width="23.125" customWidth="1"/>
    <col min="15875" max="15875" width="4.375" customWidth="1"/>
    <col min="15876" max="15876" width="5.875" customWidth="1"/>
    <col min="15877" max="15884" width="10.375" customWidth="1"/>
    <col min="15885" max="15885" width="9.625" customWidth="1"/>
    <col min="15886" max="15920" width="0" hidden="1" customWidth="1"/>
    <col min="16129" max="16130" width="23.125" customWidth="1"/>
    <col min="16131" max="16131" width="4.375" customWidth="1"/>
    <col min="16132" max="16132" width="5.875" customWidth="1"/>
    <col min="16133" max="16140" width="10.375" customWidth="1"/>
    <col min="16141" max="16141" width="9.625" customWidth="1"/>
    <col min="16142" max="16176" width="0" hidden="1" customWidth="1"/>
  </cols>
  <sheetData>
    <row r="1" spans="1:48" ht="30" customHeight="1">
      <c r="A1" s="686" t="s">
        <v>1193</v>
      </c>
      <c r="B1" s="686"/>
      <c r="C1" s="686"/>
      <c r="D1" s="686"/>
      <c r="E1" s="686"/>
      <c r="F1" s="686"/>
      <c r="G1" s="686"/>
      <c r="H1" s="686"/>
      <c r="I1" s="686"/>
      <c r="J1" s="686"/>
      <c r="K1" s="686"/>
      <c r="L1" s="686"/>
      <c r="M1" s="686"/>
      <c r="N1" s="38"/>
      <c r="O1" s="39"/>
      <c r="P1" s="39"/>
      <c r="Q1" s="40"/>
    </row>
    <row r="2" spans="1:48" ht="30" customHeight="1">
      <c r="A2" s="41" t="str">
        <f>'수탁공사비 집계표'!A2:M2</f>
        <v>[ 중기2리 지방상수도 급수구역 확장공사 ]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  <c r="O2" s="43"/>
      <c r="P2" s="43"/>
      <c r="Q2" s="44"/>
    </row>
    <row r="3" spans="1:48" ht="30" customHeight="1">
      <c r="A3" s="700" t="s">
        <v>2</v>
      </c>
      <c r="B3" s="700" t="s">
        <v>3</v>
      </c>
      <c r="C3" s="700" t="s">
        <v>4</v>
      </c>
      <c r="D3" s="700" t="s">
        <v>5</v>
      </c>
      <c r="E3" s="700" t="s">
        <v>11</v>
      </c>
      <c r="F3" s="700"/>
      <c r="G3" s="700" t="s">
        <v>6</v>
      </c>
      <c r="H3" s="700"/>
      <c r="I3" s="700" t="s">
        <v>9</v>
      </c>
      <c r="J3" s="700"/>
      <c r="K3" s="700" t="s">
        <v>10</v>
      </c>
      <c r="L3" s="700"/>
      <c r="M3" s="700" t="s">
        <v>12</v>
      </c>
      <c r="N3" s="699" t="s">
        <v>20</v>
      </c>
      <c r="O3" s="699" t="s">
        <v>14</v>
      </c>
      <c r="P3" s="699" t="s">
        <v>21</v>
      </c>
      <c r="Q3" s="699" t="s">
        <v>13</v>
      </c>
      <c r="R3" s="699" t="s">
        <v>22</v>
      </c>
      <c r="S3" s="699" t="s">
        <v>23</v>
      </c>
      <c r="T3" s="699" t="s">
        <v>24</v>
      </c>
      <c r="U3" s="699" t="s">
        <v>25</v>
      </c>
      <c r="V3" s="699" t="s">
        <v>26</v>
      </c>
      <c r="W3" s="699" t="s">
        <v>27</v>
      </c>
      <c r="X3" s="699" t="s">
        <v>28</v>
      </c>
      <c r="Y3" s="699" t="s">
        <v>29</v>
      </c>
      <c r="Z3" s="699" t="s">
        <v>30</v>
      </c>
      <c r="AA3" s="699" t="s">
        <v>31</v>
      </c>
      <c r="AB3" s="699" t="s">
        <v>32</v>
      </c>
      <c r="AC3" s="699" t="s">
        <v>33</v>
      </c>
      <c r="AD3" s="699" t="s">
        <v>34</v>
      </c>
      <c r="AE3" s="699" t="s">
        <v>35</v>
      </c>
      <c r="AF3" s="699" t="s">
        <v>36</v>
      </c>
      <c r="AG3" s="699" t="s">
        <v>37</v>
      </c>
      <c r="AH3" s="699" t="s">
        <v>38</v>
      </c>
      <c r="AI3" s="699" t="s">
        <v>39</v>
      </c>
      <c r="AJ3" s="699" t="s">
        <v>40</v>
      </c>
      <c r="AK3" s="699" t="s">
        <v>41</v>
      </c>
      <c r="AL3" s="699" t="s">
        <v>42</v>
      </c>
      <c r="AM3" s="699" t="s">
        <v>43</v>
      </c>
      <c r="AN3" s="699" t="s">
        <v>44</v>
      </c>
      <c r="AO3" s="699" t="s">
        <v>45</v>
      </c>
      <c r="AP3" s="699" t="s">
        <v>46</v>
      </c>
      <c r="AQ3" s="699" t="s">
        <v>47</v>
      </c>
      <c r="AR3" s="699" t="s">
        <v>48</v>
      </c>
      <c r="AS3" s="699" t="s">
        <v>16</v>
      </c>
      <c r="AT3" s="699" t="s">
        <v>17</v>
      </c>
      <c r="AU3" s="699" t="s">
        <v>49</v>
      </c>
      <c r="AV3" s="699" t="s">
        <v>50</v>
      </c>
    </row>
    <row r="4" spans="1:48" ht="30" customHeight="1">
      <c r="A4" s="700"/>
      <c r="B4" s="700"/>
      <c r="C4" s="700"/>
      <c r="D4" s="700"/>
      <c r="E4" s="46" t="s">
        <v>7</v>
      </c>
      <c r="F4" s="45" t="s">
        <v>8</v>
      </c>
      <c r="G4" s="46" t="s">
        <v>7</v>
      </c>
      <c r="H4" s="45" t="s">
        <v>8</v>
      </c>
      <c r="I4" s="46" t="s">
        <v>7</v>
      </c>
      <c r="J4" s="45" t="s">
        <v>8</v>
      </c>
      <c r="K4" s="45" t="s">
        <v>7</v>
      </c>
      <c r="L4" s="45" t="s">
        <v>8</v>
      </c>
      <c r="M4" s="700"/>
      <c r="N4" s="699"/>
      <c r="O4" s="699"/>
      <c r="P4" s="699"/>
      <c r="Q4" s="699"/>
      <c r="R4" s="699"/>
      <c r="S4" s="699"/>
      <c r="T4" s="699"/>
      <c r="U4" s="699"/>
      <c r="V4" s="699"/>
      <c r="W4" s="699"/>
      <c r="X4" s="699"/>
      <c r="Y4" s="699"/>
      <c r="Z4" s="699"/>
      <c r="AA4" s="699"/>
      <c r="AB4" s="699"/>
      <c r="AC4" s="699"/>
      <c r="AD4" s="699"/>
      <c r="AE4" s="699"/>
      <c r="AF4" s="699"/>
      <c r="AG4" s="699"/>
      <c r="AH4" s="699"/>
      <c r="AI4" s="699"/>
      <c r="AJ4" s="699"/>
      <c r="AK4" s="699"/>
      <c r="AL4" s="699"/>
      <c r="AM4" s="699"/>
      <c r="AN4" s="699"/>
      <c r="AO4" s="699"/>
      <c r="AP4" s="699"/>
      <c r="AQ4" s="699"/>
      <c r="AR4" s="699"/>
      <c r="AS4" s="699"/>
      <c r="AT4" s="699"/>
      <c r="AU4" s="699"/>
      <c r="AV4" s="699"/>
    </row>
    <row r="5" spans="1:48" ht="30" customHeight="1">
      <c r="A5" s="47" t="s">
        <v>1438</v>
      </c>
      <c r="B5" s="47"/>
      <c r="C5" s="47"/>
      <c r="D5" s="47"/>
      <c r="E5" s="47"/>
      <c r="F5" s="48"/>
      <c r="G5" s="47"/>
      <c r="H5" s="48"/>
      <c r="I5" s="47"/>
      <c r="J5" s="48"/>
      <c r="K5" s="48"/>
      <c r="L5" s="48"/>
      <c r="M5" s="47"/>
    </row>
    <row r="6" spans="1:48" ht="29.1" customHeight="1">
      <c r="A6" s="47" t="s">
        <v>1194</v>
      </c>
      <c r="B6" s="47"/>
      <c r="C6" s="47"/>
      <c r="D6" s="47"/>
      <c r="E6" s="47"/>
      <c r="F6" s="48"/>
      <c r="G6" s="47"/>
      <c r="H6" s="48"/>
      <c r="I6" s="47"/>
      <c r="J6" s="48"/>
      <c r="K6" s="48"/>
      <c r="L6" s="48"/>
      <c r="M6" s="47"/>
    </row>
    <row r="7" spans="1:48" ht="29.1" customHeight="1">
      <c r="A7" s="47" t="s">
        <v>1195</v>
      </c>
      <c r="B7" s="47"/>
      <c r="C7" s="47"/>
      <c r="D7" s="47"/>
      <c r="E7" s="47"/>
      <c r="F7" s="48"/>
      <c r="G7" s="47"/>
      <c r="H7" s="48"/>
      <c r="I7" s="47"/>
      <c r="J7" s="48"/>
      <c r="K7" s="48"/>
      <c r="L7" s="48"/>
      <c r="M7" s="47"/>
    </row>
    <row r="8" spans="1:48" ht="29.1" customHeight="1">
      <c r="A8" s="47" t="s">
        <v>1196</v>
      </c>
      <c r="B8" s="47"/>
      <c r="C8" s="47"/>
      <c r="D8" s="47"/>
      <c r="E8" s="47"/>
      <c r="F8" s="48"/>
      <c r="G8" s="47"/>
      <c r="H8" s="48"/>
      <c r="I8" s="47"/>
      <c r="J8" s="48"/>
      <c r="K8" s="48"/>
      <c r="L8" s="48"/>
      <c r="M8" s="47"/>
    </row>
    <row r="9" spans="1:48" ht="29.1" customHeight="1">
      <c r="A9" s="47" t="s">
        <v>1197</v>
      </c>
      <c r="B9" s="47"/>
      <c r="C9" s="47"/>
      <c r="D9" s="47"/>
      <c r="E9" s="47"/>
      <c r="F9" s="48"/>
      <c r="G9" s="47"/>
      <c r="H9" s="48"/>
      <c r="I9" s="47"/>
      <c r="J9" s="48"/>
      <c r="K9" s="48"/>
      <c r="L9" s="48"/>
      <c r="M9" s="47"/>
    </row>
    <row r="10" spans="1:48" ht="29.1" customHeight="1">
      <c r="A10" s="47"/>
      <c r="B10" s="53" t="s">
        <v>1198</v>
      </c>
      <c r="C10" s="47"/>
      <c r="D10" s="47"/>
      <c r="E10" s="47"/>
      <c r="F10" s="48"/>
      <c r="G10" s="47"/>
      <c r="H10" s="48"/>
      <c r="I10" s="47"/>
      <c r="J10" s="48"/>
      <c r="K10" s="48"/>
      <c r="L10" s="48"/>
      <c r="M10" s="47"/>
    </row>
    <row r="11" spans="1:48" ht="29.1" customHeight="1">
      <c r="A11" s="47"/>
      <c r="B11" s="53" t="s">
        <v>1199</v>
      </c>
      <c r="C11" s="47"/>
      <c r="D11" s="47"/>
      <c r="E11" s="47"/>
      <c r="F11" s="48"/>
      <c r="G11" s="47"/>
      <c r="H11" s="48"/>
      <c r="I11" s="47"/>
      <c r="J11" s="48"/>
      <c r="K11" s="48"/>
      <c r="L11" s="48">
        <v>306000</v>
      </c>
      <c r="M11" s="47"/>
    </row>
    <row r="12" spans="1:48" ht="29.1" customHeight="1">
      <c r="A12" s="47"/>
      <c r="B12" s="47" t="s">
        <v>1200</v>
      </c>
      <c r="C12" s="47" t="s">
        <v>1201</v>
      </c>
      <c r="D12" s="47"/>
      <c r="E12" s="47"/>
      <c r="F12" s="48"/>
      <c r="G12" s="47"/>
      <c r="H12" s="48"/>
      <c r="I12" s="47"/>
      <c r="J12" s="48"/>
      <c r="K12" s="48">
        <v>121000</v>
      </c>
      <c r="L12" s="48">
        <f>K12*D12</f>
        <v>0</v>
      </c>
      <c r="M12" s="47"/>
    </row>
    <row r="13" spans="1:48" ht="29.1" customHeight="1">
      <c r="A13" s="47"/>
      <c r="B13" s="47" t="s">
        <v>1202</v>
      </c>
      <c r="C13" s="47"/>
      <c r="D13" s="47"/>
      <c r="E13" s="47"/>
      <c r="F13" s="48">
        <f>H13+J13+L13</f>
        <v>306000</v>
      </c>
      <c r="G13" s="47"/>
      <c r="H13" s="48"/>
      <c r="I13" s="47"/>
      <c r="J13" s="48"/>
      <c r="K13" s="48"/>
      <c r="L13" s="48">
        <f>SUM(L11:L12)</f>
        <v>306000</v>
      </c>
      <c r="M13" s="47"/>
    </row>
    <row r="14" spans="1:48" ht="29.1" customHeight="1">
      <c r="A14" s="47" t="s">
        <v>1203</v>
      </c>
      <c r="B14" s="47"/>
      <c r="C14" s="47"/>
      <c r="D14" s="47"/>
      <c r="E14" s="47"/>
      <c r="F14" s="48"/>
      <c r="G14" s="47"/>
      <c r="H14" s="48"/>
      <c r="I14" s="47"/>
      <c r="J14" s="48"/>
      <c r="K14" s="48"/>
      <c r="L14" s="48"/>
      <c r="M14" s="47"/>
    </row>
    <row r="15" spans="1:48" ht="29.1" customHeight="1">
      <c r="A15" s="47"/>
      <c r="B15" s="53" t="s">
        <v>1204</v>
      </c>
      <c r="C15" s="47"/>
      <c r="D15" s="47"/>
      <c r="E15" s="47"/>
      <c r="F15" s="48"/>
      <c r="G15" s="47"/>
      <c r="H15" s="48"/>
      <c r="I15" s="47"/>
      <c r="J15" s="48"/>
      <c r="K15" s="48"/>
      <c r="L15" s="48"/>
      <c r="M15" s="47"/>
    </row>
    <row r="16" spans="1:48" ht="29.1" customHeight="1">
      <c r="A16" s="47"/>
      <c r="B16" s="47" t="s">
        <v>1205</v>
      </c>
      <c r="C16" s="47"/>
      <c r="D16" s="47"/>
      <c r="E16" s="47"/>
      <c r="F16" s="48"/>
      <c r="G16" s="47"/>
      <c r="H16" s="48"/>
      <c r="I16" s="47"/>
      <c r="J16" s="48"/>
      <c r="K16" s="48"/>
      <c r="L16" s="48">
        <f>K16*D16</f>
        <v>0</v>
      </c>
      <c r="M16" s="47"/>
    </row>
    <row r="17" spans="1:13" ht="29.1" customHeight="1">
      <c r="A17" s="47"/>
      <c r="B17" s="47" t="s">
        <v>1206</v>
      </c>
      <c r="C17" s="47"/>
      <c r="D17" s="47"/>
      <c r="E17" s="47"/>
      <c r="F17" s="48"/>
      <c r="G17" s="47"/>
      <c r="H17" s="48"/>
      <c r="I17" s="47"/>
      <c r="J17" s="48"/>
      <c r="K17" s="48"/>
      <c r="L17" s="48">
        <f>K17*D17</f>
        <v>0</v>
      </c>
      <c r="M17" s="47"/>
    </row>
    <row r="18" spans="1:13" ht="29.1" customHeight="1">
      <c r="A18" s="47"/>
      <c r="B18" s="47" t="s">
        <v>1207</v>
      </c>
      <c r="C18" s="47"/>
      <c r="D18" s="47"/>
      <c r="E18" s="47"/>
      <c r="F18" s="48">
        <f>H18+J18+L18</f>
        <v>0</v>
      </c>
      <c r="G18" s="47"/>
      <c r="H18" s="48"/>
      <c r="I18" s="47"/>
      <c r="J18" s="48"/>
      <c r="K18" s="48"/>
      <c r="L18" s="48">
        <f>SUM(L16:L17)</f>
        <v>0</v>
      </c>
      <c r="M18" s="47"/>
    </row>
    <row r="19" spans="1:13" ht="29.1" customHeight="1">
      <c r="A19" s="47" t="s">
        <v>1208</v>
      </c>
      <c r="B19" s="47"/>
      <c r="C19" s="47"/>
      <c r="D19" s="47"/>
      <c r="E19" s="47"/>
      <c r="F19" s="48"/>
      <c r="G19" s="47"/>
      <c r="H19" s="48"/>
      <c r="I19" s="47"/>
      <c r="J19" s="48"/>
      <c r="K19" s="48"/>
      <c r="L19" s="48"/>
      <c r="M19" s="47"/>
    </row>
    <row r="20" spans="1:13" ht="29.1" customHeight="1">
      <c r="A20" s="47"/>
      <c r="B20" s="47" t="s">
        <v>1209</v>
      </c>
      <c r="C20" s="47"/>
      <c r="D20" s="47"/>
      <c r="E20" s="47"/>
      <c r="F20" s="48">
        <f>H20+J20+L20</f>
        <v>306000</v>
      </c>
      <c r="G20" s="47"/>
      <c r="H20" s="48"/>
      <c r="I20" s="47"/>
      <c r="J20" s="48"/>
      <c r="K20" s="48"/>
      <c r="L20" s="48">
        <f>SUM(L13,L18)</f>
        <v>306000</v>
      </c>
      <c r="M20" s="47"/>
    </row>
    <row r="21" spans="1:13" ht="29.1" customHeight="1">
      <c r="A21" s="47" t="s">
        <v>1210</v>
      </c>
      <c r="B21" s="47"/>
      <c r="C21" s="47"/>
      <c r="D21" s="47"/>
      <c r="E21" s="47"/>
      <c r="F21" s="48">
        <f>H21+J21+L21</f>
        <v>30600</v>
      </c>
      <c r="G21" s="47"/>
      <c r="H21" s="48"/>
      <c r="I21" s="47"/>
      <c r="J21" s="48"/>
      <c r="K21" s="48"/>
      <c r="L21" s="48">
        <f>L20*10%</f>
        <v>30600</v>
      </c>
      <c r="M21" s="47"/>
    </row>
    <row r="22" spans="1:13" ht="29.1" customHeight="1">
      <c r="A22" s="47"/>
      <c r="B22" s="47"/>
      <c r="C22" s="47"/>
      <c r="D22" s="47"/>
      <c r="E22" s="47"/>
      <c r="F22" s="48"/>
      <c r="G22" s="47"/>
      <c r="H22" s="48"/>
      <c r="I22" s="47"/>
      <c r="J22" s="48"/>
      <c r="K22" s="48"/>
      <c r="L22" s="48"/>
      <c r="M22" s="47"/>
    </row>
    <row r="23" spans="1:13" ht="29.1" customHeight="1">
      <c r="A23" s="47"/>
      <c r="B23" s="47"/>
      <c r="C23" s="47"/>
      <c r="D23" s="47"/>
      <c r="E23" s="47"/>
      <c r="F23" s="48"/>
      <c r="G23" s="47"/>
      <c r="H23" s="48"/>
      <c r="I23" s="47"/>
      <c r="J23" s="48"/>
      <c r="K23" s="48"/>
      <c r="L23" s="48"/>
      <c r="M23" s="47"/>
    </row>
    <row r="24" spans="1:13" ht="29.1" customHeight="1">
      <c r="A24" s="47" t="s">
        <v>190</v>
      </c>
      <c r="B24" s="47"/>
      <c r="C24" s="47"/>
      <c r="D24" s="47"/>
      <c r="E24" s="47"/>
      <c r="F24" s="48">
        <f>SUM(F20:F21)</f>
        <v>336600</v>
      </c>
      <c r="G24" s="47"/>
      <c r="H24" s="48"/>
      <c r="I24" s="47"/>
      <c r="J24" s="48"/>
      <c r="K24" s="48"/>
      <c r="L24" s="48">
        <f>SUM(L20:L21)</f>
        <v>336600</v>
      </c>
      <c r="M24" s="47"/>
    </row>
  </sheetData>
  <mergeCells count="45">
    <mergeCell ref="S3:S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R3:AR4"/>
    <mergeCell ref="AS3:AS4"/>
    <mergeCell ref="AT3:AT4"/>
    <mergeCell ref="AU3:AU4"/>
    <mergeCell ref="AV3:AV4"/>
  </mergeCells>
  <phoneticPr fontId="1" type="noConversion"/>
  <pageMargins left="0.78740157480314965" right="0.59055118110236227" top="0.39370078740157483" bottom="0.39370078740157483" header="0" footer="0"/>
  <pageSetup paperSize="9" scale="7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/>
  <sheetData>
    <row r="1" spans="1:7">
      <c r="A1" t="s">
        <v>1146</v>
      </c>
    </row>
    <row r="2" spans="1:7">
      <c r="A2" s="1" t="s">
        <v>1147</v>
      </c>
      <c r="B2" t="s">
        <v>1148</v>
      </c>
      <c r="C2" s="1" t="s">
        <v>1149</v>
      </c>
    </row>
    <row r="3" spans="1:7">
      <c r="A3" s="1" t="s">
        <v>1150</v>
      </c>
      <c r="B3" t="s">
        <v>1151</v>
      </c>
    </row>
    <row r="4" spans="1:7">
      <c r="A4" s="1" t="s">
        <v>1152</v>
      </c>
      <c r="B4">
        <v>5</v>
      </c>
    </row>
    <row r="5" spans="1:7">
      <c r="A5" s="1" t="s">
        <v>1153</v>
      </c>
      <c r="B5">
        <v>5</v>
      </c>
    </row>
    <row r="6" spans="1:7">
      <c r="A6" s="1" t="s">
        <v>1154</v>
      </c>
      <c r="B6" t="s">
        <v>1155</v>
      </c>
    </row>
    <row r="7" spans="1:7">
      <c r="A7" s="1" t="s">
        <v>1156</v>
      </c>
      <c r="B7" t="s">
        <v>1157</v>
      </c>
      <c r="C7">
        <v>1</v>
      </c>
    </row>
    <row r="8" spans="1:7">
      <c r="A8" s="1" t="s">
        <v>1158</v>
      </c>
      <c r="B8" t="s">
        <v>1157</v>
      </c>
      <c r="C8">
        <v>2</v>
      </c>
    </row>
    <row r="9" spans="1:7">
      <c r="A9" s="1" t="s">
        <v>1159</v>
      </c>
      <c r="B9" t="s">
        <v>918</v>
      </c>
      <c r="C9" t="s">
        <v>920</v>
      </c>
      <c r="D9" t="s">
        <v>921</v>
      </c>
      <c r="E9" t="s">
        <v>922</v>
      </c>
      <c r="F9" t="s">
        <v>923</v>
      </c>
      <c r="G9" t="s">
        <v>1160</v>
      </c>
    </row>
    <row r="10" spans="1:7">
      <c r="A10" s="1" t="s">
        <v>1161</v>
      </c>
      <c r="B10">
        <v>0</v>
      </c>
      <c r="C10">
        <v>0</v>
      </c>
      <c r="D10">
        <v>0</v>
      </c>
    </row>
    <row r="11" spans="1:7">
      <c r="A11" s="1" t="s">
        <v>1162</v>
      </c>
      <c r="B11" t="s">
        <v>1163</v>
      </c>
      <c r="C11">
        <v>3</v>
      </c>
    </row>
    <row r="12" spans="1:7">
      <c r="A12" s="1" t="s">
        <v>1164</v>
      </c>
      <c r="B12" t="s">
        <v>1163</v>
      </c>
      <c r="C12">
        <v>3</v>
      </c>
    </row>
    <row r="13" spans="1:7">
      <c r="A13" s="1" t="s">
        <v>1165</v>
      </c>
      <c r="B13" t="s">
        <v>1163</v>
      </c>
      <c r="C13">
        <v>2</v>
      </c>
    </row>
    <row r="14" spans="1:7">
      <c r="A14" s="1" t="s">
        <v>1166</v>
      </c>
      <c r="B14" t="s">
        <v>1157</v>
      </c>
      <c r="C14">
        <v>5</v>
      </c>
    </row>
    <row r="15" spans="1:7">
      <c r="A15" s="1" t="s">
        <v>1167</v>
      </c>
      <c r="B15" t="s">
        <v>1168</v>
      </c>
      <c r="C15" t="s">
        <v>1169</v>
      </c>
      <c r="D15" t="s">
        <v>1169</v>
      </c>
      <c r="E15" t="s">
        <v>1169</v>
      </c>
      <c r="F15">
        <v>1</v>
      </c>
    </row>
    <row r="16" spans="1:7">
      <c r="A16" s="1" t="s">
        <v>1170</v>
      </c>
      <c r="B16">
        <v>0</v>
      </c>
      <c r="C16">
        <v>0</v>
      </c>
    </row>
    <row r="17" spans="1:13">
      <c r="A17" s="1" t="s">
        <v>1171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1172</v>
      </c>
      <c r="B18">
        <v>0</v>
      </c>
      <c r="C18">
        <v>0</v>
      </c>
    </row>
    <row r="19" spans="1:13">
      <c r="A19" s="1" t="s">
        <v>1173</v>
      </c>
    </row>
    <row r="20" spans="1:13">
      <c r="A20" s="1" t="s">
        <v>1174</v>
      </c>
      <c r="B20" s="1" t="s">
        <v>52</v>
      </c>
      <c r="C20">
        <v>1</v>
      </c>
    </row>
    <row r="21" spans="1:13">
      <c r="A21" t="s">
        <v>1176</v>
      </c>
      <c r="B21" t="s">
        <v>1177</v>
      </c>
      <c r="C21" t="s">
        <v>1178</v>
      </c>
    </row>
    <row r="22" spans="1:13">
      <c r="A22">
        <v>1</v>
      </c>
      <c r="B22" s="1" t="s">
        <v>1179</v>
      </c>
      <c r="C22" s="1" t="s">
        <v>1105</v>
      </c>
    </row>
    <row r="23" spans="1:13">
      <c r="A23">
        <v>2</v>
      </c>
      <c r="B23" s="1" t="s">
        <v>1180</v>
      </c>
      <c r="C23" s="1" t="s">
        <v>1181</v>
      </c>
    </row>
    <row r="24" spans="1:13">
      <c r="A24">
        <v>3</v>
      </c>
      <c r="B24" s="1" t="s">
        <v>1144</v>
      </c>
      <c r="C24" s="1" t="s">
        <v>1143</v>
      </c>
    </row>
    <row r="25" spans="1:13">
      <c r="A25">
        <v>4</v>
      </c>
      <c r="B25" s="1" t="s">
        <v>1182</v>
      </c>
      <c r="C25" s="1" t="s">
        <v>1183</v>
      </c>
    </row>
    <row r="26" spans="1:13">
      <c r="A26">
        <v>5</v>
      </c>
      <c r="B26" s="1" t="s">
        <v>1184</v>
      </c>
      <c r="C26" s="1" t="s">
        <v>52</v>
      </c>
    </row>
    <row r="27" spans="1:13">
      <c r="A27">
        <v>6</v>
      </c>
      <c r="B27" s="1" t="s">
        <v>1185</v>
      </c>
      <c r="C27" s="1" t="s">
        <v>1186</v>
      </c>
    </row>
    <row r="28" spans="1:13">
      <c r="A28">
        <v>7</v>
      </c>
      <c r="B28" s="1" t="s">
        <v>1187</v>
      </c>
      <c r="C28" s="1" t="s">
        <v>52</v>
      </c>
    </row>
    <row r="29" spans="1:13">
      <c r="A29">
        <v>8</v>
      </c>
      <c r="B29" s="1" t="s">
        <v>1187</v>
      </c>
      <c r="C29" s="1" t="s">
        <v>52</v>
      </c>
    </row>
    <row r="30" spans="1:13">
      <c r="A30">
        <v>9</v>
      </c>
      <c r="B30" s="1" t="s">
        <v>1187</v>
      </c>
      <c r="C30" s="1" t="s">
        <v>52</v>
      </c>
    </row>
    <row r="43" spans="1:2">
      <c r="A43" t="s">
        <v>1175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18</vt:i4>
      </vt:variant>
    </vt:vector>
  </HeadingPairs>
  <TitlesOfParts>
    <vt:vector size="30" baseType="lpstr">
      <vt:lpstr>갑지</vt:lpstr>
      <vt:lpstr>26. 4. 13.</vt:lpstr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수탁공사비 집계표</vt:lpstr>
      <vt:lpstr>수탁공사비 내역서</vt:lpstr>
      <vt:lpstr> 공사설정 </vt:lpstr>
      <vt:lpstr>Sheet1</vt:lpstr>
      <vt:lpstr>'26. 4. 13.'!Print_Area</vt:lpstr>
      <vt:lpstr>갑지!Print_Area</vt:lpstr>
      <vt:lpstr>공종별내역서!Print_Area</vt:lpstr>
      <vt:lpstr>공종별집계표!Print_Area</vt:lpstr>
      <vt:lpstr>단가대비표!Print_Area</vt:lpstr>
      <vt:lpstr>'수탁공사비 내역서'!Print_Area</vt:lpstr>
      <vt:lpstr>'수탁공사비 집계표'!Print_Area</vt:lpstr>
      <vt:lpstr>원가계산서!Print_Area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'수탁공사비 내역서'!Print_Titles</vt:lpstr>
      <vt:lpstr>'수탁공사비 집계표'!Print_Titles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DSEN DC028</dc:creator>
  <cp:lastModifiedBy>USER</cp:lastModifiedBy>
  <cp:lastPrinted>2026-06-11T06:24:46Z</cp:lastPrinted>
  <dcterms:created xsi:type="dcterms:W3CDTF">2026-06-11T06:07:38Z</dcterms:created>
  <dcterms:modified xsi:type="dcterms:W3CDTF">2026-08-03T05:42:28Z</dcterms:modified>
</cp:coreProperties>
</file>