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업무자료\0000000000000000대내 대외 요구자료\본부\2025년\3. 다목적농촌용수\1. 괸돌\8. 세부설계 측량 용역\"/>
    </mc:Choice>
  </mc:AlternateContent>
  <xr:revisionPtr revIDLastSave="0" documentId="13_ncr:1_{69BA1FDE-26B0-4855-9F74-A7AD0831A2DC}" xr6:coauthVersionLast="47" xr6:coauthVersionMax="47" xr10:uidLastSave="{00000000-0000-0000-0000-000000000000}"/>
  <bookViews>
    <workbookView xWindow="28680" yWindow="-120" windowWidth="29040" windowHeight="15720" tabRatio="792" xr2:uid="{00000000-000D-0000-FFFF-FFFF00000000}"/>
  </bookViews>
  <sheets>
    <sheet name="표지" sheetId="22" r:id="rId1"/>
    <sheet name="용역일수 산출내역" sheetId="14" r:id="rId2"/>
    <sheet name="측량비 산출내역" sheetId="27" r:id="rId3"/>
    <sheet name="조사업무량(측량)" sheetId="50" r:id="rId4"/>
    <sheet name="기술자분류(측량)" sheetId="51" state="hidden" r:id="rId5"/>
    <sheet name="수준점" sheetId="29" r:id="rId6"/>
    <sheet name="조사측량용단가(2026상)" sheetId="30" r:id="rId7"/>
    <sheet name="측량기술자임금" sheetId="31" r:id="rId8"/>
    <sheet name="엔지니어링 임금실태조사결과(2025)" sheetId="39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">#N/A</definedName>
    <definedName name="________a122" hidden="1">{#N/A,#N/A,FALSE,"속도"}</definedName>
    <definedName name="_______a122" hidden="1">{#N/A,#N/A,FALSE,"속도"}</definedName>
    <definedName name="______a122" hidden="1">{#N/A,#N/A,FALSE,"속도"}</definedName>
    <definedName name="___1_0_F" hidden="1">[1]노임단가!#REF!</definedName>
    <definedName name="___2_2_0_Parse" hidden="1">[1]노임단가!#REF!</definedName>
    <definedName name="__1_0_F" hidden="1">[1]노임단가!#REF!</definedName>
    <definedName name="__2_2_0_Parse" hidden="1">[1]노임단가!#REF!</definedName>
    <definedName name="__BVS1">#REF!</definedName>
    <definedName name="__BVS2">#REF!</definedName>
    <definedName name="__HSH1">#REF!</definedName>
    <definedName name="__HSH2">#REF!</definedName>
    <definedName name="__IntlFixup" hidden="1">TRUE</definedName>
    <definedName name="__JS1">#REF!</definedName>
    <definedName name="__JS2">#REF!</definedName>
    <definedName name="__LS1">#REF!</definedName>
    <definedName name="__LS2">#REF!</definedName>
    <definedName name="__LS3">#REF!</definedName>
    <definedName name="__LS4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1">#REF!</definedName>
    <definedName name="__pa1">#REF!</definedName>
    <definedName name="__pa2">#REF!</definedName>
    <definedName name="__PE1">#REF!</definedName>
    <definedName name="__PE10">#REF!</definedName>
    <definedName name="__PE11">#REF!</definedName>
    <definedName name="__PE12">#REF!</definedName>
    <definedName name="__PE13">#REF!</definedName>
    <definedName name="__PE14">#REF!</definedName>
    <definedName name="__PE15">#REF!</definedName>
    <definedName name="__PE16">#REF!</definedName>
    <definedName name="__PE17">#REF!</definedName>
    <definedName name="__PE18">#REF!</definedName>
    <definedName name="__PE19">#REF!</definedName>
    <definedName name="__PE2">#REF!</definedName>
    <definedName name="__PE20">#REF!</definedName>
    <definedName name="__PE21">#REF!</definedName>
    <definedName name="__PE22">#REF!</definedName>
    <definedName name="__PE23">#REF!</definedName>
    <definedName name="__PE24">#REF!</definedName>
    <definedName name="__PE25">#REF!</definedName>
    <definedName name="__PE26">#REF!</definedName>
    <definedName name="__PE27">#REF!</definedName>
    <definedName name="__PE28">#REF!</definedName>
    <definedName name="__PE29">#REF!</definedName>
    <definedName name="__PE3">#REF!</definedName>
    <definedName name="__PE30">#REF!</definedName>
    <definedName name="__PE31">#REF!</definedName>
    <definedName name="__PE32">#REF!</definedName>
    <definedName name="__PE33">#REF!</definedName>
    <definedName name="__PE34">#REF!</definedName>
    <definedName name="__PE35">#REF!</definedName>
    <definedName name="__PE36">#REF!</definedName>
    <definedName name="__PE37">#REF!</definedName>
    <definedName name="__PE38">#REF!</definedName>
    <definedName name="__PE39">#REF!</definedName>
    <definedName name="__PE4">#REF!</definedName>
    <definedName name="__PE40">#REF!</definedName>
    <definedName name="__PE41">#REF!</definedName>
    <definedName name="__PE42">#REF!</definedName>
    <definedName name="__PE43">#REF!</definedName>
    <definedName name="__PE44">#REF!</definedName>
    <definedName name="__PE45">#REF!</definedName>
    <definedName name="__PE46">#REF!</definedName>
    <definedName name="__PE47">#REF!</definedName>
    <definedName name="__PE48">#REF!</definedName>
    <definedName name="__PE49">#REF!</definedName>
    <definedName name="__PE5">#REF!</definedName>
    <definedName name="__PE50">#REF!</definedName>
    <definedName name="__PE51">#REF!</definedName>
    <definedName name="__PE52">#REF!</definedName>
    <definedName name="__PE53">#REF!</definedName>
    <definedName name="__PE54">#REF!</definedName>
    <definedName name="__PE55">#REF!</definedName>
    <definedName name="__PE56">#REF!</definedName>
    <definedName name="__PE57">#REF!</definedName>
    <definedName name="__PE58">#REF!</definedName>
    <definedName name="__PE59">#REF!</definedName>
    <definedName name="__PE6">#REF!</definedName>
    <definedName name="__PE60">#REF!</definedName>
    <definedName name="__PE61">#REF!</definedName>
    <definedName name="__PE62">#REF!</definedName>
    <definedName name="__PE7">#REF!</definedName>
    <definedName name="__PE8">#REF!</definedName>
    <definedName name="__PE9">#REF!</definedName>
    <definedName name="__PL1">#REF!</definedName>
    <definedName name="__PL10">#REF!</definedName>
    <definedName name="__PL11">#REF!</definedName>
    <definedName name="__PL12">#REF!</definedName>
    <definedName name="__PL13">#REF!</definedName>
    <definedName name="__PL14">#REF!</definedName>
    <definedName name="__PL15">#REF!</definedName>
    <definedName name="__PL16">#REF!</definedName>
    <definedName name="__PL17">#REF!</definedName>
    <definedName name="__PL18">#REF!</definedName>
    <definedName name="__PL19">#REF!</definedName>
    <definedName name="__PL2">#REF!</definedName>
    <definedName name="__PL20">#REF!</definedName>
    <definedName name="__PL21">#REF!</definedName>
    <definedName name="__PL22">#REF!</definedName>
    <definedName name="__PL23">#REF!</definedName>
    <definedName name="__PL24">#REF!</definedName>
    <definedName name="__PL25">#REF!</definedName>
    <definedName name="__PL26">#REF!</definedName>
    <definedName name="__PL27">#REF!</definedName>
    <definedName name="__PL28">#REF!</definedName>
    <definedName name="__PL29">#REF!</definedName>
    <definedName name="__PL3">#REF!</definedName>
    <definedName name="__PL30">#REF!</definedName>
    <definedName name="__PL31">#REF!</definedName>
    <definedName name="__PL32">#REF!</definedName>
    <definedName name="__PL33">#REF!</definedName>
    <definedName name="__PL34">#REF!</definedName>
    <definedName name="__PL35">#REF!</definedName>
    <definedName name="__PL36">#REF!</definedName>
    <definedName name="__PL37">#REF!</definedName>
    <definedName name="__PL38">#REF!</definedName>
    <definedName name="__PL39">#REF!</definedName>
    <definedName name="__PL4">#REF!</definedName>
    <definedName name="__PL40">#REF!</definedName>
    <definedName name="__PL41">#REF!</definedName>
    <definedName name="__PL42">#REF!</definedName>
    <definedName name="__PL43">#REF!</definedName>
    <definedName name="__PL44">#REF!</definedName>
    <definedName name="__PL45">#REF!</definedName>
    <definedName name="__PL46">#REF!</definedName>
    <definedName name="__PL47">#REF!</definedName>
    <definedName name="__PL48">#REF!</definedName>
    <definedName name="__PL49">#REF!</definedName>
    <definedName name="__PL5">#REF!</definedName>
    <definedName name="__PL50">#REF!</definedName>
    <definedName name="__PL51">#REF!</definedName>
    <definedName name="__PL52">#REF!</definedName>
    <definedName name="__PL53">#REF!</definedName>
    <definedName name="__PL54">#REF!</definedName>
    <definedName name="__PL55">#REF!</definedName>
    <definedName name="__PL56">#REF!</definedName>
    <definedName name="__PL57">#REF!</definedName>
    <definedName name="__PL58">#REF!</definedName>
    <definedName name="__PL59">#REF!</definedName>
    <definedName name="__PL6">#REF!</definedName>
    <definedName name="__PL60">#REF!</definedName>
    <definedName name="__PL61">#REF!</definedName>
    <definedName name="__PL62">#REF!</definedName>
    <definedName name="__PL7">#REF!</definedName>
    <definedName name="__PL8">#REF!</definedName>
    <definedName name="__PL9">#REF!</definedName>
    <definedName name="__PM1">#REF!</definedName>
    <definedName name="__PM10">#REF!</definedName>
    <definedName name="__PM11">#REF!</definedName>
    <definedName name="__PM12">#REF!</definedName>
    <definedName name="__PM13">#REF!</definedName>
    <definedName name="__PM14">#REF!</definedName>
    <definedName name="__PM15">#REF!</definedName>
    <definedName name="__PM16">#REF!</definedName>
    <definedName name="__PM17">#REF!</definedName>
    <definedName name="__PM18">#REF!</definedName>
    <definedName name="__PM19">#REF!</definedName>
    <definedName name="__PM2">#REF!</definedName>
    <definedName name="__PM20">#REF!</definedName>
    <definedName name="__PM21">#REF!</definedName>
    <definedName name="__PM22">#REF!</definedName>
    <definedName name="__PM23">#REF!</definedName>
    <definedName name="__PM24">#REF!</definedName>
    <definedName name="__PM25">#REF!</definedName>
    <definedName name="__PM26">#REF!</definedName>
    <definedName name="__PM27">#REF!</definedName>
    <definedName name="__PM28">#REF!</definedName>
    <definedName name="__PM29">#REF!</definedName>
    <definedName name="__PM3">#REF!</definedName>
    <definedName name="__PM30">#REF!</definedName>
    <definedName name="__PM31">#REF!</definedName>
    <definedName name="__PM32">#REF!</definedName>
    <definedName name="__PM33">#REF!</definedName>
    <definedName name="__PM34">#REF!</definedName>
    <definedName name="__PM35">#REF!</definedName>
    <definedName name="__PM36">#REF!</definedName>
    <definedName name="__PM37">#REF!</definedName>
    <definedName name="__PM38">#REF!</definedName>
    <definedName name="__PM39">#REF!</definedName>
    <definedName name="__PM4">#REF!</definedName>
    <definedName name="__PM40">#REF!</definedName>
    <definedName name="__PM41">#REF!</definedName>
    <definedName name="__PM42">#REF!</definedName>
    <definedName name="__PM43">#REF!</definedName>
    <definedName name="__PM44">#REF!</definedName>
    <definedName name="__PM45">#REF!</definedName>
    <definedName name="__PM46">#REF!</definedName>
    <definedName name="__PM47">#REF!</definedName>
    <definedName name="__PM48">#REF!</definedName>
    <definedName name="__PM49">#REF!</definedName>
    <definedName name="__PM5">#REF!</definedName>
    <definedName name="__PM50">#REF!</definedName>
    <definedName name="__PM51">#REF!</definedName>
    <definedName name="__PM52">#REF!</definedName>
    <definedName name="__PM53">#REF!</definedName>
    <definedName name="__PM54">#REF!</definedName>
    <definedName name="__PM55">#REF!</definedName>
    <definedName name="__PM56">#REF!</definedName>
    <definedName name="__PM57">#REF!</definedName>
    <definedName name="__PM58">#REF!</definedName>
    <definedName name="__PM59">#REF!</definedName>
    <definedName name="__PM6">#REF!</definedName>
    <definedName name="__PM60">#REF!</definedName>
    <definedName name="__PM61">#REF!</definedName>
    <definedName name="__PM62">#REF!</definedName>
    <definedName name="__PM7">#REF!</definedName>
    <definedName name="__PM8">#REF!</definedName>
    <definedName name="__PM9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3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WC1">#REF!</definedName>
    <definedName name="__각재">#REF!</definedName>
    <definedName name="__경유">#REF!</definedName>
    <definedName name="__경첩">#REF!</definedName>
    <definedName name="__구리스">#REF!</definedName>
    <definedName name="__모래">#REF!</definedName>
    <definedName name="__모빌유">#REF!</definedName>
    <definedName name="__박리제">#REF!</definedName>
    <definedName name="__벤토나이트">#REF!</definedName>
    <definedName name="__복사비a3">#REF!</definedName>
    <definedName name="__복사비A4">#REF!</definedName>
    <definedName name="__상하수도료">#REF!</definedName>
    <definedName name="__시멘트">#REF!</definedName>
    <definedName name="__시멘트포대">#REF!</definedName>
    <definedName name="__용지대a3">#REF!</definedName>
    <definedName name="__용지대A4">#REF!</definedName>
    <definedName name="__자갈">#REF!</definedName>
    <definedName name="__잠금고리">#REF!</definedName>
    <definedName name="__전기료">#REF!</definedName>
    <definedName name="__제본비a3">#REF!</definedName>
    <definedName name="__제본비A4">#REF!</definedName>
    <definedName name="__철못">#REF!</definedName>
    <definedName name="__철못1">#REF!</definedName>
    <definedName name="__철선">#REF!</definedName>
    <definedName name="__청사진">#REF!</definedName>
    <definedName name="__청사진제본비">#REF!</definedName>
    <definedName name="__축소비a3">#REF!</definedName>
    <definedName name="__판재">#REF!</definedName>
    <definedName name="__합판">#REF!</definedName>
    <definedName name="__합판1">#REF!</definedName>
    <definedName name="__화강암">#REF!</definedName>
    <definedName name="__휘발유">#REF!</definedName>
    <definedName name="_1">#REF!</definedName>
    <definedName name="_1._PANEL_BD.__LP___1">#REF!</definedName>
    <definedName name="_1_0_F" hidden="1">[1]노임단가!#REF!</definedName>
    <definedName name="_10a122_" hidden="1">{#N/A,#N/A,FALSE,"속도"}</definedName>
    <definedName name="_10t1_">#REF!</definedName>
    <definedName name="_11t5_">#REF!</definedName>
    <definedName name="_12">#N/A</definedName>
    <definedName name="_12¤§¤_¤¡" hidden="1">{#N/A,#N/A,FALSE,"Sheet1"}</definedName>
    <definedName name="_13">#N/A</definedName>
    <definedName name="_14wrn.Ã¶°ñÁý°èÇ_._.5Ä­." hidden="1">{#N/A,#N/A,FALSE,"Sheet1"}</definedName>
    <definedName name="_1t3_">#REF!</definedName>
    <definedName name="_1월">#REF!</definedName>
    <definedName name="_2">#REF!</definedName>
    <definedName name="_2._날_개_벽">#REF!</definedName>
    <definedName name="_2_¤§¤_¤¡" hidden="1">{#N/A,#N/A,FALSE,"Sheet1"}</definedName>
    <definedName name="_2_2_0_Parse" hidden="1">[1]노임단가!#REF!</definedName>
    <definedName name="_2¤§¤_¤¡" hidden="1">{#N/A,#N/A,FALSE,"Sheet1"}</definedName>
    <definedName name="_20wrn.Ã¶°ñÁý°èÇ_._.5Ä­." hidden="1">{#N/A,#N/A,FALSE,"Sheet1"}</definedName>
    <definedName name="_2t3_">#REF!</definedName>
    <definedName name="_2T4_">#REF!</definedName>
    <definedName name="_2월">#REF!</definedName>
    <definedName name="_3">#REF!</definedName>
    <definedName name="_3T4_">#REF!</definedName>
    <definedName name="_3월">#REF!</definedName>
    <definedName name="_4">#REF!</definedName>
    <definedName name="_4_3_0Crite">#REF!</definedName>
    <definedName name="_4p1_">#REF!</definedName>
    <definedName name="_4월">#REF!</definedName>
    <definedName name="_5">#REF!</definedName>
    <definedName name="_5_3_0Criteria">#REF!</definedName>
    <definedName name="_5a122_" hidden="1">{#N/A,#N/A,FALSE,"속도"}</definedName>
    <definedName name="_5월">#REF!</definedName>
    <definedName name="_6">#REF!</definedName>
    <definedName name="_6G_0Extr">#REF!</definedName>
    <definedName name="_6wrn.Ã¶°ñÁý°èÇ_._.5Ä­." hidden="1">{#N/A,#N/A,FALSE,"Sheet1"}</definedName>
    <definedName name="_6월">#REF!</definedName>
    <definedName name="_7">#REF!</definedName>
    <definedName name="_7G_0Extract">#REF!</definedName>
    <definedName name="_8">#REF!</definedName>
    <definedName name="_9">#REF!</definedName>
    <definedName name="_a122" hidden="1">{#N/A,#N/A,FALSE,"속도"}</definedName>
    <definedName name="_A66000">#REF!</definedName>
    <definedName name="_A66632">#REF!</definedName>
    <definedName name="_BVS1">#REF!</definedName>
    <definedName name="_BVS2">#REF!</definedName>
    <definedName name="_Dist_Values" hidden="1">#REF!</definedName>
    <definedName name="_Fill" hidden="1">#REF!</definedName>
    <definedName name="_xlnm._FilterDatabase" localSheetId="4" hidden="1">'기술자분류(측량)'!$A$2:$T$134</definedName>
    <definedName name="_xlnm._FilterDatabase" hidden="1">#REF!</definedName>
    <definedName name="_G65540">#REF!</definedName>
    <definedName name="_G66535">#REF!</definedName>
    <definedName name="_G66540">#REF!</definedName>
    <definedName name="_GHH1">#REF!</definedName>
    <definedName name="_GHH2">#REF!</definedName>
    <definedName name="_H600000">#REF!</definedName>
    <definedName name="_HSH1">#REF!</definedName>
    <definedName name="_HSH2">#REF!</definedName>
    <definedName name="_JEA1">#REF!</definedName>
    <definedName name="_JEA2">#REF!</definedName>
    <definedName name="_JS1">#REF!</definedName>
    <definedName name="_JS2">#REF!</definedName>
    <definedName name="_Key1" hidden="1">#REF!</definedName>
    <definedName name="_Key2" hidden="1">#REF!</definedName>
    <definedName name="_LS1">#REF!</definedName>
    <definedName name="_LS2">#REF!</definedName>
    <definedName name="_LS3">#REF!</definedName>
    <definedName name="_LS4">#REF!</definedName>
    <definedName name="_MaL1">#REF!</definedName>
    <definedName name="_MaL2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1">#REF!</definedName>
    <definedName name="_pa1">#REF!</definedName>
    <definedName name="_pa2">#REF!</definedName>
    <definedName name="_Parse_In" hidden="1">#REF!</definedName>
    <definedName name="_Parse_Out" hidden="1">#REF!</definedName>
    <definedName name="_PE1">#REF!</definedName>
    <definedName name="_PE10">#REF!</definedName>
    <definedName name="_PE11">#REF!</definedName>
    <definedName name="_PE12">#REF!</definedName>
    <definedName name="_PE13">#REF!</definedName>
    <definedName name="_PE14">#REF!</definedName>
    <definedName name="_PE15">#REF!</definedName>
    <definedName name="_PE16">#REF!</definedName>
    <definedName name="_PE17">#REF!</definedName>
    <definedName name="_PE18">#REF!</definedName>
    <definedName name="_PE19">#REF!</definedName>
    <definedName name="_PE2">#REF!</definedName>
    <definedName name="_PE20">#REF!</definedName>
    <definedName name="_PE21">#REF!</definedName>
    <definedName name="_PE22">#REF!</definedName>
    <definedName name="_PE23">#REF!</definedName>
    <definedName name="_PE24">#REF!</definedName>
    <definedName name="_PE25">#REF!</definedName>
    <definedName name="_PE26">#REF!</definedName>
    <definedName name="_PE27">#REF!</definedName>
    <definedName name="_PE28">#REF!</definedName>
    <definedName name="_PE29">#REF!</definedName>
    <definedName name="_PE3">#REF!</definedName>
    <definedName name="_PE30">#REF!</definedName>
    <definedName name="_PE31">#REF!</definedName>
    <definedName name="_PE32">#REF!</definedName>
    <definedName name="_PE33">#REF!</definedName>
    <definedName name="_PE34">#REF!</definedName>
    <definedName name="_PE35">#REF!</definedName>
    <definedName name="_PE36">#REF!</definedName>
    <definedName name="_PE37">#REF!</definedName>
    <definedName name="_PE38">#REF!</definedName>
    <definedName name="_PE39">#REF!</definedName>
    <definedName name="_PE4">#REF!</definedName>
    <definedName name="_PE40">#REF!</definedName>
    <definedName name="_PE41">#REF!</definedName>
    <definedName name="_PE42">#REF!</definedName>
    <definedName name="_PE43">#REF!</definedName>
    <definedName name="_PE44">#REF!</definedName>
    <definedName name="_PE45">#REF!</definedName>
    <definedName name="_PE46">#REF!</definedName>
    <definedName name="_PE47">#REF!</definedName>
    <definedName name="_PE48">#REF!</definedName>
    <definedName name="_PE49">#REF!</definedName>
    <definedName name="_PE5">#REF!</definedName>
    <definedName name="_PE50">#REF!</definedName>
    <definedName name="_PE51">#REF!</definedName>
    <definedName name="_PE52">#REF!</definedName>
    <definedName name="_PE53">#REF!</definedName>
    <definedName name="_PE54">#REF!</definedName>
    <definedName name="_PE55">#REF!</definedName>
    <definedName name="_PE56">#REF!</definedName>
    <definedName name="_PE57">#REF!</definedName>
    <definedName name="_PE58">#REF!</definedName>
    <definedName name="_PE59">#REF!</definedName>
    <definedName name="_PE6">#REF!</definedName>
    <definedName name="_PE60">#REF!</definedName>
    <definedName name="_PE61">#REF!</definedName>
    <definedName name="_PE62">#REF!</definedName>
    <definedName name="_PE7">#REF!</definedName>
    <definedName name="_PE8">#REF!</definedName>
    <definedName name="_PE9">#REF!</definedName>
    <definedName name="_PG1">#REF!</definedName>
    <definedName name="_PG2">#REF!</definedName>
    <definedName name="_PG3">#REF!</definedName>
    <definedName name="_PG4">#REF!</definedName>
    <definedName name="_PL1">#REF!</definedName>
    <definedName name="_PL10">#REF!</definedName>
    <definedName name="_PL11">#REF!</definedName>
    <definedName name="_PL12">#REF!</definedName>
    <definedName name="_PL13">#REF!</definedName>
    <definedName name="_PL14">#REF!</definedName>
    <definedName name="_PL15">#REF!</definedName>
    <definedName name="_PL16">#REF!</definedName>
    <definedName name="_PL17">#REF!</definedName>
    <definedName name="_PL18">#REF!</definedName>
    <definedName name="_PL19">#REF!</definedName>
    <definedName name="_PL2">#REF!</definedName>
    <definedName name="_PL20">#REF!</definedName>
    <definedName name="_PL21">#REF!</definedName>
    <definedName name="_PL22">#REF!</definedName>
    <definedName name="_PL23">#REF!</definedName>
    <definedName name="_PL24">#REF!</definedName>
    <definedName name="_PL25">#REF!</definedName>
    <definedName name="_PL26">#REF!</definedName>
    <definedName name="_PL27">#REF!</definedName>
    <definedName name="_PL28">#REF!</definedName>
    <definedName name="_PL29">#REF!</definedName>
    <definedName name="_PL3">#REF!</definedName>
    <definedName name="_PL30">#REF!</definedName>
    <definedName name="_PL31">#REF!</definedName>
    <definedName name="_PL32">#REF!</definedName>
    <definedName name="_PL33">#REF!</definedName>
    <definedName name="_PL34">#REF!</definedName>
    <definedName name="_PL35">#REF!</definedName>
    <definedName name="_PL36">#REF!</definedName>
    <definedName name="_PL37">#REF!</definedName>
    <definedName name="_PL38">#REF!</definedName>
    <definedName name="_PL39">#REF!</definedName>
    <definedName name="_PL4">#REF!</definedName>
    <definedName name="_PL40">#REF!</definedName>
    <definedName name="_PL41">#REF!</definedName>
    <definedName name="_PL42">#REF!</definedName>
    <definedName name="_PL43">#REF!</definedName>
    <definedName name="_PL44">#REF!</definedName>
    <definedName name="_PL45">#REF!</definedName>
    <definedName name="_PL46">#REF!</definedName>
    <definedName name="_PL47">#REF!</definedName>
    <definedName name="_PL48">#REF!</definedName>
    <definedName name="_PL49">#REF!</definedName>
    <definedName name="_PL5">#REF!</definedName>
    <definedName name="_PL50">#REF!</definedName>
    <definedName name="_PL51">#REF!</definedName>
    <definedName name="_PL52">#REF!</definedName>
    <definedName name="_PL53">#REF!</definedName>
    <definedName name="_PL54">#REF!</definedName>
    <definedName name="_PL55">#REF!</definedName>
    <definedName name="_PL56">#REF!</definedName>
    <definedName name="_PL57">#REF!</definedName>
    <definedName name="_PL58">#REF!</definedName>
    <definedName name="_PL59">#REF!</definedName>
    <definedName name="_PL6">#REF!</definedName>
    <definedName name="_PL60">#REF!</definedName>
    <definedName name="_PL61">#REF!</definedName>
    <definedName name="_PL62">#REF!</definedName>
    <definedName name="_PL7">#REF!</definedName>
    <definedName name="_PL8">#REF!</definedName>
    <definedName name="_PL9">#REF!</definedName>
    <definedName name="_PM1">#REF!</definedName>
    <definedName name="_PM10">#REF!</definedName>
    <definedName name="_PM11">#REF!</definedName>
    <definedName name="_PM12">#REF!</definedName>
    <definedName name="_PM13">#REF!</definedName>
    <definedName name="_PM14">#REF!</definedName>
    <definedName name="_PM15">#REF!</definedName>
    <definedName name="_PM16">#REF!</definedName>
    <definedName name="_PM17">#REF!</definedName>
    <definedName name="_PM18">#REF!</definedName>
    <definedName name="_PM19">#REF!</definedName>
    <definedName name="_PM2">#REF!</definedName>
    <definedName name="_PM20">#REF!</definedName>
    <definedName name="_PM21">#REF!</definedName>
    <definedName name="_PM22">#REF!</definedName>
    <definedName name="_PM23">#REF!</definedName>
    <definedName name="_PM24">#REF!</definedName>
    <definedName name="_PM25">#REF!</definedName>
    <definedName name="_PM26">#REF!</definedName>
    <definedName name="_PM27">#REF!</definedName>
    <definedName name="_PM28">#REF!</definedName>
    <definedName name="_PM29">#REF!</definedName>
    <definedName name="_PM3">#REF!</definedName>
    <definedName name="_PM30">#REF!</definedName>
    <definedName name="_PM31">#REF!</definedName>
    <definedName name="_PM32">#REF!</definedName>
    <definedName name="_PM33">#REF!</definedName>
    <definedName name="_PM34">#REF!</definedName>
    <definedName name="_PM35">#REF!</definedName>
    <definedName name="_PM36">#REF!</definedName>
    <definedName name="_PM37">#REF!</definedName>
    <definedName name="_PM38">#REF!</definedName>
    <definedName name="_PM39">#REF!</definedName>
    <definedName name="_PM4">#REF!</definedName>
    <definedName name="_PM40">#REF!</definedName>
    <definedName name="_PM41">#REF!</definedName>
    <definedName name="_PM42">#REF!</definedName>
    <definedName name="_PM43">#REF!</definedName>
    <definedName name="_PM44">#REF!</definedName>
    <definedName name="_PM45">#REF!</definedName>
    <definedName name="_PM46">#REF!</definedName>
    <definedName name="_PM47">#REF!</definedName>
    <definedName name="_PM48">#REF!</definedName>
    <definedName name="_PM49">#REF!</definedName>
    <definedName name="_PM5">#REF!</definedName>
    <definedName name="_PM50">#REF!</definedName>
    <definedName name="_PM51">#REF!</definedName>
    <definedName name="_PM52">#REF!</definedName>
    <definedName name="_PM53">#REF!</definedName>
    <definedName name="_PM54">#REF!</definedName>
    <definedName name="_PM55">#REF!</definedName>
    <definedName name="_PM56">#REF!</definedName>
    <definedName name="_PM57">#REF!</definedName>
    <definedName name="_PM58">#REF!</definedName>
    <definedName name="_PM59">#REF!</definedName>
    <definedName name="_PM6">#REF!</definedName>
    <definedName name="_PM60">#REF!</definedName>
    <definedName name="_PM61">#REF!</definedName>
    <definedName name="_PM62">#REF!</definedName>
    <definedName name="_PM7">#REF!</definedName>
    <definedName name="_PM8">#REF!</definedName>
    <definedName name="_PM9">#REF!</definedName>
    <definedName name="_PVC100">#REF!</definedName>
    <definedName name="_PVC125">#REF!</definedName>
    <definedName name="_PVC150">#REF!</definedName>
    <definedName name="_PVC75">#REF!</definedName>
    <definedName name="_RD1">#REF!</definedName>
    <definedName name="_RD2">#REF!</definedName>
    <definedName name="_RD3">#REF!</definedName>
    <definedName name="_RD4">#REF!</definedName>
    <definedName name="_RD6">#REF!</definedName>
    <definedName name="_RD7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SS1">#REF!</definedName>
    <definedName name="_SS2">#REF!</definedName>
    <definedName name="_t3">#REF!</definedName>
    <definedName name="_T4">#REF!</definedName>
    <definedName name="_Table1_In1" hidden="1">#REF!</definedName>
    <definedName name="_Table1_Out" hidden="1">#REF!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Ty1">#REF!</definedName>
    <definedName name="_Ty2">#REF!</definedName>
    <definedName name="_WC1">#REF!</definedName>
    <definedName name="_XS2">#REF!</definedName>
    <definedName name="_과업명">#REF!</definedName>
    <definedName name="_교량개소">#REF!</definedName>
    <definedName name="_교차로개소">#REF!</definedName>
    <definedName name="_구조물측량연장">#REF!</definedName>
    <definedName name="_수준점개소">#REF!</definedName>
    <definedName name="_제내지">#REF!</definedName>
    <definedName name="_폭원">#REF!</definedName>
    <definedName name="_표석개수">#REF!</definedName>
    <definedName name="_하천길이">#REF!</definedName>
    <definedName name="_하천폭">#REF!</definedName>
    <definedName name="_횡단간격">#REF!</definedName>
    <definedName name="\0">#REF!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R">#N/A</definedName>
    <definedName name="\h">#REF!</definedName>
    <definedName name="\i">#REF!</definedName>
    <definedName name="\j">#REF!</definedName>
    <definedName name="\k">#REF!</definedName>
    <definedName name="\l">#N/A</definedName>
    <definedName name="\m">#REF!</definedName>
    <definedName name="\n">#REF!</definedName>
    <definedName name="\o">#REF!</definedName>
    <definedName name="\p">#REF!</definedName>
    <definedName name="\P1">#REF!</definedName>
    <definedName name="\q">#REF!</definedName>
    <definedName name="\r">#REF!</definedName>
    <definedName name="\t">#N/A</definedName>
    <definedName name="\u">#N/A</definedName>
    <definedName name="\v">#N/A</definedName>
    <definedName name="\x">#REF!</definedName>
    <definedName name="\y">#REF!</definedName>
    <definedName name="\z">#REF!</definedName>
    <definedName name="A">#REF!</definedName>
    <definedName name="a0">#REF!</definedName>
    <definedName name="AA">#REF!</definedName>
    <definedName name="aaa">#REF!</definedName>
    <definedName name="aaas" hidden="1">#REF!</definedName>
    <definedName name="AAWEFFAF">#REF!</definedName>
    <definedName name="AAWER">#REF!</definedName>
    <definedName name="ab">#REF!</definedName>
    <definedName name="ABC">#REF!</definedName>
    <definedName name="ABUTH">#REF!</definedName>
    <definedName name="A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D">#REF!</definedName>
    <definedName name="ADREFD">#REF!</definedName>
    <definedName name="AE">#REF!</definedName>
    <definedName name="AF">#REF!</definedName>
    <definedName name="AFAAFDFAS">#REF!</definedName>
    <definedName name="AFAEFAAEF">#REF!</definedName>
    <definedName name="afasd" hidden="1">{#N/A,#N/A,FALSE,"단가표지"}</definedName>
    <definedName name="AFAWEF">#REF!</definedName>
    <definedName name="afd" hidden="1">{#N/A,#N/A,FALSE,"운반시간"}</definedName>
    <definedName name="AFF">#REF!</definedName>
    <definedName name="AFFAAFAWEF">#REF!</definedName>
    <definedName name="AFFAFF">#REF!</definedName>
    <definedName name="AFWEF">#REF!</definedName>
    <definedName name="AG">#REF!</definedName>
    <definedName name="AGFAF">#REF!</definedName>
    <definedName name="AGRAWGR">#REF!</definedName>
    <definedName name="AGRGRGREF">#REF!</definedName>
    <definedName name="AH">#REF!</definedName>
    <definedName name="AI">#REF!</definedName>
    <definedName name="ALL">#REF!</definedName>
    <definedName name="ALPHA">#REF!</definedName>
    <definedName name="ALSLDFㅁ일ㄴ">#REF!</definedName>
    <definedName name="alslsdkjfjs" hidden="1">#REF!</definedName>
    <definedName name="AN">#REF!</definedName>
    <definedName name="ANG">#REF!</definedName>
    <definedName name="anscount" hidden="1">1</definedName>
    <definedName name="ap_s_t">#REF!</definedName>
    <definedName name="aq" hidden="1">#REF!</definedName>
    <definedName name="ARGTAGR">#REF!</definedName>
    <definedName name="ARGWERG">#REF!</definedName>
    <definedName name="AS">#REF!</definedName>
    <definedName name="ASA">#REF!</definedName>
    <definedName name="ASC">#REF!</definedName>
    <definedName name="ASCO">#REF!</definedName>
    <definedName name="ASD">#REF!</definedName>
    <definedName name="asdf">#REF!</definedName>
    <definedName name="ASDFAS">#REF!</definedName>
    <definedName name="ASDFASDFASDF">#REF!</definedName>
    <definedName name="ASDFASDFC">#REF!</definedName>
    <definedName name="ASDKLVJCKLVA">#REF!</definedName>
    <definedName name="ASDVASDF">#REF!</definedName>
    <definedName name="ASE">#REF!</definedName>
    <definedName name="asfas" hidden="1">{#N/A,#N/A,FALSE,"표지목차"}</definedName>
    <definedName name="Asp">#REF!</definedName>
    <definedName name="ASPO">#REF!</definedName>
    <definedName name="ASS">#REF!</definedName>
    <definedName name="asss" hidden="1">#REF!</definedName>
    <definedName name="AV">#REF!</definedName>
    <definedName name="AVF">#REF!</definedName>
    <definedName name="AVGWEF">#REF!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hidden="1">#REF!</definedName>
    <definedName name="AWGWA4G">#REF!</definedName>
    <definedName name="AWGWEG">#REF!</definedName>
    <definedName name="AWGWGAWE">#REF!</definedName>
    <definedName name="A삼">#REF!</definedName>
    <definedName name="A이">#REF!</definedName>
    <definedName name="A일">#REF!</definedName>
    <definedName name="b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C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ck">#REF!</definedName>
    <definedName name="BASE_0">#REF!</definedName>
    <definedName name="BASE05">#REF!</definedName>
    <definedName name="BASE29">#REF!</definedName>
    <definedName name="BB">#REF!</definedName>
    <definedName name="bbb">#REF!</definedName>
    <definedName name="Bbf">#REF!</definedName>
    <definedName name="BC">#REF!</definedName>
    <definedName name="BCB">#REF!</definedName>
    <definedName name="BCF">#REF!</definedName>
    <definedName name="Bcv">#REF!</definedName>
    <definedName name="BD">#REF!</definedName>
    <definedName name="bdxfxf">#REF!</definedName>
    <definedName name="BE">#REF!</definedName>
    <definedName name="BETA">#REF!</definedName>
    <definedName name="BF">#REF!</definedName>
    <definedName name="BFH">#REF!</definedName>
    <definedName name="BFHG">#REF!</definedName>
    <definedName name="BG">#REF!</definedName>
    <definedName name="BGNFH">#REF!</definedName>
    <definedName name="BHS">#REF!</definedName>
    <definedName name="BHU">#REF!</definedName>
    <definedName name="BL">#N/A</definedName>
    <definedName name="BLO">#N/A</definedName>
    <definedName name="BLT">#N/A</definedName>
    <definedName name="BM">#REF!</definedName>
    <definedName name="BMM">#REF!</definedName>
    <definedName name="BMO">#REF!</definedName>
    <definedName name="BOM_OF_ECP">#REF!</definedName>
    <definedName name="BR">#REF!</definedName>
    <definedName name="BS">#REF!</definedName>
    <definedName name="bs_chekjum">#REF!</definedName>
    <definedName name="bs_chekplus">#REF!</definedName>
    <definedName name="bs_chekwave">#REF!</definedName>
    <definedName name="BSH">#REF!</definedName>
    <definedName name="BSS">#REF!</definedName>
    <definedName name="BST">#REF!</definedName>
    <definedName name="BSV">#REF!</definedName>
    <definedName name="BUF">#REF!</definedName>
    <definedName name="BV">#REF!</definedName>
    <definedName name="BW">#REF!</definedName>
    <definedName name="BWC">#REF!</definedName>
    <definedName name="BWD">#REF!</definedName>
    <definedName name="B이">#REF!</definedName>
    <definedName name="B일">#REF!</definedName>
    <definedName name="B제로">#REF!</definedName>
    <definedName name="C_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B">#REF!</definedName>
    <definedName name="CC">#N/A</definedName>
    <definedName name="CCC">#REF!</definedName>
    <definedName name="CD">#REF!</definedName>
    <definedName name="cdcd" hidden="1">#REF!</definedName>
    <definedName name="CE">#REF!</definedName>
    <definedName name="CF">#REF!</definedName>
    <definedName name="CG">#REF!</definedName>
    <definedName name="CH">#REF!</definedName>
    <definedName name="CHECKVALVE25">#REF!</definedName>
    <definedName name="CHECKVALVE32">#REF!</definedName>
    <definedName name="chk" hidden="1">{"SJ - 기본 보기",#N/A,FALSE,"공사별 외주견적"}</definedName>
    <definedName name="CI">#REF!</definedName>
    <definedName name="CJ">#REF!</definedName>
    <definedName name="CR">#REF!</definedName>
    <definedName name="_xlnm.Criteria">#REF!</definedName>
    <definedName name="CSD">#REF!</definedName>
    <definedName name="CSF">#REF!</definedName>
    <definedName name="CTC">#REF!</definedName>
    <definedName name="CTL">#REF!</definedName>
    <definedName name="CTR">#REF!</definedName>
    <definedName name="Curr_rec">[0]!Curr_rec</definedName>
    <definedName name="CXRGS">#REF!</definedName>
    <definedName name="d">#REF!</definedName>
    <definedName name="D_FE">#REF!</definedName>
    <definedName name="D_FO">#REF!</definedName>
    <definedName name="DA">#REF!</definedName>
    <definedName name="DANGA">#REF!,#REF!</definedName>
    <definedName name="data">#REF!</definedName>
    <definedName name="DATA1">#REF!</definedName>
    <definedName name="_xlnm.Database">#REF!</definedName>
    <definedName name="DB">#REF!</definedName>
    <definedName name="DC">#REF!</definedName>
    <definedName name="DD">#N/A</definedName>
    <definedName name="DDD">#REF!</definedName>
    <definedName name="ddddwwwwdddd" hidden="1">#REF!</definedName>
    <definedName name="DDE">#REF!</definedName>
    <definedName name="ddfr" hidden="1">#REF!</definedName>
    <definedName name="DDO">#REF!</definedName>
    <definedName name="DE">#N/A</definedName>
    <definedName name="DECK_PLATE">#REF!</definedName>
    <definedName name="ded" hidden="1">#REF!</definedName>
    <definedName name="DEDED" hidden="1">#REF!</definedName>
    <definedName name="DF">#N/A</definedName>
    <definedName name="dfasdcascasd">#REF!</definedName>
    <definedName name="DFASDF" hidden="1">#REF!</definedName>
    <definedName name="DFASDFASDFASDFADFACASDCASD">#REF!</definedName>
    <definedName name="dfdfdfdf">#REF!</definedName>
    <definedName name="DFES">#REF!</definedName>
    <definedName name="dfesef">#REF!</definedName>
    <definedName name="dfrxg">#REF!</definedName>
    <definedName name="DFS">#REF!</definedName>
    <definedName name="DG">#N/A</definedName>
    <definedName name="DGSGD">#REF!</definedName>
    <definedName name="DH">#REF!</definedName>
    <definedName name="DHS">#REF!</definedName>
    <definedName name="dhtn">#REF!</definedName>
    <definedName name="DI">#REF!</definedName>
    <definedName name="DIA">#REF!</definedName>
    <definedName name="Diag_Hide">[0]!Diag_Hide</definedName>
    <definedName name="DIFFUSE">#REF!</definedName>
    <definedName name="DJ">#REF!</definedName>
    <definedName name="DJYDTYJ" hidden="1">#REF!</definedName>
    <definedName name="DL">#REF!</definedName>
    <definedName name="DLFE">#REF!</definedName>
    <definedName name="DLFO">#REF!</definedName>
    <definedName name="DLRLED">#REF!</definedName>
    <definedName name="DLSTH">#REF!</definedName>
    <definedName name="DPI">#REF!</definedName>
    <definedName name="DRDEWF">#REF!</definedName>
    <definedName name="DRDS">#REF!</definedName>
    <definedName name="drefdfd">#REF!</definedName>
    <definedName name="drg">#REF!</definedName>
    <definedName name="DRJDRTH" hidden="1">#REF!</definedName>
    <definedName name="DRTHDRTH">#REF!</definedName>
    <definedName name="DRTHDTRH">#REF!</definedName>
    <definedName name="DRXSZH">#REF!</definedName>
    <definedName name="ds">#REF!</definedName>
    <definedName name="DSE">#REF!</definedName>
    <definedName name="dsfACF">#REF!</definedName>
    <definedName name="DSO">#REF!</definedName>
    <definedName name="DSRERF">#REF!</definedName>
    <definedName name="dstfd">#REF!</definedName>
    <definedName name="DSVP">#REF!</definedName>
    <definedName name="dtrtrt">#REF!</definedName>
    <definedName name="DTYJTH" hidden="1">#REF!</definedName>
    <definedName name="DUCT_GONG">#REF!</definedName>
    <definedName name="EA">#REF!</definedName>
    <definedName name="EAFD">#REF!</definedName>
    <definedName name="EAGRSERG">#REF!</definedName>
    <definedName name="earthp">#REF!</definedName>
    <definedName name="EB">#REF!</definedName>
    <definedName name="EC">#REF!</definedName>
    <definedName name="eded" hidden="1">#REF!</definedName>
    <definedName name="EDFWRF">#REF!</definedName>
    <definedName name="edit__home__R_int__end__100_.5__100">#REF!</definedName>
    <definedName name="EE" hidden="1">#REF!</definedName>
    <definedName name="EEDDD">#REF!</definedName>
    <definedName name="eee" hidden="1">#REF!</definedName>
    <definedName name="eee.송운" hidden="1">{#N/A,#N/A,FALSE,"운반시간"}</definedName>
    <definedName name="EEEE">#REF!</definedName>
    <definedName name="eeefr" hidden="1">#REF!</definedName>
    <definedName name="eer" hidden="1">{"'정산내역서'!$A$1:$I$35","'정산서(절.성토부)'!$A$1:$Q$17","'정산서(교량부)'!$A$1:$Q$84","'총괄표'!$A$1:$M$12","'시행현황'!$A$1:$G$12","'표지'!$A$1:$N$27","'정산서(절.성토부)'!$A$3:$Q$7"}</definedName>
    <definedName name="EF">#REF!</definedName>
    <definedName name="EFEFEFE">#REF!</definedName>
    <definedName name="EFEZ3RHF">#REF!</definedName>
    <definedName name="EGFE">#REF!</definedName>
    <definedName name="egfsdfer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FE">#REF!</definedName>
    <definedName name="ELI">#REF!</definedName>
    <definedName name="er" hidden="1">#REF!</definedName>
    <definedName name="erer" hidden="1">#REF!</definedName>
    <definedName name="ERGER">#REF!</definedName>
    <definedName name="errer" hidden="1">#REF!</definedName>
    <definedName name="ES">#REF!</definedName>
    <definedName name="ESAGDGR">#REF!</definedName>
    <definedName name="ESRG">#REF!</definedName>
    <definedName name="ESRGSEG">#REF!</definedName>
    <definedName name="est">#REF!</definedName>
    <definedName name="ewew" hidden="1">#REF!</definedName>
    <definedName name="_xlnm.Extract">#REF!</definedName>
    <definedName name="F">#REF!</definedName>
    <definedName name="F1F">#REF!</definedName>
    <definedName name="F2F">#REF!</definedName>
    <definedName name="F3F">#REF!</definedName>
    <definedName name="FA">#REF!</definedName>
    <definedName name="FC">#REF!</definedName>
    <definedName name="FC_B">#REF!</definedName>
    <definedName name="Fck">#REF!</definedName>
    <definedName name="FDEDS">#REF!</definedName>
    <definedName name="FDFDF">#REF!</definedName>
    <definedName name="fdfefd">#REF!</definedName>
    <definedName name="FDFES">#REF!</definedName>
    <definedName name="fdfezf">#REF!</definedName>
    <definedName name="fdfr">#REF!</definedName>
    <definedName name="FDREER">#REF!</definedName>
    <definedName name="fdrefd">#REF!</definedName>
    <definedName name="fdrf">#REF!</definedName>
    <definedName name="FDRHGFDS">#REF!</definedName>
    <definedName name="FDRS">#REF!</definedName>
    <definedName name="FDSED">#REF!</definedName>
    <definedName name="FDSREF">#REF!</definedName>
    <definedName name="fdtdhg">#REF!</definedName>
    <definedName name="FDTRJHR">#REF!</definedName>
    <definedName name="FEDFD">#REF!</definedName>
    <definedName name="fedsfef">#REF!</definedName>
    <definedName name="fedsgfdf">#REF!</definedName>
    <definedName name="FEFDG4">#REF!</definedName>
    <definedName name="fefdsfef">#REF!</definedName>
    <definedName name="FEFEFDEF">#REF!</definedName>
    <definedName name="feffdf">#REF!</definedName>
    <definedName name="ferff">#REF!</definedName>
    <definedName name="fesfef">#REF!</definedName>
    <definedName name="fesrear">#REF!</definedName>
    <definedName name="fetgsdg">#REF!</definedName>
    <definedName name="FEXRE">#REF!</definedName>
    <definedName name="FF">#REF!</definedName>
    <definedName name="FFF">#REF!</definedName>
    <definedName name="FFFF" hidden="1">#REF!</definedName>
    <definedName name="FFGGHHY">#REF!</definedName>
    <definedName name="FG">#REF!</definedName>
    <definedName name="fggfdxgr">#REF!</definedName>
    <definedName name="FGNRTH">#REF!</definedName>
    <definedName name="fgrg">#REF!</definedName>
    <definedName name="FH">#REF!</definedName>
    <definedName name="FHGX">#REF!</definedName>
    <definedName name="File_Save">[0]!File_Save</definedName>
    <definedName name="firstname">#REF!</definedName>
    <definedName name="FLEXIBLE_JOINT">#REF!</definedName>
    <definedName name="FLEXIBLE32">#REF!</definedName>
    <definedName name="FN">#REF!</definedName>
    <definedName name="FRE">#REF!</definedName>
    <definedName name="frfr" hidden="1">#REF!</definedName>
    <definedName name="frfrefed" hidden="1">#REF!</definedName>
    <definedName name="frfrff" hidden="1">#REF!</definedName>
    <definedName name="front">#REF!</definedName>
    <definedName name="FRTTREE">#REF!</definedName>
    <definedName name="FS">#REF!</definedName>
    <definedName name="FSGFH">#REF!</definedName>
    <definedName name="FTJFTYJ">#REF!</definedName>
    <definedName name="FX">#REF!</definedName>
    <definedName name="Fy">#REF!</definedName>
    <definedName name="FYUKGFYUK" hidden="1">#REF!</definedName>
    <definedName name="FZ">#REF!</definedName>
    <definedName name="F이">#REF!</definedName>
    <definedName name="F일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6A1P">#REF!</definedName>
    <definedName name="g6a1t">#REF!</definedName>
    <definedName name="g6a2p">#REF!</definedName>
    <definedName name="g6a2t">#REF!</definedName>
    <definedName name="GAGGRF">#REF!</definedName>
    <definedName name="GAK">#REF!</definedName>
    <definedName name="GATEVALVE20">#REF!</definedName>
    <definedName name="GATEVALVE25">#REF!</definedName>
    <definedName name="GATEVALVE32">#REF!</definedName>
    <definedName name="GATEVALVE50">#REF!</definedName>
    <definedName name="GC">#REF!</definedName>
    <definedName name="gdfe">#REF!</definedName>
    <definedName name="gdgrdf">#REF!</definedName>
    <definedName name="gdjhsy" hidden="1">#REF!</definedName>
    <definedName name="GF">#REF!</definedName>
    <definedName name="GFD">#REF!</definedName>
    <definedName name="gfdtrf">#REF!</definedName>
    <definedName name="GFDTRFD">#REF!</definedName>
    <definedName name="gfdtrfdgdf">#REF!</definedName>
    <definedName name="GFERDFF">#REF!</definedName>
    <definedName name="GFRGGRA">#REF!</definedName>
    <definedName name="gftrg">#REF!</definedName>
    <definedName name="gfxgx">#REF!</definedName>
    <definedName name="GG">#REF!</definedName>
    <definedName name="ggdzgrzd">#REF!</definedName>
    <definedName name="ggfe">#REF!</definedName>
    <definedName name="GGGG">#REF!</definedName>
    <definedName name="ggs">#REF!</definedName>
    <definedName name="GH">#REF!</definedName>
    <definedName name="ghrgfdg">#REF!</definedName>
    <definedName name="ghrgfdxtr">#REF!</definedName>
    <definedName name="ghrgs">#REF!</definedName>
    <definedName name="gkdah">#REF!</definedName>
    <definedName name="GLA1P">#REF!</definedName>
    <definedName name="gla1t">#REF!</definedName>
    <definedName name="gla2p">#REF!</definedName>
    <definedName name="gla2t">#REF!</definedName>
    <definedName name="grdgf">#REF!</definedName>
    <definedName name="grdgtsre">#REF!</definedName>
    <definedName name="gregf">#REF!</definedName>
    <definedName name="grew" hidden="1">#REF!</definedName>
    <definedName name="GRFCX">#REF!</definedName>
    <definedName name="grfdgr">#REF!</definedName>
    <definedName name="grfgr">#REF!</definedName>
    <definedName name="grfvdrver">#REF!</definedName>
    <definedName name="grg">#REF!</definedName>
    <definedName name="grgdgr">#REF!</definedName>
    <definedName name="grgdr">#REF!</definedName>
    <definedName name="grgg">#REF!</definedName>
    <definedName name="grggsf">#REF!</definedName>
    <definedName name="grgrfdxzg">#REF!</definedName>
    <definedName name="grgrg">#REF!</definedName>
    <definedName name="grgvcxg">#REF!</definedName>
    <definedName name="grhrghfgfgrgfgr">#REF!</definedName>
    <definedName name="grsve4">#REF!</definedName>
    <definedName name="grsvg">#REF!</definedName>
    <definedName name="grsvrg">#REF!</definedName>
    <definedName name="grvds">#REF!</definedName>
    <definedName name="grvrr">#REF!</definedName>
    <definedName name="grZ">#REF!</definedName>
    <definedName name="GS">#REF!</definedName>
    <definedName name="gt">#REF!</definedName>
    <definedName name="gtgt" hidden="1">#REF!</definedName>
    <definedName name="gthyhy" hidden="1">#REF!</definedName>
    <definedName name="GuBae">#REF!</definedName>
    <definedName name="GUIL">#REF!</definedName>
    <definedName name="gvb">[0]!gvb</definedName>
    <definedName name="GYUKFT">#REF!</definedName>
    <definedName name="H">#REF!</definedName>
    <definedName name="H_S">#REF!</definedName>
    <definedName name="H10A1P">#REF!</definedName>
    <definedName name="h10a1t">#REF!</definedName>
    <definedName name="h10a2p">#REF!</definedName>
    <definedName name="h10a2t">#REF!</definedName>
    <definedName name="H11A1P">#REF!</definedName>
    <definedName name="h11a1t">#REF!</definedName>
    <definedName name="h11a2p">#REF!</definedName>
    <definedName name="H11A2T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C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L">#REF!</definedName>
    <definedName name="H5R">#REF!</definedName>
    <definedName name="h6a">#REF!</definedName>
    <definedName name="H6A1P">#REF!</definedName>
    <definedName name="h6a1t">#REF!</definedName>
    <definedName name="h6a2p">#REF!</definedName>
    <definedName name="h6a2t">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A">#REF!</definedName>
    <definedName name="HA1P">#REF!</definedName>
    <definedName name="ha1t">#REF!</definedName>
    <definedName name="ha2p">#REF!</definedName>
    <definedName name="ha2t">#REF!</definedName>
    <definedName name="HAB">#REF!</definedName>
    <definedName name="HAF">#REF!</definedName>
    <definedName name="han" hidden="1">#REF!</definedName>
    <definedName name="HB">#REF!</definedName>
    <definedName name="HBV">#REF!</definedName>
    <definedName name="HC">#REF!</definedName>
    <definedName name="Hca">#REF!</definedName>
    <definedName name="Hcd">#REF!</definedName>
    <definedName name="hcfgr">#REF!</definedName>
    <definedName name="HCR">#REF!</definedName>
    <definedName name="HD">#REF!</definedName>
    <definedName name="HDATA">#N/A</definedName>
    <definedName name="hddr">#REF!</definedName>
    <definedName name="hdehd" hidden="1">#REF!</definedName>
    <definedName name="HDSVP">#REF!</definedName>
    <definedName name="HE">#REF!</definedName>
    <definedName name="HF">#REF!</definedName>
    <definedName name="hfbr">#REF!</definedName>
    <definedName name="hfgr">#REF!</definedName>
    <definedName name="hfgrg">#REF!</definedName>
    <definedName name="hfgrgfdg">#REF!</definedName>
    <definedName name="hgderfd">#REF!</definedName>
    <definedName name="hgdgbcxgr">#REF!</definedName>
    <definedName name="hgfgfg">#REF!</definedName>
    <definedName name="hgfgtr">#REF!</definedName>
    <definedName name="hgr">#REF!</definedName>
    <definedName name="HGRESFES">#REF!</definedName>
    <definedName name="HGRXE">#REF!</definedName>
    <definedName name="hgrxg">#REF!</definedName>
    <definedName name="hgtgfxr">#REF!</definedName>
    <definedName name="HGYT">#REF!</definedName>
    <definedName name="HH">#REF!</definedName>
    <definedName name="HHAF">#REF!</definedName>
    <definedName name="hhhh" hidden="1">#REF!</definedName>
    <definedName name="hhhhhh" hidden="1">#REF!</definedName>
    <definedName name="HHMF">#REF!</definedName>
    <definedName name="HHS">#REF!</definedName>
    <definedName name="HHT">#REF!</definedName>
    <definedName name="hj">#REF!</definedName>
    <definedName name="hjhj" hidden="1">#REF!</definedName>
    <definedName name="hjtdfgfg">#REF!</definedName>
    <definedName name="hjtht">#REF!</definedName>
    <definedName name="HL">#REF!</definedName>
    <definedName name="HM">#REF!</definedName>
    <definedName name="HMAX">#N/A</definedName>
    <definedName name="HMF">#REF!</definedName>
    <definedName name="HMOTOR">#REF!</definedName>
    <definedName name="HO">#REF!</definedName>
    <definedName name="HP">#REF!</definedName>
    <definedName name="HPI">#REF!</definedName>
    <definedName name="HPUMP">#REF!</definedName>
    <definedName name="HR">#REF!</definedName>
    <definedName name="Hs">#REF!</definedName>
    <definedName name="HSH">#REF!</definedName>
    <definedName name="HSP">#REF!</definedName>
    <definedName name="HST">#REF!</definedName>
    <definedName name="HSV">#REF!</definedName>
    <definedName name="HT">#REF!</definedName>
    <definedName name="htbfrgrg">#REF!</definedName>
    <definedName name="htgfdg">#REF!</definedName>
    <definedName name="hthth">#REF!</definedName>
    <definedName name="HTML_CodePage" hidden="1">949</definedName>
    <definedName name="HTML_Control" localSheetId="5">{"'결과(하)'!$L$24"}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>#REF!</definedName>
    <definedName name="htrgrg">#REF!</definedName>
    <definedName name="HTSH">#REF!</definedName>
    <definedName name="HUB">#REF!</definedName>
    <definedName name="HUH">#REF!</definedName>
    <definedName name="HVAFP">#REF!</definedName>
    <definedName name="HVMF">#REF!</definedName>
    <definedName name="HWEI">#REF!</definedName>
    <definedName name="HWL">#REF!</definedName>
    <definedName name="HWP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>#REF!,#REF!</definedName>
    <definedName name="IL">#N/A</definedName>
    <definedName name="IMP">#REF!</definedName>
    <definedName name="IUJUH">#REF!</definedName>
    <definedName name="J">#REF!</definedName>
    <definedName name="jhj">#REF!</definedName>
    <definedName name="jhjhjh" hidden="1">#REF!</definedName>
    <definedName name="JJJ" hidden="1">#REF!</definedName>
    <definedName name="JL">#REF!</definedName>
    <definedName name="JT">#REF!</definedName>
    <definedName name="JTYJDR">#REF!</definedName>
    <definedName name="juju" hidden="1">#REF!</definedName>
    <definedName name="JYH">#REF!</definedName>
    <definedName name="jyhytdz">#REF!</definedName>
    <definedName name="jyjyfjy45">#REF!</definedName>
    <definedName name="K">#REF!</definedName>
    <definedName name="K_PR">#REF!</definedName>
    <definedName name="KA">#REF!</definedName>
    <definedName name="KAE">#REF!</definedName>
    <definedName name="KAS">#REF!</definedName>
    <definedName name="Ka일">#REF!</definedName>
    <definedName name="Ka투">#REF!</definedName>
    <definedName name="KDIEUFWW">#REF!</definedName>
    <definedName name="kdti4">#REF!</definedName>
    <definedName name="Kea">#REF!</definedName>
    <definedName name="Kh">#REF!</definedName>
    <definedName name="KJHGHGGTG">#REF!</definedName>
    <definedName name="KJIUK">#REF!</definedName>
    <definedName name="KJUGR">#REF!</definedName>
    <definedName name="KK">#REF!</definedName>
    <definedName name="kkiki">#REF!</definedName>
    <definedName name="Ko">#REF!</definedName>
    <definedName name="KOREA">#REF!</definedName>
    <definedName name="kuuud">#REF!</definedName>
    <definedName name="Kv">#REF!</definedName>
    <definedName name="L">#REF!</definedName>
    <definedName name="L1A1P">#REF!</definedName>
    <definedName name="l1a1t">#REF!</definedName>
    <definedName name="l1a2p">#REF!</definedName>
    <definedName name="l1a2t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en">#REF!</definedName>
    <definedName name="LF">#REF!</definedName>
    <definedName name="LH">#REF!</definedName>
    <definedName name="ljkㅏㅎ" hidden="1">{#N/A,#N/A,FALSE,"2~8번"}</definedName>
    <definedName name="LKLKL">#REF!</definedName>
    <definedName name="LL">#N/A</definedName>
    <definedName name="LLFE">#N/A</definedName>
    <definedName name="LLFO">#REF!</definedName>
    <definedName name="lll" hidden="1">#REF!</definedName>
    <definedName name="llllll">#REF!</definedName>
    <definedName name="LMO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LULTIU">#REF!</definedName>
    <definedName name="L형옹벽">#REF!</definedName>
    <definedName name="m" hidden="1">#REF!</definedName>
    <definedName name="M_EF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">#REF!</definedName>
    <definedName name="MaH">#REF!</definedName>
    <definedName name="MDA">#REF!</definedName>
    <definedName name="MDE">#REF!</definedName>
    <definedName name="ME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jmj" hidden="1">#REF!</definedName>
    <definedName name="MKJIUCX">#REF!</definedName>
    <definedName name="MLA">#REF!</definedName>
    <definedName name="MLE">#REF!</definedName>
    <definedName name="mm" hidden="1">{#N/A,#N/A,TRUE,"토적및재료집계";#N/A,#N/A,TRUE,"토적및재료집계";#N/A,#N/A,TRUE,"단위량"}</definedName>
    <definedName name="MMMMM">#REF!</definedName>
    <definedName name="MO">#REF!</definedName>
    <definedName name="MONEY">#REF!,#REF!</definedName>
    <definedName name="MOTOR">#REF!</definedName>
    <definedName name="MRD">#REF!</definedName>
    <definedName name="MRL">#REF!</definedName>
    <definedName name="MU">#REF!</definedName>
    <definedName name="MUO_REA">#REF!</definedName>
    <definedName name="MUO_TOE">#REF!</definedName>
    <definedName name="MX">#REF!</definedName>
    <definedName name="MZ">#REF!</definedName>
    <definedName name="N">#REF!</definedName>
    <definedName name="N_C">#REF!</definedName>
    <definedName name="N_Q">#REF!</definedName>
    <definedName name="N_R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xt_rec">[0]!Next_rec</definedName>
    <definedName name="njk">#REF!</definedName>
    <definedName name="NN">#REF!</definedName>
    <definedName name="nnhnhd" hidden="1">#REF!</definedName>
    <definedName name="NNN">#REF!</definedName>
    <definedName name="nnnnnnnnnnnnnnnnn">#REF!</definedName>
    <definedName name="NO">#REF!</definedName>
    <definedName name="NOTCH">#REF!</definedName>
    <definedName name="NP">#REF!</definedName>
    <definedName name="NPI">#REF!</definedName>
    <definedName name="NPZ">#REF!</definedName>
    <definedName name="NRDTHSA">#REF!</definedName>
    <definedName name="NRNTRBNRTH">#REF!</definedName>
    <definedName name="NRTHSGT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lastrow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IO">#REF!</definedName>
    <definedName name="OKKUY">#REF!</definedName>
    <definedName name="okpk">#REF!</definedName>
    <definedName name="oo">[0]!oo</definedName>
    <definedName name="OOO">#REF!</definedName>
    <definedName name="ooooo" hidden="1">#REF!</definedName>
    <definedName name="OP">#REF!</definedName>
    <definedName name="OUTPUT">#REF!</definedName>
    <definedName name="P">#REF!</definedName>
    <definedName name="P_A">#REF!</definedName>
    <definedName name="P_D">#REF!</definedName>
    <definedName name="P_E">#REF!</definedName>
    <definedName name="P100E">#REF!</definedName>
    <definedName name="P100L">#REF!</definedName>
    <definedName name="P100M">#REF!</definedName>
    <definedName name="P101E">#REF!</definedName>
    <definedName name="P101L">#REF!</definedName>
    <definedName name="P101M">#REF!</definedName>
    <definedName name="P102E">#REF!</definedName>
    <definedName name="P102L">#REF!</definedName>
    <definedName name="P102M">#REF!</definedName>
    <definedName name="P103E">#REF!</definedName>
    <definedName name="P103L">#REF!</definedName>
    <definedName name="P103M">#REF!</definedName>
    <definedName name="P104E">#REF!</definedName>
    <definedName name="P104L">#REF!</definedName>
    <definedName name="P104M">#REF!</definedName>
    <definedName name="P105E">#REF!</definedName>
    <definedName name="P105L">#REF!</definedName>
    <definedName name="P105M">#REF!</definedName>
    <definedName name="P106E">#REF!</definedName>
    <definedName name="P106L">#REF!</definedName>
    <definedName name="P106M">#REF!</definedName>
    <definedName name="P107E">#REF!</definedName>
    <definedName name="P107L">#REF!</definedName>
    <definedName name="P107M">#REF!</definedName>
    <definedName name="P108E">#REF!</definedName>
    <definedName name="P108L">#REF!</definedName>
    <definedName name="P108M">#REF!</definedName>
    <definedName name="P109E">#REF!</definedName>
    <definedName name="P109L">#REF!</definedName>
    <definedName name="P109M">#REF!</definedName>
    <definedName name="P10E">#REF!</definedName>
    <definedName name="P10L">#REF!</definedName>
    <definedName name="P10M">#REF!</definedName>
    <definedName name="P110E">#REF!</definedName>
    <definedName name="P110L">#REF!</definedName>
    <definedName name="P110M">#REF!</definedName>
    <definedName name="P111E">#REF!</definedName>
    <definedName name="P111L">#REF!</definedName>
    <definedName name="P111M">#REF!</definedName>
    <definedName name="P112E">#REF!</definedName>
    <definedName name="P112L">#REF!</definedName>
    <definedName name="P112M">#REF!</definedName>
    <definedName name="P113E">#REF!</definedName>
    <definedName name="P113L">#REF!</definedName>
    <definedName name="P113M">#REF!</definedName>
    <definedName name="P114E">#REF!</definedName>
    <definedName name="P114L">#REF!</definedName>
    <definedName name="P114M">#REF!</definedName>
    <definedName name="P115E">#REF!</definedName>
    <definedName name="P115L">#REF!</definedName>
    <definedName name="P115M">#REF!</definedName>
    <definedName name="P116E">#REF!</definedName>
    <definedName name="P116L">#REF!</definedName>
    <definedName name="P116M">#REF!</definedName>
    <definedName name="P117E">#REF!</definedName>
    <definedName name="P117L">#REF!</definedName>
    <definedName name="P117M">#REF!</definedName>
    <definedName name="P118E">#REF!</definedName>
    <definedName name="P118L">#REF!</definedName>
    <definedName name="P118M">#REF!</definedName>
    <definedName name="P119E">#REF!</definedName>
    <definedName name="P119L">#REF!</definedName>
    <definedName name="P119M">#REF!</definedName>
    <definedName name="P11E">#REF!</definedName>
    <definedName name="P11L">#REF!</definedName>
    <definedName name="P11M">#REF!</definedName>
    <definedName name="P120E">#REF!</definedName>
    <definedName name="P120L">#REF!</definedName>
    <definedName name="P120M">#REF!</definedName>
    <definedName name="P121E">#REF!</definedName>
    <definedName name="P121L">#REF!</definedName>
    <definedName name="P121M">#REF!</definedName>
    <definedName name="P122E">#REF!</definedName>
    <definedName name="P122L">#REF!</definedName>
    <definedName name="P122M">#REF!</definedName>
    <definedName name="P123E">#REF!</definedName>
    <definedName name="P123L">#REF!</definedName>
    <definedName name="P123M">#REF!</definedName>
    <definedName name="P124E">#REF!</definedName>
    <definedName name="P124L">#REF!</definedName>
    <definedName name="P124M">#REF!</definedName>
    <definedName name="P125E">#REF!</definedName>
    <definedName name="P125L">#REF!</definedName>
    <definedName name="P125M">#REF!</definedName>
    <definedName name="P126E">#REF!</definedName>
    <definedName name="P126L">#REF!</definedName>
    <definedName name="P126M">#REF!</definedName>
    <definedName name="P12E">#REF!</definedName>
    <definedName name="P12L">#REF!</definedName>
    <definedName name="P12M">#REF!</definedName>
    <definedName name="P13E">#REF!</definedName>
    <definedName name="P13L">#REF!</definedName>
    <definedName name="P13M">#REF!</definedName>
    <definedName name="P14E">#REF!</definedName>
    <definedName name="P14L">#REF!</definedName>
    <definedName name="P14M">#REF!</definedName>
    <definedName name="P15E">#REF!</definedName>
    <definedName name="P15L">#REF!</definedName>
    <definedName name="P15M">#REF!</definedName>
    <definedName name="P16E">#REF!</definedName>
    <definedName name="P16L">#REF!</definedName>
    <definedName name="P16M">#REF!</definedName>
    <definedName name="P17E">#REF!</definedName>
    <definedName name="P17L">#REF!</definedName>
    <definedName name="P17M">#REF!</definedName>
    <definedName name="P18E">#REF!</definedName>
    <definedName name="P18L">#REF!</definedName>
    <definedName name="P18M">#REF!</definedName>
    <definedName name="P19E">#REF!</definedName>
    <definedName name="P19L">#REF!</definedName>
    <definedName name="P19M">#REF!</definedName>
    <definedName name="P1E">#REF!</definedName>
    <definedName name="P1L">#REF!</definedName>
    <definedName name="P1M">#REF!</definedName>
    <definedName name="P1X">#REF!</definedName>
    <definedName name="P1Z">#REF!</definedName>
    <definedName name="P20E">#REF!</definedName>
    <definedName name="P20L">#REF!</definedName>
    <definedName name="P20M">#REF!</definedName>
    <definedName name="P21E">#REF!</definedName>
    <definedName name="P21L">#REF!</definedName>
    <definedName name="P21M">#REF!</definedName>
    <definedName name="P22E">#REF!</definedName>
    <definedName name="P22L">#REF!</definedName>
    <definedName name="P22M">#REF!</definedName>
    <definedName name="P23E">#REF!</definedName>
    <definedName name="P23L">#REF!</definedName>
    <definedName name="P23M">#REF!</definedName>
    <definedName name="P24E">#REF!</definedName>
    <definedName name="P24L">#REF!</definedName>
    <definedName name="P24M">#REF!</definedName>
    <definedName name="P25E">#REF!</definedName>
    <definedName name="P25L">#REF!</definedName>
    <definedName name="P25M">#REF!</definedName>
    <definedName name="P26E">#REF!</definedName>
    <definedName name="P26L">#REF!</definedName>
    <definedName name="P26M">#REF!</definedName>
    <definedName name="P27E">#REF!</definedName>
    <definedName name="P27L">#REF!</definedName>
    <definedName name="P27M">#REF!</definedName>
    <definedName name="P28E">#REF!</definedName>
    <definedName name="P28L">#REF!</definedName>
    <definedName name="P28M">#REF!</definedName>
    <definedName name="P29E">#REF!</definedName>
    <definedName name="P29L">#REF!</definedName>
    <definedName name="P29M">#REF!</definedName>
    <definedName name="P2E">#REF!</definedName>
    <definedName name="P2L">#REF!</definedName>
    <definedName name="P2M">#REF!</definedName>
    <definedName name="P2X">#REF!</definedName>
    <definedName name="P2Z">#REF!</definedName>
    <definedName name="P30E">#REF!</definedName>
    <definedName name="P30L">#REF!</definedName>
    <definedName name="P30M">#REF!</definedName>
    <definedName name="P31E">#REF!</definedName>
    <definedName name="P31L">#REF!</definedName>
    <definedName name="P31M">#REF!</definedName>
    <definedName name="P32E">#REF!</definedName>
    <definedName name="P32L">#REF!</definedName>
    <definedName name="P32M">#REF!</definedName>
    <definedName name="P33E">#REF!</definedName>
    <definedName name="P33L">#REF!</definedName>
    <definedName name="P33M">#REF!</definedName>
    <definedName name="P34E">#REF!</definedName>
    <definedName name="P34L">#REF!</definedName>
    <definedName name="P34M">#REF!</definedName>
    <definedName name="P35E">#REF!</definedName>
    <definedName name="P35L">#REF!</definedName>
    <definedName name="P35M">#REF!</definedName>
    <definedName name="P36E">#REF!</definedName>
    <definedName name="P36L">#REF!</definedName>
    <definedName name="P36M">#REF!</definedName>
    <definedName name="P37E">#REF!</definedName>
    <definedName name="P37L">#REF!</definedName>
    <definedName name="P37M">#REF!</definedName>
    <definedName name="P38E">#REF!</definedName>
    <definedName name="P38L">#REF!</definedName>
    <definedName name="P38M">#REF!</definedName>
    <definedName name="P39E">#REF!</definedName>
    <definedName name="P39L">#REF!</definedName>
    <definedName name="P39M">#REF!</definedName>
    <definedName name="P3E">#REF!</definedName>
    <definedName name="P3L">#REF!</definedName>
    <definedName name="P3M">#REF!</definedName>
    <definedName name="P40E">#REF!</definedName>
    <definedName name="P40L">#REF!</definedName>
    <definedName name="P40M">#REF!</definedName>
    <definedName name="P41E">#REF!</definedName>
    <definedName name="P41L">#REF!</definedName>
    <definedName name="P41M">#REF!</definedName>
    <definedName name="P42E">#REF!</definedName>
    <definedName name="P42L">#REF!</definedName>
    <definedName name="P42M">#REF!</definedName>
    <definedName name="P43E">#REF!</definedName>
    <definedName name="P43L">#REF!</definedName>
    <definedName name="P43M">#REF!</definedName>
    <definedName name="P44E">#REF!</definedName>
    <definedName name="P44L">#REF!</definedName>
    <definedName name="P44M">#REF!</definedName>
    <definedName name="P45E">#REF!</definedName>
    <definedName name="P45L">#REF!</definedName>
    <definedName name="P45M">#REF!</definedName>
    <definedName name="P46E">#REF!</definedName>
    <definedName name="P46L">#REF!</definedName>
    <definedName name="P46M">#REF!</definedName>
    <definedName name="P47E">#REF!</definedName>
    <definedName name="P47L">#REF!</definedName>
    <definedName name="P47M">#REF!</definedName>
    <definedName name="P48E">#REF!</definedName>
    <definedName name="P48L">#REF!</definedName>
    <definedName name="P48M">#REF!</definedName>
    <definedName name="P49E">#REF!</definedName>
    <definedName name="P49L">#REF!</definedName>
    <definedName name="P49M">#REF!</definedName>
    <definedName name="P4E">#REF!</definedName>
    <definedName name="P4L">#REF!</definedName>
    <definedName name="P4M">#REF!</definedName>
    <definedName name="P50E">#REF!</definedName>
    <definedName name="P50L">#REF!</definedName>
    <definedName name="P50M">#REF!</definedName>
    <definedName name="P51E">#REF!</definedName>
    <definedName name="P51L">#REF!</definedName>
    <definedName name="P51M">#REF!</definedName>
    <definedName name="P52E">#REF!</definedName>
    <definedName name="P52L">#REF!</definedName>
    <definedName name="P52M">#REF!</definedName>
    <definedName name="P53E">#REF!</definedName>
    <definedName name="P53L">#REF!</definedName>
    <definedName name="P53M">#REF!</definedName>
    <definedName name="P54E">#REF!</definedName>
    <definedName name="P54L">#REF!</definedName>
    <definedName name="P54M">#REF!</definedName>
    <definedName name="P55E">#REF!</definedName>
    <definedName name="P55L">#REF!</definedName>
    <definedName name="P55M">#REF!</definedName>
    <definedName name="P56E">#REF!</definedName>
    <definedName name="P56L">#REF!</definedName>
    <definedName name="P56M">#REF!</definedName>
    <definedName name="P57E">#REF!</definedName>
    <definedName name="P57L">#REF!</definedName>
    <definedName name="P57M">#REF!</definedName>
    <definedName name="P58E">#REF!</definedName>
    <definedName name="P58L">#REF!</definedName>
    <definedName name="P58M">#REF!</definedName>
    <definedName name="P59E">#REF!</definedName>
    <definedName name="P59L">#REF!</definedName>
    <definedName name="P59M">#REF!</definedName>
    <definedName name="P5E">#REF!</definedName>
    <definedName name="P5L">#REF!</definedName>
    <definedName name="P5M">#REF!</definedName>
    <definedName name="P60E">#REF!</definedName>
    <definedName name="P60L">#REF!</definedName>
    <definedName name="P60M">#REF!</definedName>
    <definedName name="P61E">#REF!</definedName>
    <definedName name="P61L">#REF!</definedName>
    <definedName name="P61M">#REF!</definedName>
    <definedName name="P62E">#REF!</definedName>
    <definedName name="P62L">#REF!</definedName>
    <definedName name="P62M">#REF!</definedName>
    <definedName name="P63E">#REF!</definedName>
    <definedName name="P63L">#REF!</definedName>
    <definedName name="P63M">#REF!</definedName>
    <definedName name="P64E">#REF!</definedName>
    <definedName name="P64L">#REF!</definedName>
    <definedName name="P64M">#REF!</definedName>
    <definedName name="P65E">#REF!</definedName>
    <definedName name="P65L">#REF!</definedName>
    <definedName name="P65M">#REF!</definedName>
    <definedName name="P66E">#REF!</definedName>
    <definedName name="P66L">#REF!</definedName>
    <definedName name="P66M">#REF!</definedName>
    <definedName name="P67E">#REF!</definedName>
    <definedName name="P67L">#REF!</definedName>
    <definedName name="P67M">#REF!</definedName>
    <definedName name="P68E">#REF!</definedName>
    <definedName name="P68L">#REF!</definedName>
    <definedName name="P68M">#REF!</definedName>
    <definedName name="P69E">#REF!</definedName>
    <definedName name="P69L">#REF!</definedName>
    <definedName name="P69M">#REF!</definedName>
    <definedName name="P6E">#REF!</definedName>
    <definedName name="P6L">#REF!</definedName>
    <definedName name="P6M">#REF!</definedName>
    <definedName name="P70E">#REF!</definedName>
    <definedName name="P70L">#REF!</definedName>
    <definedName name="P70M">#REF!</definedName>
    <definedName name="P71E">#REF!</definedName>
    <definedName name="P71L">#REF!</definedName>
    <definedName name="P71M">#REF!</definedName>
    <definedName name="P72E">#REF!</definedName>
    <definedName name="P72L">#REF!</definedName>
    <definedName name="P72M">#REF!</definedName>
    <definedName name="P73E">#REF!</definedName>
    <definedName name="P73L">#REF!</definedName>
    <definedName name="P73M">#REF!</definedName>
    <definedName name="P74E">#REF!</definedName>
    <definedName name="P74L">#REF!</definedName>
    <definedName name="P74M">#REF!</definedName>
    <definedName name="P75E">#REF!</definedName>
    <definedName name="P75L">#REF!</definedName>
    <definedName name="P75M">#REF!</definedName>
    <definedName name="P76E">#REF!</definedName>
    <definedName name="P76L">#REF!</definedName>
    <definedName name="P76M">#REF!</definedName>
    <definedName name="P77E">#REF!</definedName>
    <definedName name="P77L">#REF!</definedName>
    <definedName name="P77M">#REF!</definedName>
    <definedName name="P78E">#REF!</definedName>
    <definedName name="P78L">#REF!</definedName>
    <definedName name="P78M">#REF!</definedName>
    <definedName name="P79E">#REF!</definedName>
    <definedName name="P79L">#REF!</definedName>
    <definedName name="P79M">#REF!</definedName>
    <definedName name="P7E">#REF!</definedName>
    <definedName name="P7L">#REF!</definedName>
    <definedName name="P7M">#REF!</definedName>
    <definedName name="P80E">#REF!</definedName>
    <definedName name="P80L">#REF!</definedName>
    <definedName name="P80M">#REF!</definedName>
    <definedName name="P81E">#REF!</definedName>
    <definedName name="P81L">#REF!</definedName>
    <definedName name="P81M">#REF!</definedName>
    <definedName name="P82E">#REF!</definedName>
    <definedName name="P82L">#REF!</definedName>
    <definedName name="P82M">#REF!</definedName>
    <definedName name="P83E">#REF!</definedName>
    <definedName name="P83L">#REF!</definedName>
    <definedName name="P83M">#REF!</definedName>
    <definedName name="P84E">#REF!</definedName>
    <definedName name="P84L">#REF!</definedName>
    <definedName name="P84M">#REF!</definedName>
    <definedName name="P85E">#REF!</definedName>
    <definedName name="P85L">#REF!</definedName>
    <definedName name="P85M">#REF!</definedName>
    <definedName name="P86E">#REF!</definedName>
    <definedName name="P86L">#REF!</definedName>
    <definedName name="P86M">#REF!</definedName>
    <definedName name="P87E">#REF!</definedName>
    <definedName name="P87L">#REF!</definedName>
    <definedName name="P87M">#REF!</definedName>
    <definedName name="P88E">#REF!</definedName>
    <definedName name="P88L">#REF!</definedName>
    <definedName name="P88M">#REF!</definedName>
    <definedName name="P89E">#REF!</definedName>
    <definedName name="P89L">#REF!</definedName>
    <definedName name="P89M">#REF!</definedName>
    <definedName name="P8E">#REF!</definedName>
    <definedName name="P8L">#REF!</definedName>
    <definedName name="P8M">#REF!</definedName>
    <definedName name="P90E">#REF!</definedName>
    <definedName name="P90L">#REF!</definedName>
    <definedName name="P90M">#REF!</definedName>
    <definedName name="P91E">#REF!</definedName>
    <definedName name="P91L">#REF!</definedName>
    <definedName name="P91M">#REF!</definedName>
    <definedName name="P92E">#REF!</definedName>
    <definedName name="P92L">#REF!</definedName>
    <definedName name="P92M">#REF!</definedName>
    <definedName name="P93E">#REF!</definedName>
    <definedName name="P93L">#REF!</definedName>
    <definedName name="P93M">#REF!</definedName>
    <definedName name="P94E">#REF!</definedName>
    <definedName name="P94L">#REF!</definedName>
    <definedName name="P94M">#REF!</definedName>
    <definedName name="P95E">#REF!</definedName>
    <definedName name="P95L">#REF!</definedName>
    <definedName name="P95M">#REF!</definedName>
    <definedName name="P96E">#REF!</definedName>
    <definedName name="P96L">#REF!</definedName>
    <definedName name="P96M">#REF!</definedName>
    <definedName name="P97E">#REF!</definedName>
    <definedName name="P97L">#REF!</definedName>
    <definedName name="P97M">#REF!</definedName>
    <definedName name="P98E">#REF!</definedName>
    <definedName name="P98L">#REF!</definedName>
    <definedName name="P98M">#REF!</definedName>
    <definedName name="P99E">#REF!</definedName>
    <definedName name="P99L">#REF!</definedName>
    <definedName name="P99M">#REF!</definedName>
    <definedName name="P9E">#REF!</definedName>
    <definedName name="P9L">#REF!</definedName>
    <definedName name="P9M">#REF!</definedName>
    <definedName name="Pa">#REF!</definedName>
    <definedName name="PAT" hidden="1">{#N/A,#N/A,FALSE,"Sheet1"}</definedName>
    <definedName name="pa삼">#REF!</definedName>
    <definedName name="Pa오">#REF!</definedName>
    <definedName name="PB">#REF!</definedName>
    <definedName name="PCO">#REF!</definedName>
    <definedName name="PD">#REF!</definedName>
    <definedName name="PEA">#REF!</definedName>
    <definedName name="PE빗물받이">#REF!</definedName>
    <definedName name="PF">#REF!</definedName>
    <definedName name="PFD">#REF!</definedName>
    <definedName name="PG">#REF!</definedName>
    <definedName name="PH">#REF!</definedName>
    <definedName name="PHG">#REF!</definedName>
    <definedName name="PL">#REF!</definedName>
    <definedName name="PLANT_JE_GWAN_GONG">#REF!</definedName>
    <definedName name="PM">#REF!</definedName>
    <definedName name="PN">#REF!</definedName>
    <definedName name="PO">#REF!</definedName>
    <definedName name="popo" hidden="1">#REF!</definedName>
    <definedName name="POT_BEARING">#REF!</definedName>
    <definedName name="PP">#N/A</definedName>
    <definedName name="ppp">#REF!</definedName>
    <definedName name="ppppoi" hidden="1">#REF!</definedName>
    <definedName name="pppppo" hidden="1">#REF!</definedName>
    <definedName name="ppppppp" hidden="1">#REF!</definedName>
    <definedName name="PQ">#REF!</definedName>
    <definedName name="PR">#REF!</definedName>
    <definedName name="Previous_rec">[0]!Previous_rec</definedName>
    <definedName name="prin">#REF!</definedName>
    <definedName name="PRINT">#REF!</definedName>
    <definedName name="_xlnm.Print_Area" localSheetId="5">수준점!$A$1:$BL$37</definedName>
    <definedName name="_xlnm.Print_Area" localSheetId="3">'조사업무량(측량)'!$A$1:$Y$168</definedName>
    <definedName name="_xlnm.Print_Area" localSheetId="7">측량기술자임금!$A$1:$D$39</definedName>
    <definedName name="_xlnm.Print_Area" localSheetId="2">'측량비 산출내역'!$A$1:$F$32</definedName>
    <definedName name="_xlnm.Print_Area">#REF!</definedName>
    <definedName name="PRINT_AREA_MI">#REF!</definedName>
    <definedName name="PRINT_AREA_MI1">#REF!</definedName>
    <definedName name="print_tites">#REF!</definedName>
    <definedName name="print_title">#REF!</definedName>
    <definedName name="_xlnm.Print_Titles" localSheetId="3">'조사업무량(측량)'!$4:$6</definedName>
    <definedName name="_xlnm.Print_Titles">#REF!</definedName>
    <definedName name="PRINT_TITLES_MI">#REF!</definedName>
    <definedName name="print_tltes">#REF!</definedName>
    <definedName name="prints_title">#REF!</definedName>
    <definedName name="Projects">#REF!</definedName>
    <definedName name="PS">#REF!</definedName>
    <definedName name="psp">#REF!</definedName>
    <definedName name="PT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">#REF!</definedName>
    <definedName name="PVCELBOW100">#REF!</definedName>
    <definedName name="PVCELBOW125">#REF!</definedName>
    <definedName name="PVCELBOW150">#REF!</definedName>
    <definedName name="PVCTEE150">#REF!</definedName>
    <definedName name="PVC몰딩">#REF!</definedName>
    <definedName name="PVC접합제">#REF!</definedName>
    <definedName name="PVC지수판">#REF!</definedName>
    <definedName name="PVC천정재">#REF!</definedName>
    <definedName name="PVI">#REF!</definedName>
    <definedName name="PVT">#REF!</definedName>
    <definedName name="PWP">#REF!</definedName>
    <definedName name="PWW">#REF!</definedName>
    <definedName name="Q">#REF!</definedName>
    <definedName name="QA">#REF!</definedName>
    <definedName name="QAE">#REF!</definedName>
    <definedName name="Qe앨">#REF!</definedName>
    <definedName name="qq" hidden="1">{#N/A,#N/A,FALSE,"단가표지"}</definedName>
    <definedName name="QQWWS">#REF!</definedName>
    <definedName name="qu">#REF!</definedName>
    <definedName name="QW" hidden="1">{#N/A,#N/A,FALSE,"배수2"}</definedName>
    <definedName name="qwe">#REF!</definedName>
    <definedName name="QWEQWQ">#REF!</definedName>
    <definedName name="QWERQWER" hidden="1">#REF!</definedName>
    <definedName name="QWERT" hidden="1">#REF!</definedName>
    <definedName name="qwrtw">#REF!</definedName>
    <definedName name="q디">#REF!</definedName>
    <definedName name="q앨">#REF!</definedName>
    <definedName name="R_">#N/A</definedName>
    <definedName name="RAD">#REF!</definedName>
    <definedName name="RB">#REF!</definedName>
    <definedName name="RC_B">#REF!</definedName>
    <definedName name="RD">#REF!</definedName>
    <definedName name="RDSE">#REF!</definedName>
    <definedName name="_xlnm.Recorder">#REF!</definedName>
    <definedName name="recorder1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fce">#REF!</definedName>
    <definedName name="refdsfee">#REF!</definedName>
    <definedName name="REGERGE">#REF!</definedName>
    <definedName name="RERE" hidden="1">#REF!</definedName>
    <definedName name="rererere" hidden="1">#REF!</definedName>
    <definedName name="retyt">#REF!</definedName>
    <definedName name="RFDZF">#REF!</definedName>
    <definedName name="rfrftw">#REF!</definedName>
    <definedName name="RFYIFIOYGOPIO" hidden="1">#REF!</definedName>
    <definedName name="rgfdefgdf">#REF!</definedName>
    <definedName name="rgfet">#REF!</definedName>
    <definedName name="rgxg">#REF!</definedName>
    <definedName name="rhf" hidden="1">#REF!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6D">#REF!</definedName>
    <definedName name="RL7D">#REF!</definedName>
    <definedName name="RLD">#REF!</definedName>
    <definedName name="Rl이">#REF!</definedName>
    <definedName name="Rl일">#REF!</definedName>
    <definedName name="Royalty" hidden="1">{#N/A,#N/A,FALSE,"Sheet1"}</definedName>
    <definedName name="RPE">#REF!</definedName>
    <definedName name="RR">#REF!</definedName>
    <definedName name="RRR" hidden="1">{#N/A,#N/A,FALSE,"포장2"}</definedName>
    <definedName name="rrrrrrr" hidden="1">{"'정산내역서'!$A$1:$I$35","'정산서(절.성토부)'!$A$1:$Q$17","'정산서(교량부)'!$A$1:$Q$84","'총괄표'!$A$1:$M$12","'시행현황'!$A$1:$G$12","'표지'!$A$1:$N$27","'정산서(절.성토부)'!$A$3:$Q$7"}</definedName>
    <definedName name="rrtrt">#REF!</definedName>
    <definedName name="rrtt">#REF!</definedName>
    <definedName name="rt45r">#REF!</definedName>
    <definedName name="rtdtef">#REF!</definedName>
    <definedName name="RTR">#REF!</definedName>
    <definedName name="rtrtr" hidden="1">#REF!</definedName>
    <definedName name="RTS">#REF!</definedName>
    <definedName name="rtyu" hidden="1">{"'정산내역서'!$A$1:$I$35","'정산서(절.성토부)'!$A$1:$Q$17","'정산서(교량부)'!$A$1:$Q$84","'총괄표'!$A$1:$M$12","'시행현황'!$A$1:$G$12","'표지'!$A$1:$N$27","'정산서(절.성토부)'!$A$3:$Q$7"}</definedName>
    <definedName name="ru">#REF!</definedName>
    <definedName name="rytuy">#REF!</definedName>
    <definedName name="rytuyt">#REF!</definedName>
    <definedName name="S">#REF!</definedName>
    <definedName name="S_BB">#REF!</definedName>
    <definedName name="S_BU">#REF!</definedName>
    <definedName name="S_EF">#REF!</definedName>
    <definedName name="S2L">#REF!</definedName>
    <definedName name="SADE">#REF!</definedName>
    <definedName name="SALI">#REF!</definedName>
    <definedName name="SCK">#REF!</definedName>
    <definedName name="SDCFG\" hidden="1">{#N/A,#N/A,FALSE,"운반시간"}</definedName>
    <definedName name="sddsd">#REF!</definedName>
    <definedName name="SDF" hidden="1">{#N/A,#N/A,FALSE,"혼합골재"}</definedName>
    <definedName name="sdg" hidden="1">#REF!</definedName>
    <definedName name="SDGAS" hidden="1">#REF!</definedName>
    <definedName name="SDRTHST" hidden="1">#REF!</definedName>
    <definedName name="sdsdsds" hidden="1">#REF!</definedName>
    <definedName name="SEARGawfw">#REF!</definedName>
    <definedName name="SEGR">#REF!</definedName>
    <definedName name="SEHRHSEG">#REF!</definedName>
    <definedName name="SERGSEGR">#REF!</definedName>
    <definedName name="SERGSERG">#REF!</definedName>
    <definedName name="SERHSERGS">#REF!</definedName>
    <definedName name="serte">#REF!</definedName>
    <definedName name="SEVSE">#REF!</definedName>
    <definedName name="SG1A">#REF!</definedName>
    <definedName name="SG2A">#REF!</definedName>
    <definedName name="SGGAEFWAWEF">#REF!</definedName>
    <definedName name="SGTRSGTRG">#REF!</definedName>
    <definedName name="SH">#REF!</definedName>
    <definedName name="SHO">#REF!</definedName>
    <definedName name="SHT">#REF!</definedName>
    <definedName name="sido">#REF!</definedName>
    <definedName name="SK">#REF!</definedName>
    <definedName name="SKDJFAKSDFASLDKFJA">#REF!</definedName>
    <definedName name="SKE">#REF!</definedName>
    <definedName name="sl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FE">#REF!</definedName>
    <definedName name="SLFO">#REF!</definedName>
    <definedName name="slo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O">#N/A</definedName>
    <definedName name="SOIL">#REF!</definedName>
    <definedName name="SPACE">#REF!</definedName>
    <definedName name="SPT심도">#REF!</definedName>
    <definedName name="srdt">#REF!</definedName>
    <definedName name="ss">#N/A</definedName>
    <definedName name="sss" hidden="1">{#N/A,#N/A,FALSE,"전력간선"}</definedName>
    <definedName name="st">#REF!</definedName>
    <definedName name="startA">#REF!</definedName>
    <definedName name="stEg">#REF!</definedName>
    <definedName name="stEv">#REF!</definedName>
    <definedName name="STHSTH">#REF!</definedName>
    <definedName name="stJh">#REF!</definedName>
    <definedName name="stMh">#REF!</definedName>
    <definedName name="stPe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Tr">#REF!</definedName>
    <definedName name="SU">#REF!</definedName>
    <definedName name="sum">#REF!</definedName>
    <definedName name="SUO_REA">#REF!</definedName>
    <definedName name="SUO_TOE">#REF!</definedName>
    <definedName name="SV">#REF!</definedName>
    <definedName name="SW">#REF!</definedName>
    <definedName name="swasqqq" hidden="1">#REF!</definedName>
    <definedName name="SWL">#REF!</definedName>
    <definedName name="SWR">#REF!</definedName>
    <definedName name="swsw" hidden="1">#REF!</definedName>
    <definedName name="SW시험기사">#REF!</definedName>
    <definedName name="SX">#REF!</definedName>
    <definedName name="SY">#REF!</definedName>
    <definedName name="t1a1p">#REF!</definedName>
    <definedName name="t1a1t">#REF!</definedName>
    <definedName name="t1a2p">#REF!</definedName>
    <definedName name="t1a2t">#REF!</definedName>
    <definedName name="T1S">#REF!</definedName>
    <definedName name="t2a1p">#REF!</definedName>
    <definedName name="t2a1t">#REF!</definedName>
    <definedName name="t2a2p">#REF!</definedName>
    <definedName name="t2a2t">#REF!</definedName>
    <definedName name="T2S">#REF!</definedName>
    <definedName name="T3A1P">#REF!</definedName>
    <definedName name="t3a1t">#REF!</definedName>
    <definedName name="t3a2p">#REF!</definedName>
    <definedName name="t3a2t">#REF!</definedName>
    <definedName name="T3S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F">#REF!</definedName>
    <definedName name="TAH">#REF!</definedName>
    <definedName name="TAM">#REF!</definedName>
    <definedName name="TANB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NSION_고온계">#REF!</definedName>
    <definedName name="Text5">#REF!</definedName>
    <definedName name="tf4eafg">#REF!</definedName>
    <definedName name="tg" hidden="1">#REF!</definedName>
    <definedName name="thp관300">#REF!</definedName>
    <definedName name="thp관400">#REF!</definedName>
    <definedName name="thp관500">#REF!</definedName>
    <definedName name="THR">#REF!</definedName>
    <definedName name="THTRH">#REF!</definedName>
    <definedName name="TITLE">#REF!</definedName>
    <definedName name="TJDWO">#REF!</definedName>
    <definedName name="Tl">#REF!</definedName>
    <definedName name="TMO">#REF!</definedName>
    <definedName name="TN">#REF!</definedName>
    <definedName name="TPF">#REF!</definedName>
    <definedName name="TPH">#REF!</definedName>
    <definedName name="TPM">#REF!</definedName>
    <definedName name="tr" hidden="1">#REF!</definedName>
    <definedName name="Tra">#REF!</definedName>
    <definedName name="tre7ue56e">#REF!</definedName>
    <definedName name="TRETETT">#REF!</definedName>
    <definedName name="TREZSEF">#REF!</definedName>
    <definedName name="trg">#REF!</definedName>
    <definedName name="trgre">#REF!</definedName>
    <definedName name="trhfhtrhgh">#REF!</definedName>
    <definedName name="triyt">#REF!</definedName>
    <definedName name="trrwq">#REF!</definedName>
    <definedName name="trtrtrtrtr" hidden="1">#REF!</definedName>
    <definedName name="trvrgr">#REF!</definedName>
    <definedName name="TRVRT">#REF!</definedName>
    <definedName name="TRY5RSF">#REF!</definedName>
    <definedName name="trytui">#REF!</definedName>
    <definedName name="trywtey">#REF!</definedName>
    <definedName name="TS">#REF!</definedName>
    <definedName name="Tsa">#REF!</definedName>
    <definedName name="TSS">#REF!</definedName>
    <definedName name="TT">#N/A</definedName>
    <definedName name="ttrt">#REF!</definedName>
    <definedName name="TTT" hidden="1">#REF!</definedName>
    <definedName name="tttq" hidden="1">#REF!</definedName>
    <definedName name="tttt" hidden="1">#REF!</definedName>
    <definedName name="tttttt" hidden="1">#REF!</definedName>
    <definedName name="TU">#REF!</definedName>
    <definedName name="TW">#REF!</definedName>
    <definedName name="TWA">#REF!</definedName>
    <definedName name="TWL">#REF!</definedName>
    <definedName name="TWR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o">BlankMacro1</definedName>
    <definedName name="TYRY" hidden="1">#REF!</definedName>
    <definedName name="tyt" hidden="1">#REF!</definedName>
    <definedName name="TYTRRF">#REF!</definedName>
    <definedName name="TYTY">#REF!</definedName>
    <definedName name="uiolkj">#REF!</definedName>
    <definedName name="uioyut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r" hidden="1">#REF!</definedName>
    <definedName name="uti">#REF!</definedName>
    <definedName name="UU">#REF!</definedName>
    <definedName name="uuu" hidden="1">#REF!</definedName>
    <definedName name="uuuu" hidden="1">{#N/A,#N/A,FALSE,"단가표지"}</definedName>
    <definedName name="uy5f">#REF!</definedName>
    <definedName name="uyrt">#REF!</definedName>
    <definedName name="uytuu">#REF!</definedName>
    <definedName name="V">#REF!</definedName>
    <definedName name="v6a">#REF!</definedName>
    <definedName name="VAFP">#REF!</definedName>
    <definedName name="VBV">#REF!</definedName>
    <definedName name="vcdgr">#REF!</definedName>
    <definedName name="VCR">#REF!</definedName>
    <definedName name="VDATA">#N/A</definedName>
    <definedName name="VDSVP">#REF!</definedName>
    <definedName name="vfvfvf" hidden="1">#REF!</definedName>
    <definedName name="VGREFE">#REF!</definedName>
    <definedName name="VHAF">#REF!</definedName>
    <definedName name="VHFG" hidden="1">#REF!</definedName>
    <definedName name="VHMF">#REF!</definedName>
    <definedName name="VMAX">#N/A</definedName>
    <definedName name="VMF">#REF!</definedName>
    <definedName name="VMOTOR">#REF!</definedName>
    <definedName name="VPUMP">#REF!</definedName>
    <definedName name="VRGSFG">#REF!</definedName>
    <definedName name="vsl_ds">#REF!</definedName>
    <definedName name="vsl_fts">#REF!</definedName>
    <definedName name="vsl_is">#REF!</definedName>
    <definedName name="vsl_notcor">#REF!</definedName>
    <definedName name="vsl_notcorrected">#REF!</definedName>
    <definedName name="vsl_notsea">#REF!</definedName>
    <definedName name="vsl_notsearched">#REF!</definedName>
    <definedName name="vsl_ns">#REF!</definedName>
    <definedName name="vsl_ow">#REF!</definedName>
    <definedName name="vsl_vol">#REF!</definedName>
    <definedName name="vsl_wfwv">#REF!</definedName>
    <definedName name="vsl_ws">#REF!</definedName>
    <definedName name="VSV">#REF!</definedName>
    <definedName name="VVAFP">#REF!</definedName>
    <definedName name="VVMF">#REF!</definedName>
    <definedName name="VWEI">#REF!</definedName>
    <definedName name="VY" hidden="1">{#N/A,#N/A,FALSE,"단가표지"}</definedName>
    <definedName name="W">#REF!</definedName>
    <definedName name="W1C">#REF!</definedName>
    <definedName name="W2C">#REF!</definedName>
    <definedName name="W3C">#REF!</definedName>
    <definedName name="WA">#REF!</definedName>
    <definedName name="WAA">#REF!</definedName>
    <definedName name="WAAA">#REF!</definedName>
    <definedName name="WAEGA">#REF!</definedName>
    <definedName name="WAFFWEFAFA">#REF!</definedName>
    <definedName name="WB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D10노무비">#REF!</definedName>
    <definedName name="WD10재료비">#REF!</definedName>
    <definedName name="WD1노무비">#REF!</definedName>
    <definedName name="WD1재료비">#REF!</definedName>
    <definedName name="WD2노무비">#REF!</definedName>
    <definedName name="WD2재료비">#REF!</definedName>
    <definedName name="WD3노무비">#REF!</definedName>
    <definedName name="WD3재료비">#REF!</definedName>
    <definedName name="WD4노무비">#REF!</definedName>
    <definedName name="WD4재료비">#REF!</definedName>
    <definedName name="WD5노무비">#REF!</definedName>
    <definedName name="WD5재료비">#REF!</definedName>
    <definedName name="WD6노무비">#REF!</definedName>
    <definedName name="WD6재료비">#REF!</definedName>
    <definedName name="WD7노무비">#REF!</definedName>
    <definedName name="WD7재료비">#REF!</definedName>
    <definedName name="WD8노무비">#REF!</definedName>
    <definedName name="WD8재료비">#REF!</definedName>
    <definedName name="WD9노무비">#REF!</definedName>
    <definedName name="WD9재료비">#REF!</definedName>
    <definedName name="WEFAWE">#REF!</definedName>
    <definedName name="WEGAWEG">#REF!</definedName>
    <definedName name="WEGRERG">#REF!</definedName>
    <definedName name="WEI">#REF!</definedName>
    <definedName name="WERFE">#REF!</definedName>
    <definedName name="werg">#REF!</definedName>
    <definedName name="WETQWER">#REF!</definedName>
    <definedName name="WF">#REF!</definedName>
    <definedName name="WFF">#REF!</definedName>
    <definedName name="WFFWWEF">#REF!</definedName>
    <definedName name="WFSD">#REF!</definedName>
    <definedName name="WGAEGWEF">#REF!</definedName>
    <definedName name="WGWEGW">#REF!</definedName>
    <definedName name="whekd" hidden="1">{#N/A,#N/A,FALSE,"포장단가"}</definedName>
    <definedName name="wind_span">#REF!</definedName>
    <definedName name="wing_l">#REF!</definedName>
    <definedName name="WING_T">#REF!</definedName>
    <definedName name="WL">#REF!</definedName>
    <definedName name="WLT">#REF!</definedName>
    <definedName name="wm.조골재1" hidden="1">{#N/A,#N/A,FALSE,"조골재"}</definedName>
    <definedName name="WPP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전열선출서." hidden="1">{#N/A,#N/A,FALSE,"전열산출서"}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rn.황금동." hidden="1">{#N/A,#N/A,FALSE,"단면 제원"}</definedName>
    <definedName name="WS">#REF!</definedName>
    <definedName name="WSO">#REF!</definedName>
    <definedName name="WST">#REF!</definedName>
    <definedName name="WSUM">#REF!</definedName>
    <definedName name="Ws삼">#REF!</definedName>
    <definedName name="Ws이">#REF!</definedName>
    <definedName name="Ws일">#REF!</definedName>
    <definedName name="WW1노무비">#REF!</definedName>
    <definedName name="WW1재료비">#REF!</definedName>
    <definedName name="WW2노무비">#REF!</definedName>
    <definedName name="WW2재료비">#REF!</definedName>
    <definedName name="WW3노무비">#REF!</definedName>
    <definedName name="WW3재료비">#REF!</definedName>
    <definedName name="WW4노무비">#REF!</definedName>
    <definedName name="WW4재료비">#REF!</definedName>
    <definedName name="WW5노무비">#REF!</definedName>
    <definedName name="WW5재료비">#REF!</definedName>
    <definedName name="WW6노무비">#REF!</definedName>
    <definedName name="WW6재료비">#REF!</definedName>
    <definedName name="WW7노무비">#REF!</definedName>
    <definedName name="WW7재료비">#REF!</definedName>
    <definedName name="wwww" hidden="1">#REF!</definedName>
    <definedName name="x">#REF!</definedName>
    <definedName name="XA">#REF!</definedName>
    <definedName name="XCVBGSDFGSER" hidden="1">#REF!</definedName>
    <definedName name="xfe">#REF!</definedName>
    <definedName name="xhrhd" hidden="1">{#N/A,#N/A,FALSE,"토공2"}</definedName>
    <definedName name="xlcdfsdhodfs">#REF!</definedName>
    <definedName name="XSE">#REF!</definedName>
    <definedName name="XX">#N/A</definedName>
    <definedName name="xxx" hidden="1">#REF!</definedName>
    <definedName name="y">#REF!</definedName>
    <definedName name="YC">#REF!</definedName>
    <definedName name="YDJAERGZAE">#REF!</definedName>
    <definedName name="ygfdtrg">#REF!</definedName>
    <definedName name="YHJ">#REF!</definedName>
    <definedName name="yrt">#REF!</definedName>
    <definedName name="yrtgftr">#REF!</definedName>
    <definedName name="ytbty">#REF!</definedName>
    <definedName name="YTYT" hidden="1">#REF!</definedName>
    <definedName name="ytytytyty" hidden="1">#REF!</definedName>
    <definedName name="yuutyi">#REF!</definedName>
    <definedName name="yy" hidden="1">#REF!</definedName>
    <definedName name="yyty" hidden="1">#REF!</definedName>
    <definedName name="YYUJH">#REF!</definedName>
    <definedName name="YYY" hidden="1">#REF!</definedName>
    <definedName name="yyyyyh" hidden="1">#REF!</definedName>
    <definedName name="yyyyyyyyyy" hidden="1">{"'정산내역서'!$A$1:$I$35","'정산서(절.성토부)'!$A$1:$Q$17","'정산서(교량부)'!$A$1:$Q$84","'총괄표'!$A$1:$M$12","'시행현황'!$A$1:$G$12","'표지'!$A$1:$N$27","'정산서(절.성토부)'!$A$3:$Q$7"}</definedName>
    <definedName name="Z">#REF!</definedName>
    <definedName name="ZDVFSADF">#REF!</definedName>
    <definedName name="ZXDFASDF">#REF!</definedName>
    <definedName name="ZZZ" hidden="1">{#N/A,#N/A,FALSE,"배수2"}</definedName>
    <definedName name="ㄱㄱ">#REF!</definedName>
    <definedName name="ㄱㄱㄱ">#REF!</definedName>
    <definedName name="ㄱㄱㄱㄱ">#REF!</definedName>
    <definedName name="ㄱㄷㄷㄱ" hidden="1">{#N/A,#N/A,FALSE,"구조2"}</definedName>
    <definedName name="ㄱㄷㅇㄹ">#REF!</definedName>
    <definedName name="ㄱㄷㅈㄴㄳ">#REF!</definedName>
    <definedName name="ㄱㅁㄴ" hidden="1">{#N/A,#N/A,FALSE,"토공2"}</definedName>
    <definedName name="ㄱ쇼ㅗ">#REF!</definedName>
    <definedName name="ㄱㅈㅎ" hidden="1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격">#REF!</definedName>
    <definedName name="가나다라">#REF!</definedName>
    <definedName name="가나다람ㅁㅁㅁ">#REF!</definedName>
    <definedName name="가도" hidden="1">#REF!</definedName>
    <definedName name="가도토적" hidden="1">#REF!</definedName>
    <definedName name="가루분">#REF!</definedName>
    <definedName name="가마니">#REF!</definedName>
    <definedName name="가뭄경비">#REF!</definedName>
    <definedName name="가뭄노무">#REF!</definedName>
    <definedName name="가뭄재료">#REF!</definedName>
    <definedName name="가설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조사연장">#REF!</definedName>
    <definedName name="가중치">#REF!</definedName>
    <definedName name="각재">#REF!</definedName>
    <definedName name="간22" hidden="1">{#N/A,#N/A,FALSE,"전열산출서"}</definedName>
    <definedName name="간다" hidden="1">#REF!</definedName>
    <definedName name="간선합계">#REF!</definedName>
    <definedName name="간접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접노무비율">#REF!</definedName>
    <definedName name="간접노무비표">#REF!</definedName>
    <definedName name="간접비명세서">#REF!</definedName>
    <definedName name="간접재료비">#REF!</definedName>
    <definedName name="간지" hidden="1">{#N/A,#N/A,FALSE,"전열산출서"}</definedName>
    <definedName name="간지10" hidden="1">{#N/A,#N/A,FALSE,"전열산출서"}</definedName>
    <definedName name="간지11" hidden="1">{#N/A,#N/A,FALSE,"전열산출서"}</definedName>
    <definedName name="간지15" hidden="1">{#N/A,#N/A,FALSE,"전열산출서"}</definedName>
    <definedName name="간지17" hidden="1">{#N/A,#N/A,FALSE,"전열산출서"}</definedName>
    <definedName name="간지19" hidden="1">{#N/A,#N/A,FALSE,"전열산출서"}</definedName>
    <definedName name="간지2">[2]간지!#REF!</definedName>
    <definedName name="간지22" hidden="1">{#N/A,#N/A,FALSE,"전열산출서"}</definedName>
    <definedName name="간지3" hidden="1">{#N/A,#N/A,FALSE,"전열산출서"}</definedName>
    <definedName name="간지4" hidden="1">{#N/A,#N/A,FALSE,"전열산출서"}</definedName>
    <definedName name="간지44" hidden="1">{#N/A,#N/A,FALSE,"전열산출서"}</definedName>
    <definedName name="간지5" hidden="1">{#N/A,#N/A,FALSE,"전열산출서"}</definedName>
    <definedName name="간지6" hidden="1">{#N/A,#N/A,FALSE,"전열산출서"}</definedName>
    <definedName name="간지7" hidden="1">{#N/A,#N/A,FALSE,"전열산출서"}</definedName>
    <definedName name="간지8" hidden="1">{#N/A,#N/A,FALSE,"전열산출서"}</definedName>
    <definedName name="간지9" hidden="1">{#N/A,#N/A,FALSE,"전열산출서"}</definedName>
    <definedName name="갈빌1호">#REF!</definedName>
    <definedName name="갈빌2호">#REF!</definedName>
    <definedName name="갈빌3호">#REF!</definedName>
    <definedName name="감나무">#REF!</definedName>
    <definedName name="감독2" hidden="1">{#N/A,#N/A,FALSE,"단가표지"}</definedName>
    <definedName name="감리">BlankMacro1</definedName>
    <definedName name="갑10페이지">#REF!,#REF!,#REF!,#REF!,#REF!,#REF!,#REF!</definedName>
    <definedName name="갑11페이지">#REF!,#REF!,#REF!,#REF!,#REF!,#REF!,#REF!</definedName>
    <definedName name="갑12페이지">#REF!,#REF!,#REF!,#REF!,#REF!,#REF!,#REF!</definedName>
    <definedName name="갑13페이지">#REF!,#REF!,#REF!,#REF!,#REF!,#REF!,#REF!</definedName>
    <definedName name="갑14페이지">#REF!,#REF!,#REF!,#REF!,#REF!,#REF!,#REF!</definedName>
    <definedName name="갑15페이지">#REF!,#REF!,#REF!,#REF!,#REF!</definedName>
    <definedName name="갑1페이지">#REF!,#REF!,#REF!,#REF!,#REF!,#REF!</definedName>
    <definedName name="갑2페이지">#REF!,#REF!,#REF!,#REF!,#REF!,#REF!,#REF!</definedName>
    <definedName name="갑3페이지">#REF!,#REF!,#REF!,#REF!,#REF!,#REF!,#REF!</definedName>
    <definedName name="갑4페이지">#REF!,#REF!,#REF!,#REF!,#REF!,#REF!,#REF!</definedName>
    <definedName name="갑5페이지">#REF!,#REF!,#REF!,#REF!,#REF!,#REF!,#REF!</definedName>
    <definedName name="갑6페이지">#REF!,#REF!,#REF!,#REF!,#REF!,#REF!,#REF!</definedName>
    <definedName name="갑7페이지">#REF!,#REF!,#REF!,#REF!,#REF!,#REF!,#REF!</definedName>
    <definedName name="갑8페이지">#REF!,#REF!,#REF!,#REF!,#REF!,#REF!,#REF!</definedName>
    <definedName name="갑9페이지">#REF!,#REF!,#REF!,#REF!,#REF!,#REF!,#REF!</definedName>
    <definedName name="갑면1">#REF!,#REF!,#REF!,#REF!,#REF!,#REF!</definedName>
    <definedName name="갑면10">#REF!,#REF!,#REF!,#REF!,#REF!,#REF!,#REF!</definedName>
    <definedName name="갑면11">#REF!,#REF!,#REF!,#REF!,#REF!,#REF!,#REF!</definedName>
    <definedName name="갑면12">#REF!,#REF!,#REF!,#REF!,#REF!,#REF!,#REF!</definedName>
    <definedName name="갑면13">#REF!,#REF!,#REF!,#REF!,#REF!,#REF!,#REF!</definedName>
    <definedName name="갑면14">#REF!,#REF!,#REF!,#REF!,#REF!,#REF!,#REF!</definedName>
    <definedName name="갑면15">#REF!,#REF!,#REF!,#REF!,#REF!</definedName>
    <definedName name="갑면2">#REF!,#REF!,#REF!,#REF!,#REF!,#REF!,#REF!</definedName>
    <definedName name="갑면3">#REF!,#REF!,#REF!,#REF!,#REF!,#REF!,#REF!</definedName>
    <definedName name="갑면4">#REF!,#REF!,#REF!,#REF!,#REF!,#REF!,#REF!</definedName>
    <definedName name="갑면5">#REF!,#REF!,#REF!,#REF!,#REF!,#REF!,#REF!</definedName>
    <definedName name="갑면6">#REF!,#REF!,#REF!,#REF!,#REF!,#REF!,#REF!</definedName>
    <definedName name="갑면7">#REF!,#REF!,#REF!,#REF!,#REF!,#REF!,#REF!</definedName>
    <definedName name="갑면8">#REF!,#REF!,#REF!,#REF!,#REF!,#REF!,#REF!</definedName>
    <definedName name="갑면9">#REF!,#REF!,#REF!,#REF!,#REF!,#REF!,#REF!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관48.6">#REF!</definedName>
    <definedName name="강관말뚝공">#REF!</definedName>
    <definedName name="강관비계받침판">#REF!</definedName>
    <definedName name="강관비계앙카철물">#REF!</definedName>
    <definedName name="강관비계이음철물">#REF!</definedName>
    <definedName name="강관비계조임철물">#REF!</definedName>
    <definedName name="강관비계파이프">#REF!</definedName>
    <definedName name="강관서포트">#REF!</definedName>
    <definedName name="강관조립말비계가새">#REF!</definedName>
    <definedName name="강관틀비계가새">#REF!</definedName>
    <definedName name="강관틀비계이음철물">#REF!</definedName>
    <definedName name="강관틀비계조절철물">#REF!</definedName>
    <definedName name="강교스치로폴_채움">#REF!</definedName>
    <definedName name="강우경비">#REF!</definedName>
    <definedName name="강우노무">#REF!</definedName>
    <definedName name="강우재료">#REF!</definedName>
    <definedName name="강재거푸집">#REF!</definedName>
    <definedName name="강화유리문1100">#REF!</definedName>
    <definedName name="강화유리문에칭">#REF!</definedName>
    <definedName name="강회몰탈노무비">#REF!</definedName>
    <definedName name="강회몰탈재료비">#REF!</definedName>
    <definedName name="개거" hidden="1">#REF!</definedName>
    <definedName name="개거공">[0]!개거공</definedName>
    <definedName name="개거수량">#REF!</definedName>
    <definedName name="개나리">#REF!</definedName>
    <definedName name="개발언어보정계수">#REF!</definedName>
    <definedName name="개발원가">#REF!</definedName>
    <definedName name="갱부">#REF!</definedName>
    <definedName name="거친마감">#REF!</definedName>
    <definedName name="거푸경">#REF!</definedName>
    <definedName name="거푸노">#REF!</definedName>
    <definedName name="거푸재">#REF!</definedName>
    <definedName name="거푸집">[3]설계기준!#REF!</definedName>
    <definedName name="거푸집3노">#REF!</definedName>
    <definedName name="거푸집3재">#REF!</definedName>
    <definedName name="거푸집4노">#REF!</definedName>
    <definedName name="거푸집4재">#REF!</definedName>
    <definedName name="거푸집6노">#REF!</definedName>
    <definedName name="거푸집6재">#REF!</definedName>
    <definedName name="거푸집노무비">#REF!</definedName>
    <definedName name="거푸집재료비">#REF!</definedName>
    <definedName name="건설부분요율" hidden="1">#REF!</definedName>
    <definedName name="건축" hidden="1">{#N/A,#N/A,TRUE,"토적및재료집계";#N/A,#N/A,TRUE,"토적및재료집계";#N/A,#N/A,TRUE,"단위량"}</definedName>
    <definedName name="건축목공">#REF!</definedName>
    <definedName name="건축물등기수">#REF!</definedName>
    <definedName name="건축물현장정리노무비">#REF!</definedName>
    <definedName name="건축원가" hidden="1">[4]전기!$B$4:$B$163</definedName>
    <definedName name="검색">[0]!검색</definedName>
    <definedName name="견적8" hidden="1">{#N/A,#N/A,FALSE,"Sheet1"}</definedName>
    <definedName name="견적집계펴">#REF!</definedName>
    <definedName name="견적통보">#REF!</definedName>
    <definedName name="견출공">#REF!</definedName>
    <definedName name="결속선">#REF!</definedName>
    <definedName name="결재" hidden="1">{#N/A,#N/A,FALSE,"포장단가"}</definedName>
    <definedName name="결재란1" hidden="1">{#N/A,#N/A,FALSE,"포장단가"}</definedName>
    <definedName name="경계석노">#REF!</definedName>
    <definedName name="경리계표지">#REF!</definedName>
    <definedName name="경비">#REF!</definedName>
    <definedName name="경비금액">#REF!</definedName>
    <definedName name="경비단가">#REF!</definedName>
    <definedName name="경비합">#REF!</definedName>
    <definedName name="경운기" hidden="1">{#N/A,#N/A,FALSE,"포장단가"}</definedName>
    <definedName name="경운기경">#REF!</definedName>
    <definedName name="경운기노">#REF!</definedName>
    <definedName name="경운기재">#REF!</definedName>
    <definedName name="경유">#REF!</definedName>
    <definedName name="계">#REF!</definedName>
    <definedName name="계약금액변경2">[0]!계약금액변경2</definedName>
    <definedName name="계약내역">[0]!계약내역</definedName>
    <definedName name="계약단가">#REF!</definedName>
    <definedName name="계약표지">#REF!</definedName>
    <definedName name="계장공">#REF!</definedName>
    <definedName name="고">#REF!</definedName>
    <definedName name="고강직경D13">#REF!</definedName>
    <definedName name="고강직경D16_25">#REF!</definedName>
    <definedName name="고강직경D29_35">#REF!</definedName>
    <definedName name="고고기술자">#REF!</definedName>
    <definedName name="고급">#REF!</definedName>
    <definedName name="고급기능">#REF!</definedName>
    <definedName name="고급기능사">#REF!</definedName>
    <definedName name="고급기능사_측량">#REF!</definedName>
    <definedName name="고급기술">#REF!</definedName>
    <definedName name="고급기술자">#REF!</definedName>
    <definedName name="고급기술자_측량">#REF!</definedName>
    <definedName name="고급달">#REF!</definedName>
    <definedName name="고급도화">#REF!</definedName>
    <definedName name="고급선원">#REF!</definedName>
    <definedName name="고급엔지니어링">#REF!</definedName>
    <definedName name="고급여비">#REF!</definedName>
    <definedName name="고급전체">#REF!</definedName>
    <definedName name="고급조경">#REF!</definedName>
    <definedName name="고급지도제작">#REF!</definedName>
    <definedName name="고급측량">#REF!</definedName>
    <definedName name="고급할증">#REF!</definedName>
    <definedName name="고급항공사진">#REF!</definedName>
    <definedName name="고기">#REF!</definedName>
    <definedName name="고기달">#REF!</definedName>
    <definedName name="고능">#REF!</definedName>
    <definedName name="고막이석쌓기노무비">#REF!</definedName>
    <definedName name="고막이석쌓기재료비">#REF!</definedName>
    <definedName name="고수">#REF!</definedName>
    <definedName name="고압블럭">#REF!</definedName>
    <definedName name="고압케이블전공">#REF!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골" hidden="1">#REF!</definedName>
    <definedName name="골재1">#REF!</definedName>
    <definedName name="골재집계">#REF!</definedName>
    <definedName name="공">#REF!</definedName>
    <definedName name="공고공람비">[5]직접경비!#REF!</definedName>
    <definedName name="공급가액">#REF!</definedName>
    <definedName name="공단">#REF!</definedName>
    <definedName name="공보">#REF!</definedName>
    <definedName name="공사">#REF!</definedName>
    <definedName name="공사명">#REF!</definedName>
    <definedName name="공사비">#REF!</definedName>
    <definedName name="공사원가계산서" hidden="1">{#N/A,#N/A,TRUE,"토적및재료집계";#N/A,#N/A,TRUE,"토적및재료집계";#N/A,#N/A,TRUE,"단위량"}</definedName>
    <definedName name="공사자료">[0]!공사자료</definedName>
    <definedName name="공전">#REF!</definedName>
    <definedName name="공종">#REF!</definedName>
    <definedName name="공종1">#REF!</definedName>
    <definedName name="공종갯수">#REF!</definedName>
    <definedName name="관급">#REF!,#REF!,#REF!</definedName>
    <definedName name="관급액">#REF!</definedName>
    <definedName name="관급재료비">#REF!</definedName>
    <definedName name="관로연장거리">#REF!</definedName>
    <definedName name="관목류식재노무비">#REF!</definedName>
    <definedName name="관정지반고">#REF!</definedName>
    <definedName name="광물경비">#REF!</definedName>
    <definedName name="광물노무">#REF!</definedName>
    <definedName name="광물재료">#REF!</definedName>
    <definedName name="교1">#REF!,#REF!,#REF!,#REF!,#REF!,#REF!</definedName>
    <definedName name="교10">#REF!,#REF!,#REF!,#REF!,#REF!,#REF!,#REF!</definedName>
    <definedName name="교11">#REF!,#REF!,#REF!,#REF!,#REF!,#REF!,#REF!</definedName>
    <definedName name="교12">#REF!,#REF!,#REF!,#REF!,#REF!,#REF!,#REF!</definedName>
    <definedName name="교13">#REF!,#REF!,#REF!,#REF!,#REF!,#REF!,#REF!</definedName>
    <definedName name="교14">#REF!,#REF!,#REF!,#REF!,#REF!,#REF!,#REF!</definedName>
    <definedName name="교15">#REF!,#REF!,#REF!,#REF!,#REF!</definedName>
    <definedName name="교2">#REF!,#REF!,#REF!,#REF!,#REF!,#REF!,#REF!</definedName>
    <definedName name="교3">#REF!,#REF!,#REF!,#REF!,#REF!,#REF!,#REF!</definedName>
    <definedName name="교4">#REF!,#REF!,#REF!,#REF!,#REF!,#REF!,#REF!</definedName>
    <definedName name="교5">#REF!,#REF!,#REF!,#REF!,#REF!,#REF!,#REF!</definedName>
    <definedName name="교6">#REF!,#REF!,#REF!,#REF!,#REF!,#REF!,#REF!</definedName>
    <definedName name="교7">#REF!,#REF!,#REF!,#REF!,#REF!,#REF!,#REF!</definedName>
    <definedName name="교8">#REF!,#REF!,#REF!,#REF!,#REF!,#REF!,#REF!</definedName>
    <definedName name="교9">#REF!,#REF!,#REF!,#REF!,#REF!,#REF!,#REF!</definedName>
    <definedName name="교각">#REF!</definedName>
    <definedName name="교대공" hidden="1">{#N/A,#N/A,FALSE,"단면 제원"}</definedName>
    <definedName name="교대공2" hidden="1">{#N/A,#N/A,FALSE,"단면 제원"}</definedName>
    <definedName name="교대보호블럭_설치">#REF!</definedName>
    <definedName name="교량계">#REF!</definedName>
    <definedName name="교량배수시설공">#REF!</definedName>
    <definedName name="교면1">#REF!,#REF!,#REF!,#REF!,#REF!,#REF!</definedName>
    <definedName name="교면10">#REF!,#REF!,#REF!,#REF!,#REF!,#REF!,#REF!</definedName>
    <definedName name="교면11">#REF!,#REF!,#REF!,#REF!,#REF!,#REF!,#REF!</definedName>
    <definedName name="교면12">#REF!,#REF!,#REF!,#REF!,#REF!,#REF!,#REF!</definedName>
    <definedName name="교면13">#REF!,#REF!,#REF!,#REF!,#REF!,#REF!,#REF!</definedName>
    <definedName name="교면14">#REF!,#REF!,#REF!,#REF!,#REF!,#REF!,#REF!</definedName>
    <definedName name="교면15">#REF!,#REF!,#REF!,#REF!,#REF!</definedName>
    <definedName name="교면2">#REF!,#REF!,#REF!,#REF!,#REF!,#REF!,#REF!</definedName>
    <definedName name="교면3">#REF!,#REF!,#REF!,#REF!,#REF!,#REF!,#REF!</definedName>
    <definedName name="교면4">#REF!,#REF!,#REF!,#REF!,#REF!,#REF!,#REF!</definedName>
    <definedName name="교면5">#REF!,#REF!,#REF!,#REF!,#REF!,#REF!,#REF!</definedName>
    <definedName name="교면6">#REF!,#REF!,#REF!,#REF!,#REF!,#REF!,#REF!</definedName>
    <definedName name="교면7">#REF!,#REF!,#REF!,#REF!,#REF!,#REF!,#REF!</definedName>
    <definedName name="교면8">#REF!,#REF!,#REF!,#REF!,#REF!,#REF!,#REF!</definedName>
    <definedName name="교면9">#REF!,#REF!,#REF!,#REF!,#REF!,#REF!,#REF!</definedName>
    <definedName name="교육">[5]직접인건비!#REF!</definedName>
    <definedName name="교통">[5]직접인건비!#REF!</definedName>
    <definedName name="교폭">#REF!</definedName>
    <definedName name="구">#REF!</definedName>
    <definedName name="구랑2교">#REF!</definedName>
    <definedName name="구랑교">#REF!</definedName>
    <definedName name="구분">#REF!</definedName>
    <definedName name="구분1">#REF!</definedName>
    <definedName name="구산갑지" hidden="1">#REF!</definedName>
    <definedName name="구조물">#REF!</definedName>
    <definedName name="구조물공수량집계표">#REF!</definedName>
    <definedName name="구조물깨기">#REF!</definedName>
    <definedName name="구조작업량">#REF!</definedName>
    <definedName name="구조지형계수">#REF!</definedName>
    <definedName name="구조화일수">#REF!</definedName>
    <definedName name="구천수량이동">#REF!</definedName>
    <definedName name="구축비율">#REF!</definedName>
    <definedName name="구축비율2">#REF!</definedName>
    <definedName name="구호표">#REF!</definedName>
    <definedName name="군벽돌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궤도공">#REF!</definedName>
    <definedName name="규모계수">#REF!</definedName>
    <definedName name="규모별보정계수">#REF!</definedName>
    <definedName name="규모보정계수">#REF!</definedName>
    <definedName name="그레이더3.6">#REF!</definedName>
    <definedName name="그레이더경">#REF!</definedName>
    <definedName name="그레이더노">#REF!</definedName>
    <definedName name="그레이더재">#REF!</definedName>
    <definedName name="그리스">#REF!</definedName>
    <definedName name="근로자계수">#REF!</definedName>
    <definedName name="근원직경에의한식재10노무비">#REF!</definedName>
    <definedName name="근원직경에의한식재10재료비">#REF!</definedName>
    <definedName name="근원직경에의한식재6노무비">#REF!</definedName>
    <definedName name="근원직경에의한식재6재료비">#REF!</definedName>
    <definedName name="금강석">#REF!</definedName>
    <definedName name="금액">#REF!</definedName>
    <definedName name="급여">BlankMacro1</definedName>
    <definedName name="급여하">BlankMacro1</definedName>
    <definedName name="기">#REF!</definedName>
    <definedName name="기1">#REF!</definedName>
    <definedName name="기2">#REF!</definedName>
    <definedName name="기3">#REF!</definedName>
    <definedName name="기계운전사">#REF!</definedName>
    <definedName name="기념비설치노무비">#REF!</definedName>
    <definedName name="기념비설치재료비">#REF!</definedName>
    <definedName name="기능수">#REF!</definedName>
    <definedName name="기본SW인건비">#REF!</definedName>
    <definedName name="기본경비">#REF!</definedName>
    <definedName name="기본노무">#REF!</definedName>
    <definedName name="기본재료">#REF!</definedName>
    <definedName name="기상">[5]직접인건비!#REF!</definedName>
    <definedName name="기술">#REF!</definedName>
    <definedName name="기술료">#REF!</definedName>
    <definedName name="기술료율">#REF!</definedName>
    <definedName name="기술사">#REF!</definedName>
    <definedName name="기술사달">#REF!</definedName>
    <definedName name="기와공">#REF!</definedName>
    <definedName name="기외잇기공">#REF!</definedName>
    <definedName name="기존경비">#REF!</definedName>
    <definedName name="기존노무">#REF!</definedName>
    <definedName name="기존재료">#REF!</definedName>
    <definedName name="기종계수">#REF!</definedName>
    <definedName name="기종별보정계수">#REF!</definedName>
    <definedName name="기준">#REF!</definedName>
    <definedName name="기준품보정">[3]설계기준!#REF!</definedName>
    <definedName name="기초">#REF!</definedName>
    <definedName name="기초데이타">#REF!</definedName>
    <definedName name="기초액">#REF!</definedName>
    <definedName name="기초인건비">#REF!</definedName>
    <definedName name="기타">[5]직접인건비!#REF!</definedName>
    <definedName name="기타경">#REF!</definedName>
    <definedName name="기타경비">#REF!</definedName>
    <definedName name="기타경비요율">#REF!</definedName>
    <definedName name="기타경비요율_변경">#REF!</definedName>
    <definedName name="기타경비율">#REF!</definedName>
    <definedName name="기타경비표">#REF!</definedName>
    <definedName name="기타구조일수">#REF!</definedName>
    <definedName name="기타정위치작업일수">#REF!</definedName>
    <definedName name="기타조사연장">#REF!</definedName>
    <definedName name="기타탐사연장">#REF!</definedName>
    <definedName name="기후경비">#REF!</definedName>
    <definedName name="기후노무">#REF!</definedName>
    <definedName name="기후재료">#REF!</definedName>
    <definedName name="긴비계목">#REF!</definedName>
    <definedName name="길1">#REF!</definedName>
    <definedName name="길10">#REF!</definedName>
    <definedName name="길11">#REF!</definedName>
    <definedName name="길12">#REF!</definedName>
    <definedName name="길13">#REF!</definedName>
    <definedName name="길14">#REF!</definedName>
    <definedName name="길15">#REF!</definedName>
    <definedName name="길16">#REF!</definedName>
    <definedName name="길2">#REF!</definedName>
    <definedName name="길3">#REF!</definedName>
    <definedName name="길4">#REF!</definedName>
    <definedName name="길5">#REF!</definedName>
    <definedName name="길6">#REF!</definedName>
    <definedName name="길7">#REF!</definedName>
    <definedName name="길8">#REF!</definedName>
    <definedName name="길9">#REF!</definedName>
    <definedName name="길이">#REF!</definedName>
    <definedName name="길이1">#REF!</definedName>
    <definedName name="길이2">#REF!</definedName>
    <definedName name="길이3">#REF!</definedName>
    <definedName name="길이4">#REF!</definedName>
    <definedName name="김명원">#REF!</definedName>
    <definedName name="김민규" hidden="1">{#N/A,#N/A,FALSE,"전열산출서"}</definedName>
    <definedName name="김치원">BlankMacro1</definedName>
    <definedName name="깨기수량">#REF!</definedName>
    <definedName name="깬잡석" hidden="1">{#N/A,#N/A,FALSE,"포장단가"}</definedName>
    <definedName name="꺽쇠">#REF!</definedName>
    <definedName name="끝장치노">#REF!</definedName>
    <definedName name="끝장치재">#REF!</definedName>
    <definedName name="ㄳ" hidden="1">{#N/A,#N/A,FALSE,"단가표지"}</definedName>
    <definedName name="ㄳㅅ">#REF!</definedName>
    <definedName name="ㄴㄱㄹ" hidden="1">#REF!</definedName>
    <definedName name="ㄴㄴ">#REF!</definedName>
    <definedName name="ㄴㄴㄴ" hidden="1">{#N/A,#N/A,FALSE,"운반시간"}</definedName>
    <definedName name="ㄴㄴㄴㄴ" hidden="1">#REF!</definedName>
    <definedName name="ㄴㄴㄴㄴㄴ" hidden="1">#REF!</definedName>
    <definedName name="ㄴㄴㅇ">[0]!ㄴㄴㅇ</definedName>
    <definedName name="ㄴㄷㄱ쇼">#REF!</definedName>
    <definedName name="ㄴㄹㅇㅁㄴ" hidden="1">#REF!</definedName>
    <definedName name="ㄴㄹㅇㅎㄴㄷㄱ">#REF!</definedName>
    <definedName name="ㄴㄻㄴㅇ" hidden="1">{#N/A,#N/A,FALSE,"조골재"}</definedName>
    <definedName name="ㄴㅁ" hidden="1">#REF!</definedName>
    <definedName name="ㄴㅁㄴㅇㄹ" hidden="1">#REF!</definedName>
    <definedName name="ㄴㅁㄹㄴㅁㅇㄴㅇㅁㄹㄴ" hidden="1">{#N/A,#N/A,FALSE,"단가표지"}</definedName>
    <definedName name="ㄴㅇ">#REF!</definedName>
    <definedName name="ㄴㅇㄹ">#REF!</definedName>
    <definedName name="ㄴㅇㄹㄷ" hidden="1">#REF!</definedName>
    <definedName name="ㄴㅇㄹㅈㄷ">#REF!</definedName>
    <definedName name="ㄴㅇㄻ" hidden="1">#REF!</definedName>
    <definedName name="ㄴㅇㄻㄴㅇㄻㄴㅇㄹ">#REF!</definedName>
    <definedName name="ㄴㅇㅇ" hidden="1">#REF!</definedName>
    <definedName name="ㄴㅇㅍ">#REF!</definedName>
    <definedName name="ㄴ윺ㅇㄹ">#REF!</definedName>
    <definedName name="ㄴㅊㅍㅌㅊㅍㅌㅊ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사못">#REF!</definedName>
    <definedName name="나사식_이음">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날1">#REF!</definedName>
    <definedName name="날개벽.">#REF!</definedName>
    <definedName name="날개벽기초">#REF!</definedName>
    <definedName name="남산1호">#REF!</definedName>
    <definedName name="남산2호">#REF!</definedName>
    <definedName name="내륙노무">#REF!</definedName>
    <definedName name="내륙재료">#REF!</definedName>
    <definedName name="내부수성">#REF!</definedName>
    <definedName name="내부수평비계노무비">#REF!</definedName>
    <definedName name="내부수평비계재료비">#REF!</definedName>
    <definedName name="내선전공">#REF!</definedName>
    <definedName name="내역" hidden="1">{#N/A,#N/A,FALSE,"표지목차"}</definedName>
    <definedName name="내역1">#REF!</definedName>
    <definedName name="내역3" hidden="1">{#N/A,#N/A,FALSE,"표지목차"}</definedName>
    <definedName name="내역800">#REF!</definedName>
    <definedName name="내역서">#REF!</definedName>
    <definedName name="내장공">#REF!</definedName>
    <definedName name="내진">#REF!</definedName>
    <definedName name="너트16">#REF!</definedName>
    <definedName name="넝마">#REF!</definedName>
    <definedName name="넣러" hidden="1">{#N/A,#N/A,FALSE,"표지목차"}</definedName>
    <definedName name="년도총괄표">BlankMacro1</definedName>
    <definedName name="노곡1호">#REF!</definedName>
    <definedName name="노곡2호">#REF!</definedName>
    <definedName name="노곡3호">#REF!</definedName>
    <definedName name="노곡4호">#REF!</definedName>
    <definedName name="노무금액">#REF!</definedName>
    <definedName name="노무단가">#REF!</definedName>
    <definedName name="노무비">#REF!</definedName>
    <definedName name="노무비금액">#REF!</definedName>
    <definedName name="노무비단가">#REF!</definedName>
    <definedName name="노무비합">#REF!</definedName>
    <definedName name="노임2" hidden="1">{"SJ - 기본 보기",#N/A,FALSE,"공사별 외주견적"}</definedName>
    <definedName name="노임단가">#REF!</definedName>
    <definedName name="노출직부">#REF!</definedName>
    <definedName name="녹막이페인트">#REF!</definedName>
    <definedName name="농원1호">#REF!</definedName>
    <definedName name="농원2호">#REF!</definedName>
    <definedName name="높1">#REF!</definedName>
    <definedName name="놓ㄹ노" hidden="1">{#N/A,#N/A,FALSE,"골재소요량";#N/A,#N/A,FALSE,"골재소요량"}</definedName>
    <definedName name="누산수량이동">#REF!</definedName>
    <definedName name="눔">#REF!</definedName>
    <definedName name="느티나무">#REF!</definedName>
    <definedName name="니뽕">#REF!</definedName>
    <definedName name="ㄶㅇㅀㄴㅇ" hidden="1">{#N/A,#N/A,FALSE,"표지목차"}</definedName>
    <definedName name="ㄷ378">#REF!</definedName>
    <definedName name="ㄷㄱ" hidden="1">{#N/A,#N/A,FALSE,"단가표지"}</definedName>
    <definedName name="ㄷㄱ듀ㅜㅠㅗ">#REF!</definedName>
    <definedName name="ㄷㄱ쇼ㅕ">#REF!</definedName>
    <definedName name="ㄷㄱㅈㅇㄹㄴㅊ">#REF!</definedName>
    <definedName name="ㄷ교ㅛ">#REF!</definedName>
    <definedName name="ㄷㄷㄱㄱ">#REF!</definedName>
    <definedName name="ㄷㄷㄷㄱㄱ">#REF!</definedName>
    <definedName name="ㄷㄷㄷㄷ" hidden="1">{#N/A,#N/A,FALSE,"전열산출서"}</definedName>
    <definedName name="ㄷㄷㄷㄷㅅㅅㅅㅅ">#REF!</definedName>
    <definedName name="ㄷㄹ">#REF!</definedName>
    <definedName name="ㄷㄹㄴ">#REF!</definedName>
    <definedName name="ㄷㄹㄴㅇㄹ">#REF!</definedName>
    <definedName name="ㄷㅇ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라" hidden="1">{#N/A,#N/A,FALSE,"표지목차"}</definedName>
    <definedName name="다우웰바설치공">#REF!</definedName>
    <definedName name="다웰바갯수">#REF!</definedName>
    <definedName name="다짐경">#REF!</definedName>
    <definedName name="다짐노">#REF!</definedName>
    <definedName name="다짐되메우기">#REF!</definedName>
    <definedName name="다짐재">#REF!</definedName>
    <definedName name="닥트공">#REF!</definedName>
    <definedName name="단가">[0]!단가</definedName>
    <definedName name="단가비교표">#REF!,#REF!</definedName>
    <definedName name="단가산출목록">[0]!단가산출목록</definedName>
    <definedName name="단가산출목록표">[0]!단가산출목록표</definedName>
    <definedName name="단가표">#REF!</definedName>
    <definedName name="단가합">#REF!</definedName>
    <definedName name="단순인력">#REF!</definedName>
    <definedName name="단위수량1">#REF!</definedName>
    <definedName name="단위수량2">#REF!</definedName>
    <definedName name="달대볼트">#REF!</definedName>
    <definedName name="담1">#REF!</definedName>
    <definedName name="담2">#REF!</definedName>
    <definedName name="담수경비">#REF!</definedName>
    <definedName name="담수노무">#REF!</definedName>
    <definedName name="담수재료">#REF!</definedName>
    <definedName name="담수호">#REF!</definedName>
    <definedName name="담장쌓기노무비">#REF!</definedName>
    <definedName name="담장쌓기재료비">#REF!</definedName>
    <definedName name="답사코드6">#REF!</definedName>
    <definedName name="답사코드7">#REF!</definedName>
    <definedName name="대골스레이트8자">#REF!</definedName>
    <definedName name="대기">#REF!</definedName>
    <definedName name="대나무">#REF!</definedName>
    <definedName name="대동설계계산서">#REF!</definedName>
    <definedName name="대상2" hidden="1">{#N/A,#N/A,FALSE,"이정표"}</definedName>
    <definedName name="대상지역설정">#REF!</definedName>
    <definedName name="대안설정">[5]직접인건비!#REF!</definedName>
    <definedName name="대안설정평가">#REF!</definedName>
    <definedName name="대학">BlankMacro1</definedName>
    <definedName name="댈타5">#REF!</definedName>
    <definedName name="더다">#REF!</definedName>
    <definedName name="더닫">#REF!</definedName>
    <definedName name="더더더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덤프15경">#REF!</definedName>
    <definedName name="덤프15노">#REF!</definedName>
    <definedName name="덤프15재">#REF!</definedName>
    <definedName name="덤프트럭10.5">#REF!</definedName>
    <definedName name="덤프트럭15">#REF!</definedName>
    <definedName name="데크휘니샤면고르기">#REF!</definedName>
    <definedName name="도급공사비">#REF!</definedName>
    <definedName name="도급분경비">#REF!</definedName>
    <definedName name="도급재료비">#REF!</definedName>
    <definedName name="도로SW">#REF!</definedName>
    <definedName name="도로범용수정">#REF!</definedName>
    <definedName name="도로소프트">#REF!</definedName>
    <definedName name="도로스텝당인건비">#REF!</definedName>
    <definedName name="도로연장">#REF!</definedName>
    <definedName name="도로작업연장">#REF!</definedName>
    <definedName name="도로지형계수">#REF!</definedName>
    <definedName name="도로표지2" hidden="1">{#N/A,#N/A,FALSE,"전력간선"}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목수">#REF!</definedName>
    <definedName name="도배공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장공">#REF!</definedName>
    <definedName name="도편수">#REF!</definedName>
    <definedName name="도화고급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돌">#REF!</definedName>
    <definedName name="돌망태경">#REF!</definedName>
    <definedName name="돌망태노">#REF!</definedName>
    <definedName name="돌망태재">#REF!</definedName>
    <definedName name="돌붙임재료집계">#REF!</definedName>
    <definedName name="돌저귀">#REF!</definedName>
    <definedName name="동바리교량노">#REF!</definedName>
    <definedName name="동바리교량재">#REF!</definedName>
    <definedName name="동바리암거노">#REF!</definedName>
    <definedName name="동바리암거재">#REF!</definedName>
    <definedName name="동발공">#REF!</definedName>
    <definedName name="동발공_터널">#REF!</definedName>
    <definedName name="동식물">[5]직접인건비!#REF!</definedName>
    <definedName name="동식물상육상">#REF!</definedName>
    <definedName name="동식물상육수">#REF!</definedName>
    <definedName name="동식물상해양">#REF!</definedName>
    <definedName name="동식물수">[5]직접인건비!#REF!</definedName>
    <definedName name="되메경">#REF!</definedName>
    <definedName name="되메노">#REF!</definedName>
    <definedName name="되메우고다지기노무비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라이브파이프">#REF!</definedName>
    <definedName name="드라이브파이프슈">#REF!</definedName>
    <definedName name="드라이브파이프헤드">#REF!</definedName>
    <definedName name="드롭해드">#REF!</definedName>
    <definedName name="드잡이공">#REF!</definedName>
    <definedName name="디스트리뷰터경">#REF!</definedName>
    <definedName name="디스트리뷰터노">#REF!</definedName>
    <definedName name="디스트리뷰터재">#REF!</definedName>
    <definedName name="디이젤엔진15HP">#REF!</definedName>
    <definedName name="ㄹ" hidden="1">{#N/A,#N/A,FALSE,"배수1"}</definedName>
    <definedName name="ㄹ237">#REF!</definedName>
    <definedName name="ㄹㄴ" hidden="1">#REF!</definedName>
    <definedName name="ㄹㄴㄹㄴ">#REF!</definedName>
    <definedName name="ㄹㄴㅇㄹㅊㅈ">#REF!</definedName>
    <definedName name="ㄹㄴㅇㄻㄴ" hidden="1">{#N/A,#N/A,FALSE,"단가표지"}</definedName>
    <definedName name="ㄹㄴ웋" hidden="1">{#N/A,#N/A,FALSE,"운반시간"}</definedName>
    <definedName name="ㄹㄹ" hidden="1">{#N/A,#N/A,FALSE,"구조1"}</definedName>
    <definedName name="ㄹㄹㄹㄹ">#REF!</definedName>
    <definedName name="ㄹㄹㄹㄹㄹ">#REF!</definedName>
    <definedName name="ㄹㄹㅇㅇㅇ">#REF!</definedName>
    <definedName name="ㄹㅇ">#REF!</definedName>
    <definedName name="ㄹㅇㄱㄹ">#REF!</definedName>
    <definedName name="ㄹㅇㄳㄷ">#REF!</definedName>
    <definedName name="ㄹㅇㄴ">#REF!</definedName>
    <definedName name="ㄹㅇㄹ" hidden="1">{#N/A,#N/A,FALSE,"혼합골재"}</definedName>
    <definedName name="ㄹㅇㄹㅇㄹㅇ">#REF!</definedName>
    <definedName name="ㄹㅇㅅㄱㄷ">#REF!</definedName>
    <definedName name="ㄹㅇㅎㄴㅇ" hidden="1">{#N/A,#N/A,FALSE,"조골재"}</definedName>
    <definedName name="ㄹ호" hidden="1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왕각재">#REF!</definedName>
    <definedName name="라인마커경">#REF!</definedName>
    <definedName name="라인마커노">#REF!</definedName>
    <definedName name="라인마커재">#REF!</definedName>
    <definedName name="랑">#REF!</definedName>
    <definedName name="럭스트롱">#REF!</definedName>
    <definedName name="레미경">#REF!</definedName>
    <definedName name="레미노">#REF!</definedName>
    <definedName name="레미재">#REF!</definedName>
    <definedName name="레미콘">#REF!</definedName>
    <definedName name="레미콘180">#REF!</definedName>
    <definedName name="레미콘210">#REF!</definedName>
    <definedName name="레미콘타설노무비">#REF!</definedName>
    <definedName name="레이어별작업비율">#REF!</definedName>
    <definedName name="레이어작업비율">#REF!</definedName>
    <definedName name="로라경">#REF!</definedName>
    <definedName name="로라노">#REF!</definedName>
    <definedName name="로라재">#REF!</definedName>
    <definedName name="롱" hidden="1">{#N/A,#N/A,FALSE,"배수2"}</definedName>
    <definedName name="롱ㅎ">#REF!</definedName>
    <definedName name="료비금액">#REF!</definedName>
    <definedName name="루프드레인100">#REF!</definedName>
    <definedName name="루프드레인75">#REF!</definedName>
    <definedName name="류" hidden="1">{#N/A,#N/A,FALSE,"부대2"}</definedName>
    <definedName name="륜ㅇㅀㅇㄹㄶ">#REF!</definedName>
    <definedName name="리빙우드">#REF!</definedName>
    <definedName name="ㄻㄴㄹㅇㄴㅁ" hidden="1">{#N/A,#N/A,FALSE,"운반시간"}</definedName>
    <definedName name="ㄻㄴㄻㄴㅇㄻㄴ" hidden="1">{#N/A,#N/A,FALSE,"표지목차"}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ㄴㅇㅎㄻㄴㅇㅀㅇㄻㄴ">#REF!</definedName>
    <definedName name="ㄻㅁ" hidden="1">{#N/A,#N/A,FALSE,"조골재"}</definedName>
    <definedName name="ㄼㅎㅅㄳㄺㅎㅇㅍㅎㅍㄴㅇㄹ">#REF!</definedName>
    <definedName name="ㅀ" hidden="1">{#N/A,#N/A,TRUE,"토적및재료집계";#N/A,#N/A,TRUE,"토적및재료집계";#N/A,#N/A,TRUE,"단위량"}</definedName>
    <definedName name="ㅀㅇㅁ" hidden="1">{#N/A,#N/A,FALSE,"골재소요량";#N/A,#N/A,FALSE,"골재소요량"}</definedName>
    <definedName name="ㅁ" hidden="1">#REF!</definedName>
    <definedName name="ㅁ1">#REF!</definedName>
    <definedName name="ㅁ54">#REF!</definedName>
    <definedName name="ㅁㄴ" hidden="1">#REF!</definedName>
    <definedName name="ㅁㄴㄹㄴ" hidden="1">{#N/A,#N/A,FALSE,"운반시간"}</definedName>
    <definedName name="ㅁㄴㄹㅇㅁ" hidden="1">{#N/A,#N/A,FALSE,"단가표지"}</definedName>
    <definedName name="ㅁㄴㅇ" hidden="1">{#N/A,#N/A,FALSE,"배수1"}</definedName>
    <definedName name="ㅁㄴㅇㄹ" hidden="1">#REF!</definedName>
    <definedName name="ㅁㄴㅇ류" hidden="1">#REF!</definedName>
    <definedName name="ㅁㄴㅇㄻㄴㅇ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ㅊㅍㅁ">#REF!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ㄷㄱㅂㅈㅇㄹㄴ">#REF!</definedName>
    <definedName name="ㅁㄹㄴㄹㄴ">#REF!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ㄹㄹ">#REF!</definedName>
    <definedName name="ㅁㄹㄻㄹㄴㅇㄻㄴ">#REF!</definedName>
    <definedName name="ㅁㄹㅇㄴ" hidden="1">{#N/A,#N/A,FALSE,"단가표지"}</definedName>
    <definedName name="ㅁㄹㅇㅁㄴ" hidden="1">{#N/A,#N/A,FALSE,"골재소요량";#N/A,#N/A,FALSE,"골재소요량"}</definedName>
    <definedName name="ㅁㄹㅈㅇㄶㅁㄴㅇ">#REF!</definedName>
    <definedName name="ㅁㄻㄴㄹ" hidden="1">{#N/A,#N/A,FALSE,"골재소요량";#N/A,#N/A,FALSE,"골재소요량"}</definedName>
    <definedName name="ㅁㄻㄴㅇㄹㄴㅇㄹㄴ" hidden="1">#REF!</definedName>
    <definedName name="ㅁㅁ">#REF!</definedName>
    <definedName name="ㅁㅁ185">#REF!</definedName>
    <definedName name="ㅁㅁㅁ">#REF!</definedName>
    <definedName name="ㅁㅁㅁㅁ" hidden="1">{#N/A,#N/A,FALSE,"혼합골재"}</definedName>
    <definedName name="ㅁㅁㅁㅁㅁㅁ" hidden="1">#REF!</definedName>
    <definedName name="ㅁㅂ">#REF!</definedName>
    <definedName name="ㅁㅂㅁㅂ">#REF!</definedName>
    <definedName name="ㅁㅂㅇㅁㄴㅇ">#REF!</definedName>
    <definedName name="ㅁㅇ">[0]!ㅁㅇ</definedName>
    <definedName name="ㅁㅇㄹㄴㅇㅁㄹ" hidden="1">{#N/A,#N/A,FALSE,"운반시간"}</definedName>
    <definedName name="ㅁㅇㄹㅁㅈㄷㅊ">#REF!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" hidden="1">{"'Sheet1'!$A$4","'Sheet1'!$A$9:$G$28"}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ㅁㅊㅍㅋㅌㅊ">#REF!</definedName>
    <definedName name="ㅁㅍ">#REF!</definedName>
    <definedName name="ㅁㅍㄴㅇㅍㅁㄴㅇㄹ">#REF!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마1">#REF!</definedName>
    <definedName name="마사토">#REF!</definedName>
    <definedName name="마사토깔기노무비">#REF!</definedName>
    <definedName name="마사토깔기재료비">#REF!</definedName>
    <definedName name="마이너찬넬">#REF!</definedName>
    <definedName name="마진">#REF!</definedName>
    <definedName name="막돌담장0.9노무비">#REF!</definedName>
    <definedName name="막돌담장0.9재료비">#REF!</definedName>
    <definedName name="막돌담장1.2노무비">#REF!</definedName>
    <definedName name="막돌담장1.2재료비">#REF!</definedName>
    <definedName name="말뚝길이">#REF!</definedName>
    <definedName name="말뚝속채움">#REF!</definedName>
    <definedName name="말뚝시험비">#REF!</definedName>
    <definedName name="말뚝이음">#REF!</definedName>
    <definedName name="매끈한마감">#REF!</definedName>
    <definedName name="매당가격">#REF!</definedName>
    <definedName name="맨홀조서">#REF!</definedName>
    <definedName name="맨홀토공산출">#REF!</definedName>
    <definedName name="맨홀호수">#REF!</definedName>
    <definedName name="맷수">#REF!</definedName>
    <definedName name="머캐덤10경">#REF!</definedName>
    <definedName name="머캐덤10노">#REF!</definedName>
    <definedName name="머캐덤10재">#REF!</definedName>
    <definedName name="머캐덤8경">#REF!</definedName>
    <definedName name="머캐덤8노">#REF!</definedName>
    <definedName name="머캐덤8재">#REF!</definedName>
    <definedName name="머캐덤경">#REF!</definedName>
    <definedName name="머캐덤노">#REF!</definedName>
    <definedName name="머캐덤롤러8의10톤">#REF!</definedName>
    <definedName name="머캐덤재">#REF!</definedName>
    <definedName name="메1">#REF!</definedName>
    <definedName name="메2">#REF!</definedName>
    <definedName name="메3">#REF!</definedName>
    <definedName name="메4">#REF!</definedName>
    <definedName name="메탈크라운">#REF!</definedName>
    <definedName name="면적">#REF!</definedName>
    <definedName name="면적_원본_읍면삭제__Query_Query">#REF!</definedName>
    <definedName name="명_성">#REF!</definedName>
    <definedName name="명성">#REF!</definedName>
    <definedName name="명수">#REF!</definedName>
    <definedName name="명진출력">[0]!명진출력</definedName>
    <definedName name="모노륨">#REF!</definedName>
    <definedName name="모래">#REF!</definedName>
    <definedName name="모래운반경">#REF!</definedName>
    <definedName name="모래운반노">#REF!</definedName>
    <definedName name="모래운반재">#REF!</definedName>
    <definedName name="모르터1노">#REF!</definedName>
    <definedName name="모르터2노">#REF!</definedName>
    <definedName name="모르터3노">#REF!</definedName>
    <definedName name="모르터노">#REF!</definedName>
    <definedName name="모르터바르기바닥노무비">#REF!</definedName>
    <definedName name="모르터바르기바닥재료비">#REF!</definedName>
    <definedName name="모빌유">#REF!</definedName>
    <definedName name="모자이크">#REF!</definedName>
    <definedName name="목도">#REF!</definedName>
    <definedName name="목재훈증소독경비">#REF!</definedName>
    <definedName name="목재훈증소독노무비">#REF!</definedName>
    <definedName name="목재훈증소독재료비">#REF!</definedName>
    <definedName name="목조각공">#REF!</definedName>
    <definedName name="목차2">#REF!</definedName>
    <definedName name="몰라">#REF!</definedName>
    <definedName name="못">#REF!</definedName>
    <definedName name="못25">#REF!</definedName>
    <definedName name="못50">#REF!</definedName>
    <definedName name="못75">#REF!</definedName>
    <definedName name="무1">#REF!,#REF!,#REF!,#REF!,#REF!,#REF!</definedName>
    <definedName name="무10">#REF!,#REF!,#REF!,#REF!,#REF!,#REF!,#REF!</definedName>
    <definedName name="무11">#REF!,#REF!,#REF!,#REF!,#REF!,#REF!,#REF!</definedName>
    <definedName name="무12">#REF!,#REF!,#REF!,#REF!,#REF!,#REF!,#REF!</definedName>
    <definedName name="무13">#REF!,#REF!,#REF!,#REF!,#REF!,#REF!,#REF!</definedName>
    <definedName name="무14">#REF!,#REF!,#REF!,#REF!,#REF!,#REF!,#REF!</definedName>
    <definedName name="무15">#REF!,#REF!,#REF!,#REF!,#REF!</definedName>
    <definedName name="무2">#REF!,#REF!,#REF!,#REF!,#REF!,#REF!,#REF!</definedName>
    <definedName name="무3">#REF!,#REF!,#REF!,#REF!,#REF!,#REF!,#REF!</definedName>
    <definedName name="무4">#REF!,#REF!,#REF!,#REF!,#REF!,#REF!,#REF!</definedName>
    <definedName name="무5">#REF!,#REF!,#REF!,#REF!,#REF!,#REF!,#REF!</definedName>
    <definedName name="무6">#REF!,#REF!,#REF!,#REF!,#REF!,#REF!,#REF!</definedName>
    <definedName name="무7">#REF!,#REF!,#REF!,#REF!,#REF!,#REF!,#REF!</definedName>
    <definedName name="무8">#REF!,#REF!,#REF!,#REF!,#REF!,#REF!,#REF!</definedName>
    <definedName name="무9">#REF!,#REF!,#REF!,#REF!,#REF!,#REF!,#REF!</definedName>
    <definedName name="무농1호">#REF!</definedName>
    <definedName name="무농2호">#REF!</definedName>
    <definedName name="무늬거푸집">#REF!</definedName>
    <definedName name="무면1">#REF!,#REF!,#REF!,#REF!,#REF!,#REF!</definedName>
    <definedName name="무면10">#REF!,#REF!,#REF!,#REF!,#REF!,#REF!,#REF!</definedName>
    <definedName name="무면11">#REF!,#REF!,#REF!,#REF!,#REF!,#REF!,#REF!</definedName>
    <definedName name="무면12">#REF!,#REF!,#REF!,#REF!,#REF!,#REF!,#REF!</definedName>
    <definedName name="무면13">#REF!,#REF!,#REF!,#REF!,#REF!,#REF!,#REF!</definedName>
    <definedName name="무면14">#REF!,#REF!,#REF!,#REF!,#REF!,#REF!,#REF!</definedName>
    <definedName name="무면15">#REF!,#REF!,#REF!,#REF!,#REF!</definedName>
    <definedName name="무면2">#REF!,#REF!,#REF!,#REF!,#REF!,#REF!,#REF!</definedName>
    <definedName name="무면3">#REF!,#REF!,#REF!,#REF!,#REF!,#REF!,#REF!</definedName>
    <definedName name="무면4">#REF!,#REF!,#REF!,#REF!,#REF!,#REF!,#REF!</definedName>
    <definedName name="무면5">#REF!,#REF!,#REF!,#REF!,#REF!,#REF!,#REF!</definedName>
    <definedName name="무면6">#REF!,#REF!,#REF!,#REF!,#REF!,#REF!,#REF!</definedName>
    <definedName name="무면7">#REF!,#REF!,#REF!,#REF!,#REF!,#REF!,#REF!</definedName>
    <definedName name="무면8">#REF!,#REF!,#REF!,#REF!,#REF!,#REF!,#REF!</definedName>
    <definedName name="무면9">#REF!,#REF!,#REF!,#REF!,#REF!,#REF!,#REF!</definedName>
    <definedName name="무선안테나공">#REF!</definedName>
    <definedName name="문고리">#REF!</definedName>
    <definedName name="문양노">#REF!</definedName>
    <definedName name="문화재">[5]직접인건비!#REF!</definedName>
    <definedName name="물가자료">#REF!</definedName>
    <definedName name="물관경비">#REF!</definedName>
    <definedName name="물관노무">#REF!</definedName>
    <definedName name="물관재료">#REF!</definedName>
    <definedName name="물리탐사">#REF!</definedName>
    <definedName name="물수경비">#REF!</definedName>
    <definedName name="물수노무">#REF!</definedName>
    <definedName name="물수재료">#REF!</definedName>
    <definedName name="물탱크5500L">#REF!</definedName>
    <definedName name="물탱크경">#REF!</definedName>
    <definedName name="물탱크노">#REF!</definedName>
    <definedName name="물탱크재">#REF!</definedName>
    <definedName name="물푸경">#REF!</definedName>
    <definedName name="물푸노">#REF!</definedName>
    <definedName name="물푸재">#REF!</definedName>
    <definedName name="뮤">#REF!</definedName>
    <definedName name="뮤2">#REF!</definedName>
    <definedName name="미장공">#REF!</definedName>
    <definedName name="믹서경">#REF!</definedName>
    <definedName name="믹서노">#REF!</definedName>
    <definedName name="믹서재">#REF!</definedName>
    <definedName name="민">#REF!</definedName>
    <definedName name="민ㅇ린ㅇ러">#REF!</definedName>
    <definedName name="밈ㄴ인이애ㅣㅏ잉르ㅏ댜ㅐㅇㄹ">#REF!</definedName>
    <definedName name="ㅂ" hidden="1">{#N/A,#N/A,FALSE,"표지목차"}</definedName>
    <definedName name="ㅂㄴㄹㅇㄹ">#REF!</definedName>
    <definedName name="ㅂㅁㅋㅂ">#REF!</definedName>
    <definedName name="ㅂㅂ" hidden="1">{#N/A,#N/A,FALSE,"단가표지"}</definedName>
    <definedName name="ㅂㅂ1" hidden="1">{"'Sheet1'!$A$4","'Sheet1'!$A$9:$G$28"}</definedName>
    <definedName name="ㅂㅂㅂ" hidden="1">{#N/A,#N/A,FALSE,"토공2"}</definedName>
    <definedName name="ㅂㅂㅂㅂ" hidden="1">{#N/A,#N/A,FALSE,"조골재"}</definedName>
    <definedName name="ㅂㅂㅂㅂㅂ">#REF!</definedName>
    <definedName name="ㅂㅈ" hidden="1">{#N/A,#N/A,TRUE,"1";#N/A,#N/A,TRUE,"2";#N/A,#N/A,TRUE,"3";#N/A,#N/A,TRUE,"4";#N/A,#N/A,TRUE,"5";#N/A,#N/A,TRUE,"6";#N/A,#N/A,TRUE,"7"}</definedName>
    <definedName name="ㅂㅈㄷ" hidden="1">{#N/A,#N/A,FALSE,"전열산출서"}</definedName>
    <definedName name="ㅂㅈㅈ">#REF!</definedName>
    <definedName name="ㅂㅈㅎㅁㅇㄴ">#REF!</definedName>
    <definedName name="ㅂㅋ">#REF!</definedName>
    <definedName name="바니쉬">#REF!</definedName>
    <definedName name="바닥타일">#REF!</definedName>
    <definedName name="바닥타일노무비">#REF!</definedName>
    <definedName name="바닥타일자재비">#REF!</definedName>
    <definedName name="바람경비">#REF!</definedName>
    <definedName name="바람노무">#REF!</definedName>
    <definedName name="바람재료">#REF!</definedName>
    <definedName name="바탕체">#REF!</definedName>
    <definedName name="박광수">#REF!</definedName>
    <definedName name="박리제">#REF!</definedName>
    <definedName name="박미현">#REF!</definedName>
    <definedName name="반사" hidden="1">{#N/A,#N/A,FALSE,"포장단가"}</definedName>
    <definedName name="반사경노">#REF!</definedName>
    <definedName name="반사경지주노">#REF!</definedName>
    <definedName name="반중력산근">#REF!</definedName>
    <definedName name="발전기">#REF!</definedName>
    <definedName name="발행종류">#REF!</definedName>
    <definedName name="방수공">#REF!</definedName>
    <definedName name="방수액">#REF!</definedName>
    <definedName name="방습비닐">#REF!</definedName>
    <definedName name="방습비닐깔기노무비">#REF!</definedName>
    <definedName name="방습비닐깔기재료비">#REF!</definedName>
    <definedName name="방습필름">#REF!</definedName>
    <definedName name="방진고무50">#REF!</definedName>
    <definedName name="방호벽">#REF!</definedName>
    <definedName name="방호벽조서">#REF!</definedName>
    <definedName name="방호벽폭편측">#REF!</definedName>
    <definedName name="방화문">#REF!</definedName>
    <definedName name="배">#REF!</definedName>
    <definedName name="배1">[0]!배1</definedName>
    <definedName name="배관공">#REF!</definedName>
    <definedName name="배수2" hidden="1">{#N/A,#N/A,FALSE,"배수1"}</definedName>
    <definedName name="배수경비">#REF!</definedName>
    <definedName name="배수공ㄴ">#REF!</definedName>
    <definedName name="배수공수량집계표">#REF!</definedName>
    <definedName name="배수공집계">#REF!</definedName>
    <definedName name="배수공표지">#REF!</definedName>
    <definedName name="배수관날개벽">#REF!</definedName>
    <definedName name="배수구조물공총재">#REF!</definedName>
    <definedName name="배수구조물토공">#REF!</definedName>
    <definedName name="배수노무">#REF!</definedName>
    <definedName name="배수로">#REF!</definedName>
    <definedName name="배수재료">#REF!</definedName>
    <definedName name="배수특성">#REF!</definedName>
    <definedName name="배전전공">#REF!</definedName>
    <definedName name="배전활선전공">#REF!</definedName>
    <definedName name="백" hidden="1">{#N/A,#N/A,FALSE,"전열산출서"}</definedName>
    <definedName name="백동진" hidden="1">{#N/A,#N/A,FALSE,"전열산출서"}</definedName>
    <definedName name="백동혁" hidden="1">{#N/A,#N/A,FALSE,"전열산출서"}</definedName>
    <definedName name="백성진" hidden="1">{#N/A,#N/A,FALSE,"전열산출서"}</definedName>
    <definedName name="백승진" hidden="1">{#N/A,#N/A,FALSE,"전열산출서"}</definedName>
    <definedName name="백시멘트">#REF!</definedName>
    <definedName name="백종혁" hidden="1">{#N/A,#N/A,FALSE,"전열산출서"}</definedName>
    <definedName name="백호0.4경">#REF!</definedName>
    <definedName name="백호0.4노">#REF!</definedName>
    <definedName name="백호0.4재">#REF!</definedName>
    <definedName name="백호0.7경">#REF!</definedName>
    <definedName name="백호0.7노">#REF!</definedName>
    <definedName name="백호0.7재">#REF!</definedName>
    <definedName name="백호우BH07">#REF!</definedName>
    <definedName name="번들1호">#REF!</definedName>
    <definedName name="번들2호">#REF!</definedName>
    <definedName name="번들3호">#REF!</definedName>
    <definedName name="벌목공">#REF!</definedName>
    <definedName name="벌목부">#REF!</definedName>
    <definedName name="범용기능">BlankMacro1</definedName>
    <definedName name="범용기본">#REF!</definedName>
    <definedName name="범용도로">#REF!</definedName>
    <definedName name="범용도입">#REF!</definedName>
    <definedName name="범용도입비">#REF!</definedName>
    <definedName name="범용상수">#REF!</definedName>
    <definedName name="범용스텝당인건비">#REF!</definedName>
    <definedName name="범용추가">#REF!</definedName>
    <definedName name="범용커스터마이징">BlankMacro1</definedName>
    <definedName name="범용하수">#REF!</definedName>
    <definedName name="벽돌">#REF!</definedName>
    <definedName name="벽돌제작공">#REF!</definedName>
    <definedName name="벽지바르기노무비">#REF!</definedName>
    <definedName name="벽지바르기재료비">#REF!</definedName>
    <definedName name="벽체두께">#REF!</definedName>
    <definedName name="벽타일">#REF!</definedName>
    <definedName name="변간접노무비">#REF!</definedName>
    <definedName name="변간접노무비율">#REF!</definedName>
    <definedName name="변경" hidden="1">{#N/A,#N/A,FALSE,"포장단가"}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공급가액">#REF!</definedName>
    <definedName name="변기타경비">#REF!</definedName>
    <definedName name="변기타경비율">#REF!</definedName>
    <definedName name="변노무비">#REF!</definedName>
    <definedName name="변도급액">#REF!</definedName>
    <definedName name="변부가가치세">#REF!</definedName>
    <definedName name="변산재보험료">#REF!</definedName>
    <definedName name="변산재보험료율">#REF!</definedName>
    <definedName name="변순공사원가">#REF!</definedName>
    <definedName name="변안전관리비">#REF!</definedName>
    <definedName name="변안전관리비율">#REF!</definedName>
    <definedName name="변이윤">#REF!</definedName>
    <definedName name="변이윤율">#REF!</definedName>
    <definedName name="변이윤조정액">#REF!</definedName>
    <definedName name="변일반관리비">#REF!</definedName>
    <definedName name="변일반관리비율">#REF!</definedName>
    <definedName name="변재료비">#REF!</definedName>
    <definedName name="별첨" hidden="1">{#N/A,#N/A,FALSE,"조골재"}</definedName>
    <definedName name="볏단">#REF!</definedName>
    <definedName name="보">#REF!</definedName>
    <definedName name="보고경비">#REF!</definedName>
    <definedName name="보고노무">#REF!</definedName>
    <definedName name="보고서인쇄비">[5]직접인건비!#REF!</definedName>
    <definedName name="보고재료">#REF!</definedName>
    <definedName name="보링공">#REF!</definedName>
    <definedName name="보링공_지질조사">#REF!</definedName>
    <definedName name="보안공">#REF!</definedName>
    <definedName name="보온공">#REF!</definedName>
    <definedName name="보일러공">#REF!</definedName>
    <definedName name="보정계수4">#REF!</definedName>
    <definedName name="보정계수5">#REF!</definedName>
    <definedName name="보조">#REF!</definedName>
    <definedName name="보조강재">#REF!</definedName>
    <definedName name="보조기층깔기노무비">#REF!</definedName>
    <definedName name="보조기층깔기재료비">#REF!</definedName>
    <definedName name="보조기층재">#REF!</definedName>
    <definedName name="보조기층포설경">#REF!</definedName>
    <definedName name="보조기층포설노">#REF!</definedName>
    <definedName name="보조기층포설재">#REF!</definedName>
    <definedName name="보조조경">#REF!</definedName>
    <definedName name="보차도">[0]!보차도</definedName>
    <definedName name="보차도경계블럭">#REF!</definedName>
    <definedName name="보통마감">#REF!</definedName>
    <definedName name="보통선원">#REF!</definedName>
    <definedName name="보통인력">#REF!</definedName>
    <definedName name="보통인부">#REF!</definedName>
    <definedName name="보판넬">#REF!</definedName>
    <definedName name="보험료">#REF!</definedName>
    <definedName name="보호천막">#REF!</definedName>
    <definedName name="복층유리12">#REF!</definedName>
    <definedName name="복층유리끼우고닦기12노무비">#REF!</definedName>
    <definedName name="복층유리끼우고닦기12재료비">#REF!</definedName>
    <definedName name="복층유리칼라12">#REF!</definedName>
    <definedName name="본선연장">#REF!</definedName>
    <definedName name="본선포장">#REF!</definedName>
    <definedName name="볼트">#REF!</definedName>
    <definedName name="볼트M16">#REF!</definedName>
    <definedName name="부">#REF!</definedName>
    <definedName name="부가11">#REF!</definedName>
    <definedName name="부가가치세">#REF!</definedName>
    <definedName name="부가가치세요율">#REF!</definedName>
    <definedName name="부가가치세요율_변경">#REF!</definedName>
    <definedName name="부가가치표">#REF!</definedName>
    <definedName name="부가세">#REF!</definedName>
    <definedName name="부대" hidden="1">{#N/A,#N/A,FALSE,"골재소요량";#N/A,#N/A,FALSE,"골재소요량"}</definedName>
    <definedName name="부대1" hidden="1">{#N/A,#N/A,FALSE,"부대2"}</definedName>
    <definedName name="부대공집계표">#REF!</definedName>
    <definedName name="부대구조" hidden="1">{#N/A,#N/A,FALSE,"골재소요량";#N/A,#N/A,FALSE,"골재소요량"}</definedName>
    <definedName name="부대방안" hidden="1">{#N/A,#N/A,FALSE,"단가표지"}</definedName>
    <definedName name="부대원본" hidden="1">{#N/A,#N/A,FALSE,"토공2"}</definedName>
    <definedName name="부대철콘" hidden="1">{#N/A,#N/A,FALSE,"골재소요량";#N/A,#N/A,FALSE,"골재소요량"}</definedName>
    <definedName name="부설비">#REF!</definedName>
    <definedName name="부유경비">#REF!</definedName>
    <definedName name="부유노무">#REF!</definedName>
    <definedName name="부유사경비">#REF!</definedName>
    <definedName name="부유사노무">#REF!</definedName>
    <definedName name="부유사재료">#REF!</definedName>
    <definedName name="부유재료">#REF!</definedName>
    <definedName name="분기" hidden="1">#REF!</definedName>
    <definedName name="분류A">#REF!</definedName>
    <definedName name="불1">#REF!,#REF!,#REF!,#REF!,#REF!,#REF!</definedName>
    <definedName name="불10">#REF!,#REF!,#REF!,#REF!,#REF!,#REF!,#REF!</definedName>
    <definedName name="불11">#REF!,#REF!,#REF!,#REF!,#REF!,#REF!,#REF!</definedName>
    <definedName name="불12">#REF!,#REF!,#REF!,#REF!,#REF!,#REF!,#REF!</definedName>
    <definedName name="불13">#REF!,#REF!,#REF!,#REF!,#REF!,#REF!,#REF!</definedName>
    <definedName name="불14">#REF!,#REF!,#REF!,#REF!,#REF!,#REF!,#REF!</definedName>
    <definedName name="불15">#REF!,#REF!,#REF!,#REF!,#REF!</definedName>
    <definedName name="불2">#REF!,#REF!,#REF!,#REF!,#REF!,#REF!,#REF!</definedName>
    <definedName name="불3">#REF!,#REF!,#REF!,#REF!,#REF!,#REF!,#REF!</definedName>
    <definedName name="불4">#REF!,#REF!,#REF!,#REF!,#REF!,#REF!,#REF!</definedName>
    <definedName name="불5">#REF!,#REF!,#REF!,#REF!,#REF!,#REF!,#REF!</definedName>
    <definedName name="불6">#REF!,#REF!,#REF!,#REF!,#REF!,#REF!,#REF!</definedName>
    <definedName name="불7">#REF!,#REF!,#REF!,#REF!,#REF!,#REF!,#REF!</definedName>
    <definedName name="불8">#REF!,#REF!,#REF!,#REF!,#REF!,#REF!,#REF!</definedName>
    <definedName name="불9">#REF!,#REF!,#REF!,#REF!,#REF!,#REF!,#REF!</definedName>
    <definedName name="불면1">#REF!,#REF!,#REF!,#REF!,#REF!,#REF!</definedName>
    <definedName name="불면10">#REF!,#REF!,#REF!,#REF!,#REF!,#REF!,#REF!</definedName>
    <definedName name="불면11">#REF!,#REF!,#REF!,#REF!,#REF!,#REF!,#REF!</definedName>
    <definedName name="불면12">#REF!,#REF!,#REF!,#REF!,#REF!,#REF!,#REF!</definedName>
    <definedName name="불면13">#REF!,#REF!,#REF!,#REF!,#REF!,#REF!,#REF!</definedName>
    <definedName name="불면14">#REF!,#REF!,#REF!,#REF!,#REF!,#REF!,#REF!</definedName>
    <definedName name="불면15">#REF!,#REF!,#REF!,#REF!,#REF!</definedName>
    <definedName name="불면2">#REF!,#REF!,#REF!,#REF!,#REF!,#REF!,#REF!</definedName>
    <definedName name="불면3">#REF!,#REF!,#REF!,#REF!,#REF!,#REF!,#REF!</definedName>
    <definedName name="불면4">#REF!,#REF!,#REF!,#REF!,#REF!,#REF!,#REF!</definedName>
    <definedName name="불면5">#REF!,#REF!,#REF!,#REF!,#REF!,#REF!,#REF!</definedName>
    <definedName name="불면6">#REF!,#REF!,#REF!,#REF!,#REF!,#REF!,#REF!</definedName>
    <definedName name="불면7">#REF!,#REF!,#REF!,#REF!,#REF!,#REF!,#REF!</definedName>
    <definedName name="불면8">#REF!,#REF!,#REF!,#REF!,#REF!,#REF!,#REF!</definedName>
    <definedName name="불면9">#REF!,#REF!,#REF!,#REF!,#REF!,#REF!,#REF!</definedName>
    <definedName name="붙임자료" hidden="1">{"'정산내역서'!$A$1:$I$35","'정산서(절.성토부)'!$A$1:$Q$17","'정산서(교량부)'!$A$1:$Q$84","'총괄표'!$A$1:$M$12","'시행현황'!$A$1:$G$12","'표지'!$A$1:$N$27","'정산서(절.성토부)'!$A$3:$Q$7"}</definedName>
    <definedName name="뷰" hidden="1">{#N/A,#N/A,FALSE,"단가표지"}</definedName>
    <definedName name="브레이커0.4경">#REF!</definedName>
    <definedName name="브레이커0.7경">#REF!</definedName>
    <definedName name="브레이커경">#REF!</definedName>
    <definedName name="브이c">#REF!</definedName>
    <definedName name="블럭4">#REF!</definedName>
    <definedName name="블럭6">#REF!</definedName>
    <definedName name="블럭8">#REF!</definedName>
    <definedName name="비계공">#REF!</definedName>
    <definedName name="비계기본틀">#REF!</definedName>
    <definedName name="비계다리노무비">#REF!</definedName>
    <definedName name="비계다리재료비">#REF!</definedName>
    <definedName name="비계장선틀">#REF!</definedName>
    <definedName name="비닐">#REF!</definedName>
    <definedName name="비목1">#REF!</definedName>
    <definedName name="비목2">#REF!</definedName>
    <definedName name="비목3">#REF!</definedName>
    <definedName name="비목4">#REF!</definedName>
    <definedName name="빗물받이설치노무비">#REF!</definedName>
    <definedName name="빙수니">'[6]07답사515'!$Y$6:$Y$531</definedName>
    <definedName name="ㅅ굲유" hidden="1">{#N/A,#N/A,FALSE,"조골재"}</definedName>
    <definedName name="ㅅ됴">#REF!</definedName>
    <definedName name="ㅅㅅㄱㄱ">#REF!</definedName>
    <definedName name="ㅅㅅㅅㅅ">#REF!</definedName>
    <definedName name="ㅅㅅㅅㅅㅅㅅㅅㅅㅅㅅ">#REF!</definedName>
    <definedName name="사" hidden="1">#REF!</definedName>
    <definedName name="사급재료비">#REF!</definedName>
    <definedName name="사업개요">#REF!</definedName>
    <definedName name="사업면적">#REF!</definedName>
    <definedName name="사진매수">#REF!</definedName>
    <definedName name="사진표정">#REF!</definedName>
    <definedName name="사호표">#REF!</definedName>
    <definedName name="사후환경">[5]직접인건비!#REF!</definedName>
    <definedName name="산" hidden="1">{"'Sheet1'!$A$4","'Sheet1'!$A$9:$G$28"}</definedName>
    <definedName name="산근">#REF!</definedName>
    <definedName name="산단풍나무">#REF!</definedName>
    <definedName name="산림경비">#REF!</definedName>
    <definedName name="산림노무">#REF!</definedName>
    <definedName name="산림재료">#REF!</definedName>
    <definedName name="산소">#REF!</definedName>
    <definedName name="산업">[5]직접인건비!#REF!</definedName>
    <definedName name="산자엮기노무비">#REF!</definedName>
    <definedName name="산자엮기재료비">#REF!</definedName>
    <definedName name="산재보험료">#REF!</definedName>
    <definedName name="산재보험료요율">#REF!</definedName>
    <definedName name="산재보험료요율_변경">#REF!</definedName>
    <definedName name="산재보험료율">#REF!</definedName>
    <definedName name="산재보험료표">#REF!</definedName>
    <definedName name="산출경비">#REF!</definedName>
    <definedName name="산출근거1">#REF!</definedName>
    <definedName name="산출근거표지1">BlankMacro1</definedName>
    <definedName name="삼차심사">#REF!</definedName>
    <definedName name="삼호표">#REF!</definedName>
    <definedName name="삼화토다짐노무비">#REF!</definedName>
    <definedName name="삼화토다짐재료비">#REF!</definedName>
    <definedName name="상각비">#REF!</definedName>
    <definedName name="상림1호">#REF!</definedName>
    <definedName name="상림2호">#REF!</definedName>
    <definedName name="상림3호">#REF!</definedName>
    <definedName name="상세요구">#REF!</definedName>
    <definedName name="상수SW">#REF!</definedName>
    <definedName name="상수소프트">#REF!</definedName>
    <definedName name="상수연장">#REF!</definedName>
    <definedName name="상수작업연장">#REF!</definedName>
    <definedName name="상수적용율">#REF!</definedName>
    <definedName name="상수조사">BlankMacro1</definedName>
    <definedName name="상수지형계수">#REF!</definedName>
    <definedName name="상하수">BlankMacro1</definedName>
    <definedName name="상하수범용수정">#REF!</definedName>
    <definedName name="상환금액">#REF!</definedName>
    <definedName name="새">#N/A</definedName>
    <definedName name="새끼">#REF!</definedName>
    <definedName name="새시공">#REF!</definedName>
    <definedName name="색소">#REF!</definedName>
    <definedName name="샘플러">#REF!</definedName>
    <definedName name="생사1호">#REF!</definedName>
    <definedName name="생사2호">#REF!</definedName>
    <definedName name="생사기존">#REF!</definedName>
    <definedName name="생석회">#REF!</definedName>
    <definedName name="생석회다짐노무비">#REF!</definedName>
    <definedName name="생석회다짐재료비">#REF!</definedName>
    <definedName name="생태경비">#REF!</definedName>
    <definedName name="생태노무">#REF!</definedName>
    <definedName name="생태재료">#REF!</definedName>
    <definedName name="샷시공">#REF!</definedName>
    <definedName name="서비ㅡ" hidden="1">{#N/A,#N/A,FALSE,"전열산출서"}</definedName>
    <definedName name="서자서까래조립노무비">#REF!</definedName>
    <definedName name="석공">#REF!</definedName>
    <definedName name="석재설치노무비">#REF!</definedName>
    <definedName name="석재설치재료비">#REF!</definedName>
    <definedName name="석재판30">#REF!</definedName>
    <definedName name="석조각공">#REF!</definedName>
    <definedName name="석축">[0]!석축</definedName>
    <definedName name="석축1">[0]!석축1</definedName>
    <definedName name="석축조서">#REF!</definedName>
    <definedName name="석축집계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부">#REF!</definedName>
    <definedName name="선자서까래조립노무비">#REF!</definedName>
    <definedName name="선자서까래치목노무비">#REF!</definedName>
    <definedName name="선정">#REF!</definedName>
    <definedName name="선정160">#REF!</definedName>
    <definedName name="설계">#REF!</definedName>
    <definedName name="설계변경금액확정">[0]!설계변경금액확정</definedName>
    <definedName name="설계비">[0]!설계비</definedName>
    <definedName name="설계설명서">BlankMacro1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성_문">#REF!</definedName>
    <definedName name="성과심사">BlankMacro1</definedName>
    <definedName name="성문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재">#REF!</definedName>
    <definedName name="성토0.4경">#REF!</definedName>
    <definedName name="성토0.4노">#REF!</definedName>
    <definedName name="성토0.4재">#REF!</definedName>
    <definedName name="성토0.7경">#REF!</definedName>
    <definedName name="성토0.7노">#REF!</definedName>
    <definedName name="성토0.7재">#REF!</definedName>
    <definedName name="성토부도수로연장">#REF!</definedName>
    <definedName name="성토부도수로재료">#REF!</definedName>
    <definedName name="성토부도수로재료집계">#REF!</definedName>
    <definedName name="세금">#REF!</definedName>
    <definedName name="셔갸9">BlankMacro1</definedName>
    <definedName name="소계">#REF!</definedName>
    <definedName name="소보" hidden="1">{#N/A,#N/A,FALSE,"포장단가"}</definedName>
    <definedName name="소속">#REF!</definedName>
    <definedName name="소속부">#REF!</definedName>
    <definedName name="소요매수">#REF!</definedName>
    <definedName name="소요인력__인">#REF!</definedName>
    <definedName name="소요인원">#REF!</definedName>
    <definedName name="소용매수">#REF!</definedName>
    <definedName name="소천" hidden="1">{#N/A,#N/A,FALSE,"포장단가"}</definedName>
    <definedName name="소프트웨어">#REF!</definedName>
    <definedName name="속고기">#REF!</definedName>
    <definedName name="속중기">#REF!</definedName>
    <definedName name="속중능">#REF!</definedName>
    <definedName name="속초기">#REF!</definedName>
    <definedName name="손잡이1219">#REF!</definedName>
    <definedName name="손잡이1829">#REF!</definedName>
    <definedName name="손잡이6">#REF!</definedName>
    <definedName name="손잡이기둥">#REF!</definedName>
    <definedName name="송">#REF!</definedName>
    <definedName name="송곡교">#REF!</definedName>
    <definedName name="송수관로구경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전전공">#REF!</definedName>
    <definedName name="송전활선전공">#REF!</definedName>
    <definedName name="송천1">#REF!</definedName>
    <definedName name="송천2">#REF!</definedName>
    <definedName name="솥">#REF!</definedName>
    <definedName name="쇼">BlankMacro1</definedName>
    <definedName name="숏교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>#REF!</definedName>
    <definedName name="수량산출">#REF!</definedName>
    <definedName name="수량산출내역" hidden="1">{#N/A,#N/A,FALSE,"포장단가"}</definedName>
    <definedName name="수량산출서2" hidden="1">{#N/A,#N/A,FALSE,"2~8번"}</definedName>
    <definedName name="수량조정" hidden="1">{"'정산내역서'!$A$1:$I$35","'정산서(절.성토부)'!$A$1:$Q$17","'정산서(교량부)'!$A$1:$Q$84","'총괄표'!$A$1:$M$12","'시행현황'!$A$1:$G$12","'표지'!$A$1:$N$27","'정산서(절.성토부)'!$A$3:$Q$7"}</definedName>
    <definedName name="수로01">#REF!</definedName>
    <definedName name="수리경비">#REF!</definedName>
    <definedName name="수리노무">#REF!</definedName>
    <definedName name="수리수문">[5]직접인건비!#REF!</definedName>
    <definedName name="수리재료">#REF!</definedName>
    <definedName name="수목2">#REF!</definedName>
    <definedName name="수목내역서">#REF!</definedName>
    <definedName name="수목보호대">#REF!</definedName>
    <definedName name="수목지주대">#REF!</definedName>
    <definedName name="수문관측">#REF!</definedName>
    <definedName name="수비" hidden="1">{#N/A,#N/A,FALSE,"포장단가"}</definedName>
    <definedName name="수산">#REF!</definedName>
    <definedName name="수식1">#REF!</definedName>
    <definedName name="수식2">#REF!</definedName>
    <definedName name="수위경비">#REF!</definedName>
    <definedName name="수위노무">#REF!</definedName>
    <definedName name="수위재료">#REF!</definedName>
    <definedName name="수익">#REF!</definedName>
    <definedName name="수자경비">#REF!</definedName>
    <definedName name="수자노무">#REF!</definedName>
    <definedName name="수자재료">#REF!</definedName>
    <definedName name="수정도화비율">#REF!</definedName>
    <definedName name="수정도화지형증감계수">#REF!</definedName>
    <definedName name="수정도화축척별작업량">#REF!</definedName>
    <definedName name="수중면정리및청소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">#REF!</definedName>
    <definedName name="수중모터펌프">#REF!</definedName>
    <definedName name="수중모터펌프단가">#REF!</definedName>
    <definedName name="수중케이블단가">#REF!</definedName>
    <definedName name="수질">#REF!</definedName>
    <definedName name="수질경비">#REF!</definedName>
    <definedName name="수질노무">#REF!</definedName>
    <definedName name="수질유량">[0]!수질유량</definedName>
    <definedName name="수질재료">#REF!</definedName>
    <definedName name="수평규준틀설치노무비">#REF!</definedName>
    <definedName name="수평규준틀설치재료비">#REF!</definedName>
    <definedName name="숙박비">[3]설계기준!#REF!</definedName>
    <definedName name="순공사경비">#REF!</definedName>
    <definedName name="순공사노무비">#REF!</definedName>
    <definedName name="순공사비">#REF!</definedName>
    <definedName name="순공사재료비">#REF!</definedName>
    <definedName name="슁글시멘트">#REF!</definedName>
    <definedName name="슈">#REF!</definedName>
    <definedName name="스1">#REF!</definedName>
    <definedName name="스2">#REF!</definedName>
    <definedName name="스3">#REF!</definedName>
    <definedName name="스기루바">#REF!</definedName>
    <definedName name="스라브코너판넬">#REF!</definedName>
    <definedName name="스레이트못">#REF!</definedName>
    <definedName name="스치로폴30">#REF!</definedName>
    <definedName name="스치로폴50">#REF!</definedName>
    <definedName name="스치로폴60">#REF!</definedName>
    <definedName name="스텐레스강판2.5">#REF!</definedName>
    <definedName name="스텐레스관10">#REF!</definedName>
    <definedName name="스텐레스관63.5">#REF!</definedName>
    <definedName name="스텝">#REF!</definedName>
    <definedName name="스텝당인건비">#REF!</definedName>
    <definedName name="스페이셔_설치">#REF!</definedName>
    <definedName name="슬1">#REF!</definedName>
    <definedName name="슬2">#REF!</definedName>
    <definedName name="슬3">#REF!</definedName>
    <definedName name="슬래브두께">#REF!</definedName>
    <definedName name="시" hidden="1">{#N/A,#N/A,FALSE,"포장단가"}</definedName>
    <definedName name="시_행_전">#REF!</definedName>
    <definedName name="시공측량사">#REF!</definedName>
    <definedName name="시공측량사조수">#REF!</definedName>
    <definedName name="시꺼">#REF!</definedName>
    <definedName name="시도">#REF!</definedName>
    <definedName name="시도공사">#REF!</definedName>
    <definedName name="시멘트벽돌">#REF!</definedName>
    <definedName name="시멘트운반" hidden="1">{#N/A,#N/A,FALSE,"포장단가"}</definedName>
    <definedName name="시멘트운반경">#REF!</definedName>
    <definedName name="시설구분">#REF!</definedName>
    <definedName name="시설구분공사">#REF!</definedName>
    <definedName name="시설구조일수">#REF!</definedName>
    <definedName name="시설명">#REF!</definedName>
    <definedName name="시설정위치지형계수">#REF!</definedName>
    <definedName name="시점날개길이">#REF!</definedName>
    <definedName name="시점날개길이상행">#REF!</definedName>
    <definedName name="시점부날개벽길이">#REF!</definedName>
    <definedName name="시점부라멘높이">#REF!</definedName>
    <definedName name="시특법대가">#REF!</definedName>
    <definedName name="시행">#REF!</definedName>
    <definedName name="시행111">#REF!</definedName>
    <definedName name="시험보조수">#REF!</definedName>
    <definedName name="시험사1급">#REF!</definedName>
    <definedName name="시험사2급">#REF!</definedName>
    <definedName name="시험설치">#REF!</definedName>
    <definedName name="식비">[3]설계기준!#REF!</definedName>
    <definedName name="신">#REF!</definedName>
    <definedName name="신고서">BlankMacro1</definedName>
    <definedName name="신너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용준">#REF!</definedName>
    <definedName name="신청서출력">[0]!신청서출력</definedName>
    <definedName name="신축장치">#REF!</definedName>
    <definedName name="신흥1호">#REF!</definedName>
    <definedName name="신흥2호">#REF!</definedName>
    <definedName name="실시설계비">#REF!</definedName>
    <definedName name="실시설계용역비변경내역" hidden="1">{"'정산내역서'!$A$1:$I$35","'정산서(절.성토부)'!$A$1:$Q$17","'정산서(교량부)'!$A$1:$Q$84","'총괄표'!$A$1:$M$12","'시행현황'!$A$1:$G$12","'표지'!$A$1:$N$27","'정산서(절.성토부)'!$A$3:$Q$7"}</definedName>
    <definedName name="실적코드공사">#REF!</definedName>
    <definedName name="실행추" hidden="1">{#N/A,#N/A,FALSE,"포장2"}</definedName>
    <definedName name="십호표">#REF!</definedName>
    <definedName name="싸리나무">#REF!</definedName>
    <definedName name="싸립문제작설치노무비">#REF!</definedName>
    <definedName name="싸립문제작설치재료비">#REF!</definedName>
    <definedName name="쓰붕">#REF!</definedName>
    <definedName name="씨">#REF!</definedName>
    <definedName name="씨그마ck">#REF!</definedName>
    <definedName name="씨그마y">#REF!</definedName>
    <definedName name="ㅇ">BlankMacro1</definedName>
    <definedName name="ㅇㄴ" hidden="1">{#N/A,#N/A,FALSE,"구조2"}</definedName>
    <definedName name="ㅇㄴㄴㄴ">#REF!</definedName>
    <definedName name="ㅇㄴㄻ" hidden="1">{#N/A,#N/A,FALSE,"표지목차"}</definedName>
    <definedName name="ㅇㄴㄻㄴㅇ" hidden="1">{#N/A,#N/A,FALSE,"표지목차"}</definedName>
    <definedName name="ㅇㄴㅁㄴㄹ">#REF!</definedName>
    <definedName name="ㅇㄴㅇ" hidden="1">{#N/A,#N/A,FALSE,"전열산출서"}</definedName>
    <definedName name="ㅇㄷㅊ" hidden="1">{#N/A,#N/A,FALSE,"전열산출서"}</definedName>
    <definedName name="ㅇㄹ" hidden="1">#REF!</definedName>
    <definedName name="ㅇㄹㄴ">#REF!</definedName>
    <definedName name="ㅇㄹㄴㅇㄹ">#REF!</definedName>
    <definedName name="ㅇㄹㄶ" hidden="1">{"'Sheet1'!$A$4","'Sheet1'!$A$9:$G$28"}</definedName>
    <definedName name="ㅇㄹㄷㅈ">#REF!</definedName>
    <definedName name="ㅇㄹㄹ" hidden="1">#REF!</definedName>
    <definedName name="ㅇㄹㄹㄴㅇ">#REF!</definedName>
    <definedName name="ㅇㄹㅇ">#REF!</definedName>
    <definedName name="ㅇㄹㅇㄹ" hidden="1">#REF!</definedName>
    <definedName name="ㅇㄹ호">#REF!</definedName>
    <definedName name="ㅇㄻㄴㅁㄴㄻ" hidden="1">{#N/A,#N/A,FALSE,"단가표지"}</definedName>
    <definedName name="ㅇㄻㄴㅇㄹ">[0]!ㅇㄻㄴㅇㄹ</definedName>
    <definedName name="ㅇㄻㄴㅇㄻㄴㅇㄹ" hidden="1">#REF!</definedName>
    <definedName name="ㅇㄻㄹㄴㄹ">#REF!</definedName>
    <definedName name="ㅇㄻㅇㄻㄴㄹ" hidden="1">{#N/A,#N/A,FALSE,"단가표지"}</definedName>
    <definedName name="ㅇㅀ" hidden="1">{#N/A,#N/A,FALSE,"전열산출서"}</definedName>
    <definedName name="ㅇㅀㅁㅇㅁㅇ" hidden="1">{#N/A,#N/A,FALSE,"단가표지"}</definedName>
    <definedName name="ㅇㅀㅇㄹ">#REF!</definedName>
    <definedName name="ㅇㅇ">[0]!ㅇㅇ</definedName>
    <definedName name="ㅇㅇㄹ" hidden="1">#REF!</definedName>
    <definedName name="ㅇㅇㅇ" hidden="1">#REF!</definedName>
    <definedName name="ㅇㅇㅇㅇ">BlankMacro1</definedName>
    <definedName name="ㅇㅇㅇㅇㅇ">BlankMacro1</definedName>
    <definedName name="ㅇㅇㅇㅇㅇㅇ">BlankMacro1</definedName>
    <definedName name="ㅇㅇㅇㅇㅇㅇㅇ">BlankMacro1</definedName>
    <definedName name="ㅇㅇㅇㅇㅇㅇㅇㅇ">BlankMacro1</definedName>
    <definedName name="ㅇㅇㅇㅇㅇㅇㅇㅇㅇ">BlankMacro1</definedName>
    <definedName name="ㅇㅈㄷㅄㅂㅈㄷㄱ" hidden="1">#REF!</definedName>
    <definedName name="ㅇㅍㅁㄴㅇㄹㅈㄴ">#REF!</definedName>
    <definedName name="ㅇㅎㅍ">#REF!</definedName>
    <definedName name="ㅇ호" hidden="1">{#N/A,#N/A,FALSE,"혼합골재"}</definedName>
    <definedName name="아">#REF!</definedName>
    <definedName name="아세틸렌">#REF!</definedName>
    <definedName name="아스콘중기운반경">#REF!</definedName>
    <definedName name="아스콘중기운반노">#REF!</definedName>
    <definedName name="아스콘중기운반재">#REF!</definedName>
    <definedName name="아스콘토적">#REF!</definedName>
    <definedName name="아스콘포설경">#REF!</definedName>
    <definedName name="아스콘포설노">#REF!</definedName>
    <definedName name="아스콘포설재">#REF!</definedName>
    <definedName name="아스팔트디스트리뷰터3800L">#REF!</definedName>
    <definedName name="아스팔트믹싱플랜트80Ton">#REF!</definedName>
    <definedName name="아스팔트운반경">#REF!</definedName>
    <definedName name="아스팔트페이버3M">#REF!</definedName>
    <definedName name="아스팔트프라이머">#REF!</definedName>
    <definedName name="아싸">#REF!</definedName>
    <definedName name="아아">BlankMacro1</definedName>
    <definedName name="아연도강관단가">#REF!</definedName>
    <definedName name="아연도배관단가">#REF!</definedName>
    <definedName name="아연도배관자재">#REF!</definedName>
    <definedName name="아연도철망20">#REF!</definedName>
    <definedName name="아이소핑크30">#REF!</definedName>
    <definedName name="악취">[5]직접인건비!#REF!</definedName>
    <definedName name="안">#REF!</definedName>
    <definedName name="안계">#REF!</definedName>
    <definedName name="안내이정표제작및설치경비">#REF!</definedName>
    <definedName name="안내이정표제작및설치재료비">#REF!</definedName>
    <definedName name="안방1호">#REF!</definedName>
    <definedName name="안방2호">#REF!</definedName>
    <definedName name="안전11">#REF!</definedName>
    <definedName name="안전관리비">#REF!</definedName>
    <definedName name="안전관리비기초액">#REF!</definedName>
    <definedName name="안전관리비요율">#REF!</definedName>
    <definedName name="안전관리비요율_변경">#REF!</definedName>
    <definedName name="안전관리비율">#REF!</definedName>
    <definedName name="안전관리비표">#REF!</definedName>
    <definedName name="안정수위">#REF!</definedName>
    <definedName name="알d">#REF!</definedName>
    <definedName name="알파1">#REF!</definedName>
    <definedName name="알파2">#REF!</definedName>
    <definedName name="암거공자재집계">#REF!</definedName>
    <definedName name="암거구조물공">#REF!</definedName>
    <definedName name="암거구조물자재대">#REF!</definedName>
    <definedName name="암거기초수량">#REF!</definedName>
    <definedName name="암거날개벽기초수량">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조서">#REF!</definedName>
    <definedName name="암거토공">#REF!</definedName>
    <definedName name="앙토재사벽바르기노무비">#REF!</definedName>
    <definedName name="앙토재사벽바르기재료비">#REF!</definedName>
    <definedName name="앞들1호">#REF!</definedName>
    <definedName name="앞들2호">#REF!</definedName>
    <definedName name="앨c">#REF!</definedName>
    <definedName name="앨e">#REF!</definedName>
    <definedName name="앵커볼트16">#REF!</definedName>
    <definedName name="앵커볼트19">#REF!</definedName>
    <definedName name="야면석경">#REF!</definedName>
    <definedName name="야면석노">#REF!</definedName>
    <definedName name="야면석재">#REF!</definedName>
    <definedName name="야면석채집">#REF!</definedName>
    <definedName name="양수공사">#REF!</definedName>
    <definedName name="양수량">#REF!</definedName>
    <definedName name="어스">#REF!</definedName>
    <definedName name="어전" localSheetId="5">{"'결과(하)'!$L$24"}</definedName>
    <definedName name="어전">{"'결과(하)'!$L$24"}</definedName>
    <definedName name="어ㅏ">#REF!</definedName>
    <definedName name="언어보정계수">#REF!</definedName>
    <definedName name="언어보정인건비">#REF!</definedName>
    <definedName name="언체집계표">[0]!언체집계표</definedName>
    <definedName name="업무편람" hidden="1">{#N/A,#N/A,FALSE,"구조1"}</definedName>
    <definedName name="업체" hidden="1">#REF!</definedName>
    <definedName name="엠바">#REF!</definedName>
    <definedName name="엠바조인트">#REF!</definedName>
    <definedName name="엠바클립">#REF!</definedName>
    <definedName name="여물">#REF!</definedName>
    <definedName name="여비">#REF!</definedName>
    <definedName name="여수토경비">#REF!</definedName>
    <definedName name="여수토노무비">#REF!</definedName>
    <definedName name="여수토재료비">#REF!</definedName>
    <definedName name="연겅2" hidden="1">{#N/A,#N/A,FALSE,"단면 제원"}</definedName>
    <definedName name="연경1교" hidden="1">{#N/A,#N/A,FALSE,"단면 제원"}</definedName>
    <definedName name="연경1교1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마공">#REF!</definedName>
    <definedName name="연마석">#REF!</definedName>
    <definedName name="연마지">#REF!</definedName>
    <definedName name="연장">#REF!</definedName>
    <definedName name="예가작성">[0]!예가작성</definedName>
    <definedName name="예비경비">#REF!</definedName>
    <definedName name="예비노무">#REF!</definedName>
    <definedName name="예비재료">#REF!</definedName>
    <definedName name="오">BlankMacro1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위치" hidden="1">{"'Sheet1'!$A$4","'Sheet1'!$A$9:$G$28"}</definedName>
    <definedName name="오염경비">#REF!</definedName>
    <definedName name="오염노무">#REF!</definedName>
    <definedName name="오염재료">#REF!</definedName>
    <definedName name="오오오">#REF!</definedName>
    <definedName name="오주1호">#REF!</definedName>
    <definedName name="오주2호">#REF!</definedName>
    <definedName name="오주3호">#REF!</definedName>
    <definedName name="오주4호">#REF!</definedName>
    <definedName name="오지영">#REF!</definedName>
    <definedName name="오호">#REF!</definedName>
    <definedName name="온천공검사적용단가">#N/A</definedName>
    <definedName name="옹1.85" hidden="1">{#N/A,#N/A,FALSE,"포장단가"}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대비일위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매쉬">#REF!</definedName>
    <definedName name="와이어메쉬깔기노무비">#REF!</definedName>
    <definedName name="와이어메쉬깔기재료비">#REF!</definedName>
    <definedName name="와촌면">#REF!</definedName>
    <definedName name="왁스">#REF!</definedName>
    <definedName name="완결방수액">#REF!</definedName>
    <definedName name="외부수성">#REF!</definedName>
    <definedName name="외부쌍줄비계노무비">#REF!</definedName>
    <definedName name="외부쌍줄비계재료비">#REF!</definedName>
    <definedName name="외엮고재사벽치기노무비">#REF!</definedName>
    <definedName name="외엮고재사벽치기재료비">#REF!</definedName>
    <definedName name="외엮기노무비">#REF!</definedName>
    <definedName name="외엮기재료비">#REF!</definedName>
    <definedName name="요동1호">#REF!</definedName>
    <definedName name="요동2호">#REF!</definedName>
    <definedName name="요약문">[5]직접인건비!#REF!</definedName>
    <definedName name="요약문작성">#REF!</definedName>
    <definedName name="용수경비">#REF!</definedName>
    <definedName name="용수노무">#REF!</definedName>
    <definedName name="용수로재료집계" hidden="1">{"'Sheet1'!$A$4","'Sheet1'!$A$9:$G$28"}</definedName>
    <definedName name="용수재료">#REF!</definedName>
    <definedName name="용역구분">#REF!</definedName>
    <definedName name="용역설계비">#REF!</definedName>
    <definedName name="용접공">#REF!</definedName>
    <definedName name="용접공_철도">#REF!</definedName>
    <definedName name="용접기">#REF!</definedName>
    <definedName name="용접기손료재료비">#REF!</definedName>
    <definedName name="용접노">#REF!</definedName>
    <definedName name="용접봉">#REF!</definedName>
    <definedName name="용접식_이음">#REF!</definedName>
    <definedName name="용접재">#REF!</definedName>
    <definedName name="용지단가">#REF!</definedName>
    <definedName name="용지수량">#REF!</definedName>
    <definedName name="우리" hidden="1">{#N/A,#N/A,FALSE,"포장단가"}</definedName>
    <definedName name="우물설치노무비">#REF!</definedName>
    <definedName name="우물설치재료비">#REF!</definedName>
    <definedName name="우물통_굴착토사">#REF!</definedName>
    <definedName name="우물통굴착_리핑암">#REF!</definedName>
    <definedName name="우물통굴착_발파암">#REF!</definedName>
    <definedName name="우산">#REF!</definedName>
    <definedName name="우수돈">#REF!</definedName>
    <definedName name="우수돈2">#REF!</definedName>
    <definedName name="우장막설치노무비">#REF!</definedName>
    <definedName name="우장막설치재료비">#REF!</definedName>
    <definedName name="우ㅗ홓ㅇ" hidden="1">{#N/A,#N/A,FALSE,"조골재"}</definedName>
    <definedName name="운반차운전사">#REF!</definedName>
    <definedName name="운암">#REF!</definedName>
    <definedName name="운전사">#REF!</definedName>
    <definedName name="운전사_운반차">#REF!</definedName>
    <definedName name="운전사기계">#REF!</definedName>
    <definedName name="운전사운반차">#REF!</definedName>
    <definedName name="운호1호">#REF!</definedName>
    <definedName name="운호2호">#REF!</definedName>
    <definedName name="운호3호">#REF!</definedName>
    <definedName name="원_가_계_산_서">#REF!</definedName>
    <definedName name="원2" hidden="1">{#N/A,#N/A,FALSE,"포장단가"}</definedName>
    <definedName name="원가2" hidden="1">{#N/A,#N/A,FALSE,"포장단가"}</definedName>
    <definedName name="원가계산">#N/A</definedName>
    <definedName name="원가계산명">#REF!</definedName>
    <definedName name="원가계산창">#N/A</definedName>
    <definedName name="원금">#REF!</definedName>
    <definedName name="원수">#REF!</definedName>
    <definedName name="원운1호">#REF!</definedName>
    <definedName name="원운2호">#REF!</definedName>
    <definedName name="월명출력">[0]!월명출력</definedName>
    <definedName name="웨이지핀">#REF!</definedName>
    <definedName name="위락경관">[5]직접인건비!#REF!</definedName>
    <definedName name="위생공">#REF!</definedName>
    <definedName name="위생보건">[5]직접인건비!#REF!</definedName>
    <definedName name="위성사진">#REF!</definedName>
    <definedName name="위치">#REF!</definedName>
    <definedName name="유량경비">#REF!</definedName>
    <definedName name="유량노무">#REF!</definedName>
    <definedName name="유량재료">#REF!</definedName>
    <definedName name="유량측정">#REF!</definedName>
    <definedName name="유로내부코너판넬">#REF!</definedName>
    <definedName name="유로판넬">#REF!</definedName>
    <definedName name="유로판넬1800">#REF!</definedName>
    <definedName name="유로폼바닥경">#REF!</definedName>
    <definedName name="유로폼바닥노">#REF!</definedName>
    <definedName name="유로폼바닥재">#REF!</definedName>
    <definedName name="유로폼벽경">#REF!</definedName>
    <definedName name="유로폼벽노">#REF!</definedName>
    <definedName name="유로폼벽재">#REF!</definedName>
    <definedName name="유리공">#REF!</definedName>
    <definedName name="유사량측">#REF!</definedName>
    <definedName name="유역경비">#REF!</definedName>
    <definedName name="유역노무">#REF!</definedName>
    <definedName name="유역재료">#REF!</definedName>
    <definedName name="유출경비">#REF!</definedName>
    <definedName name="유출노무">#REF!</definedName>
    <definedName name="유출재료">#REF!</definedName>
    <definedName name="육리1호">#REF!</definedName>
    <definedName name="육리2호">#REF!</definedName>
    <definedName name="육상면정리및청소">#REF!</definedName>
    <definedName name="육송각재">#REF!</definedName>
    <definedName name="육송원목">#REF!</definedName>
    <definedName name="육송판재">#REF!</definedName>
    <definedName name="육수동식물">[5]직접인건비!#REF!</definedName>
    <definedName name="육호표">#REF!</definedName>
    <definedName name="은산1호">#REF!</definedName>
    <definedName name="은산2호">#REF!</definedName>
    <definedName name="은산3호">#REF!</definedName>
    <definedName name="은산4호">#REF!</definedName>
    <definedName name="을1">#REF!,#REF!,#REF!,#REF!,#REF!,#REF!</definedName>
    <definedName name="을10">#REF!,#REF!,#REF!,#REF!,#REF!,#REF!,#REF!</definedName>
    <definedName name="을11">#REF!,#REF!,#REF!,#REF!,#REF!,#REF!,#REF!</definedName>
    <definedName name="을12">#REF!,#REF!,#REF!,#REF!,#REF!,#REF!,#REF!</definedName>
    <definedName name="을13">#REF!,#REF!,#REF!,#REF!,#REF!,#REF!,#REF!</definedName>
    <definedName name="을14">#REF!,#REF!,#REF!,#REF!,#REF!,#REF!,#REF!</definedName>
    <definedName name="을15">#REF!,#REF!,#REF!,#REF!,#REF!</definedName>
    <definedName name="을2">#REF!,#REF!,#REF!,#REF!,#REF!,#REF!,#REF!</definedName>
    <definedName name="을3">#REF!,#REF!,#REF!,#REF!,#REF!,#REF!,#REF!</definedName>
    <definedName name="을4">#REF!,#REF!,#REF!,#REF!,#REF!,#REF!,#REF!</definedName>
    <definedName name="을5">#REF!,#REF!,#REF!,#REF!,#REF!,#REF!,#REF!</definedName>
    <definedName name="을6">#REF!,#REF!,#REF!,#REF!,#REF!,#REF!,#REF!</definedName>
    <definedName name="을7">#REF!,#REF!,#REF!,#REF!,#REF!,#REF!,#REF!</definedName>
    <definedName name="을8">#REF!,#REF!,#REF!,#REF!,#REF!,#REF!,#REF!</definedName>
    <definedName name="을9">#REF!,#REF!,#REF!,#REF!,#REF!,#REF!,#REF!</definedName>
    <definedName name="을면1">#REF!,#REF!,#REF!,#REF!,#REF!,#REF!</definedName>
    <definedName name="을면10">#REF!,#REF!,#REF!,#REF!,#REF!,#REF!,#REF!</definedName>
    <definedName name="을면11">#REF!,#REF!,#REF!,#REF!,#REF!,#REF!,#REF!</definedName>
    <definedName name="을면12">#REF!,#REF!,#REF!,#REF!,#REF!,#REF!,#REF!</definedName>
    <definedName name="을면13">#REF!,#REF!,#REF!,#REF!,#REF!,#REF!,#REF!</definedName>
    <definedName name="을면14">#REF!,#REF!,#REF!,#REF!,#REF!,#REF!,#REF!</definedName>
    <definedName name="을면15">#REF!,#REF!,#REF!,#REF!,#REF!</definedName>
    <definedName name="을면2">#REF!,#REF!,#REF!,#REF!,#REF!,#REF!,#REF!</definedName>
    <definedName name="을면3">#REF!,#REF!,#REF!,#REF!,#REF!,#REF!,#REF!</definedName>
    <definedName name="을면4">#REF!,#REF!,#REF!,#REF!,#REF!,#REF!,#REF!</definedName>
    <definedName name="을면5">#REF!,#REF!,#REF!,#REF!,#REF!,#REF!,#REF!</definedName>
    <definedName name="을면6">#REF!,#REF!,#REF!,#REF!,#REF!,#REF!,#REF!</definedName>
    <definedName name="을면7">#REF!,#REF!,#REF!,#REF!,#REF!,#REF!,#REF!</definedName>
    <definedName name="을면8">#REF!,#REF!,#REF!,#REF!,#REF!,#REF!,#REF!</definedName>
    <definedName name="을면9">#REF!,#REF!,#REF!,#REF!,#REF!,#REF!,#REF!</definedName>
    <definedName name="응용SW인건비">#REF!</definedName>
    <definedName name="이">#REF!</definedName>
    <definedName name="이니니">#REF!</definedName>
    <definedName name="이동">#N/A</definedName>
    <definedName name="이런">#REF!</definedName>
    <definedName name="이름">#REF!</definedName>
    <definedName name="이릉" hidden="1">#REF!</definedName>
    <definedName name="이삼">#REF!</definedName>
    <definedName name="이수경비">#REF!</definedName>
    <definedName name="이수노무">#REF!</definedName>
    <definedName name="이수시경비">#REF!</definedName>
    <definedName name="이수시노무">#REF!</definedName>
    <definedName name="이수시재료">#REF!</definedName>
    <definedName name="이수재료">#REF!</definedName>
    <definedName name="이엉만들기노무비">#REF!</definedName>
    <definedName name="이엉만들기재료비">#REF!</definedName>
    <definedName name="이엉잇기노무비">#REF!</definedName>
    <definedName name="이엉잇기재료비">#REF!</definedName>
    <definedName name="이용시설">#REF!</definedName>
    <definedName name="이윤">#REF!</definedName>
    <definedName name="이윤11">#REF!</definedName>
    <definedName name="이윤22">#REF!</definedName>
    <definedName name="이윤요율">#REF!</definedName>
    <definedName name="이윤요율_변경">#REF!</definedName>
    <definedName name="이윤율">#REF!</definedName>
    <definedName name="이윤조정액">#REF!</definedName>
    <definedName name="이윤표">#REF!</definedName>
    <definedName name="이자">#REF!</definedName>
    <definedName name="이자율">0.125</definedName>
    <definedName name="이재명">#REF!</definedName>
    <definedName name="이재명1">#REF!</definedName>
    <definedName name="이재명3">#REF!</definedName>
    <definedName name="이재명4">#REF!</definedName>
    <definedName name="이정" hidden="1">{#N/A,#N/A,FALSE,"2~8번"}</definedName>
    <definedName name="이종훈" hidden="1">[4]전기!$A$4:$A$163</definedName>
    <definedName name="이준구">#REF!</definedName>
    <definedName name="이차기계비">#REF!</definedName>
    <definedName name="이차심사">#REF!</definedName>
    <definedName name="이차여비">#REF!</definedName>
    <definedName name="이차현지검측">#REF!</definedName>
    <definedName name="이호표">#REF!</definedName>
    <definedName name="이히">#REF!</definedName>
    <definedName name="인건비">#REF!</definedName>
    <definedName name="인구">[5]직접인건비!#REF!</definedName>
    <definedName name="인력">#REF!</definedName>
    <definedName name="인력2">#REF!</definedName>
    <definedName name="인력3">#REF!</definedName>
    <definedName name="인력관리">#REF!</definedName>
    <definedName name="인력되메우기">#REF!</definedName>
    <definedName name="인력수">#REF!</definedName>
    <definedName name="인력터파기">#REF!</definedName>
    <definedName name="인문경비">#REF!</definedName>
    <definedName name="인문노무">#REF!</definedName>
    <definedName name="인문산업">#REF!</definedName>
    <definedName name="인문재료">#REF!</definedName>
    <definedName name="인부">#REF!</definedName>
    <definedName name="인서트">#REF!</definedName>
    <definedName name="인쇄">#REF!</definedName>
    <definedName name="인쇄량">#REF!</definedName>
    <definedName name="인쇄비">#REF!</definedName>
    <definedName name="인쇄비단가">#REF!</definedName>
    <definedName name="인쇄비산출">#REF!</definedName>
    <definedName name="인쇄수량">#REF!</definedName>
    <definedName name="인입공사비">#REF!</definedName>
    <definedName name="인천공항고속도로" hidden="1">{#N/A,#N/A,FALSE,"단가표지"}</definedName>
    <definedName name="인터넷">#REF!</definedName>
    <definedName name="인트라넷">#REF!</definedName>
    <definedName name="인화">#REF!</definedName>
    <definedName name="일">#REF!</definedName>
    <definedName name="일경비금액">#REF!</definedName>
    <definedName name="일경비단가">#REF!</definedName>
    <definedName name="일노무금액">#REF!</definedName>
    <definedName name="일노무단가">#REF!</definedName>
    <definedName name="일반11">#REF!</definedName>
    <definedName name="일반112">#REF!</definedName>
    <definedName name="일반건수">#REF!</definedName>
    <definedName name="일반계속">#REF!</definedName>
    <definedName name="일반관리123">#REF!</definedName>
    <definedName name="일반관리비">#REF!</definedName>
    <definedName name="일반관리비요율">#REF!</definedName>
    <definedName name="일반관리비요율_변경">#REF!</definedName>
    <definedName name="일반관리비율">#REF!</definedName>
    <definedName name="일반관리비표">#REF!</definedName>
    <definedName name="일반관부설">#REF!</definedName>
    <definedName name="일반용접공">#REF!</definedName>
    <definedName name="일반철콘" hidden="1">{#N/A,#N/A,FALSE,"토공2"}</definedName>
    <definedName name="일반토공">#REF!</definedName>
    <definedName name="일수">#REF!</definedName>
    <definedName name="일수량">#REF!</definedName>
    <definedName name="일위">#REF!</definedName>
    <definedName name="일위대가_HW">BlankMacro1</definedName>
    <definedName name="일위대가총괄">#REF!</definedName>
    <definedName name="일위대가표">#REF!</definedName>
    <definedName name="일자재금액">#REF!</definedName>
    <definedName name="일자재단가">#REF!</definedName>
    <definedName name="일집" hidden="1">#REF!</definedName>
    <definedName name="일차기계비">#REF!</definedName>
    <definedName name="일차심사">#REF!</definedName>
    <definedName name="일차여비">#REF!</definedName>
    <definedName name="일차현지검측">#REF!</definedName>
    <definedName name="일출력">#REF!</definedName>
    <definedName name="일호표">#REF!</definedName>
    <definedName name="임대면적">#REF!</definedName>
    <definedName name="임대비">#REF!</definedName>
    <definedName name="입력란">#REF!</definedName>
    <definedName name="입력레이어">#REF!</definedName>
    <definedName name="입력물수">#REF!</definedName>
    <definedName name="입력일수">#REF!</definedName>
    <definedName name="입력작업량">#REF!</definedName>
    <definedName name="입력전체">#REF!</definedName>
    <definedName name="입력지형계수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잉크가격">#REF!</definedName>
    <definedName name="잉크단가">#REF!</definedName>
    <definedName name="ㅈ">#REF!</definedName>
    <definedName name="ㅈㄷ" hidden="1">{"'Sheet1'!$A$4","'Sheet1'!$A$9:$G$28"}</definedName>
    <definedName name="ㅈㄷㄱㄴㅅ">#REF!</definedName>
    <definedName name="ㅈㄷㄻㅇㄹ" hidden="1">#REF!</definedName>
    <definedName name="ㅈㄷㄻㅈ" hidden="1">#REF!</definedName>
    <definedName name="ㅈㄷㅅㅂㅈㅇㄿ">#REF!</definedName>
    <definedName name="ㅈㄷ숒">#REF!</definedName>
    <definedName name="ㅈㅁ">#REF!</definedName>
    <definedName name="ㅈㅇㅈ">#REF!</definedName>
    <definedName name="ㅈㅈ" hidden="1">{#N/A,#N/A,FALSE,"표지목차"}</definedName>
    <definedName name="ㅈㅈㄷ">#REF!</definedName>
    <definedName name="ㅈㅈㅈ">#REF!</definedName>
    <definedName name="ㅈㅈㅈㅈ">#REF!</definedName>
    <definedName name="자">#REF!</definedName>
    <definedName name="자갈">#REF!</definedName>
    <definedName name="자갈부설">#REF!</definedName>
    <definedName name="자갈운반경">#REF!</definedName>
    <definedName name="자갈운반노">#REF!</definedName>
    <definedName name="자갈운반재">#REF!</definedName>
    <definedName name="자료경비">#REF!</definedName>
    <definedName name="자료관리">#REF!</definedName>
    <definedName name="자료노무">#REF!</definedName>
    <definedName name="자료재료">#REF!</definedName>
    <definedName name="자문비">#REF!</definedName>
    <definedName name="자문비비" hidden="1">{"SJ - 기본 보기",#N/A,FALSE,"공사별 외주견적"}</definedName>
    <definedName name="자연경비">#REF!</definedName>
    <definedName name="자연노무">#REF!</definedName>
    <definedName name="자연석깔기노무비">#REF!</definedName>
    <definedName name="자연석깔기재료비">#REF!</definedName>
    <definedName name="자연수위">#REF!</definedName>
    <definedName name="자연재료">#REF!</definedName>
    <definedName name="자원경비">#REF!</definedName>
    <definedName name="자원노무">#REF!</definedName>
    <definedName name="자원재료">#REF!</definedName>
    <definedName name="자재">#REF!</definedName>
    <definedName name="자재단가근거" hidden="1">#REF!</definedName>
    <definedName name="자재및골재집계" hidden="1">{"'Sheet1'!$A$4","'Sheet1'!$A$9:$G$28"}</definedName>
    <definedName name="자재집계" hidden="1">{#N/A,#N/A,FALSE,"포장단가"}</definedName>
    <definedName name="자재총괄">#REF!</definedName>
    <definedName name="자지" hidden="1">{#N/A,#N/A,FALSE,"부대2"}</definedName>
    <definedName name="작업계수">#REF!</definedName>
    <definedName name="작업관리">#REF!</definedName>
    <definedName name="작업량증감계수">#REF!</definedName>
    <definedName name="작업반장">#REF!</definedName>
    <definedName name="작은금액">#REF!</definedName>
    <definedName name="작은금액요율">#REF!</definedName>
    <definedName name="잔디">#REF!</definedName>
    <definedName name="잔토경">#REF!</definedName>
    <definedName name="잔토노">#REF!</definedName>
    <definedName name="잔토재">#REF!</definedName>
    <definedName name="잔토처리">#REF!</definedName>
    <definedName name="잔토처리노무비">#REF!</definedName>
    <definedName name="잠수부">#REF!</definedName>
    <definedName name="잡석">#REF!</definedName>
    <definedName name="잡석지정노무비">#REF!</definedName>
    <definedName name="잡석지정재료비">#REF!</definedName>
    <definedName name="잡철물경">#REF!</definedName>
    <definedName name="잡철물노">#REF!</definedName>
    <definedName name="잡철물일위대가2004" hidden="1">#REF!</definedName>
    <definedName name="잡철물재">#REF!</definedName>
    <definedName name="잡철물제작및설치노무비">#REF!</definedName>
    <definedName name="잡철물제작설치경비">#REF!</definedName>
    <definedName name="잡철물제작설치노무비">#REF!</definedName>
    <definedName name="잡철물제작설치재료비">#REF!</definedName>
    <definedName name="장" hidden="1">{#N/A,#N/A,FALSE,"단가표지"}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래경비">#REF!</definedName>
    <definedName name="장래노무">#REF!</definedName>
    <definedName name="장비총액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장판지깔기노무비">#REF!</definedName>
    <definedName name="장판지깔기재료비">#REF!</definedName>
    <definedName name="장판지바르기노무비">#REF!</definedName>
    <definedName name="장판지바르기재료비">#REF!</definedName>
    <definedName name="재가공">[7]원본!$C$6:$C$21</definedName>
    <definedName name="재노경">#REF!</definedName>
    <definedName name="재단">#REF!</definedName>
    <definedName name="재료123">#REF!</definedName>
    <definedName name="재료경비">#REF!</definedName>
    <definedName name="재료단가">#REF!</definedName>
    <definedName name="재료비">#REF!</definedName>
    <definedName name="재료비금액">#REF!</definedName>
    <definedName name="재료비단가">#REF!</definedName>
    <definedName name="재료비요율">#REF!</definedName>
    <definedName name="재료비합">#REF!</definedName>
    <definedName name="재료조사">#REF!</definedName>
    <definedName name="재료집계표">[0]!재료집계표</definedName>
    <definedName name="재배지">#REF!</definedName>
    <definedName name="재사벽표면미장바르기노무비">#REF!</definedName>
    <definedName name="재사벽표면미장바르기재료비">#REF!</definedName>
    <definedName name="재희" hidden="1">{#N/A,#N/A,FALSE,"골재소요량";#N/A,#N/A,FALSE,"골재소요량"}</definedName>
    <definedName name="저감방안">[5]직접인건비!#REF!</definedName>
    <definedName name="저상">#REF!</definedName>
    <definedName name="저수">#REF!</definedName>
    <definedName name="저수조만수위">#REF!</definedName>
    <definedName name="저압케이블전공">#REF!</definedName>
    <definedName name="적격종건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단가근거">#REF!</definedName>
    <definedName name="전">#REF!</definedName>
    <definedName name="전기노무원수">#REF!</definedName>
    <definedName name="전동기용량">#REF!</definedName>
    <definedName name="전력">#REF!</definedName>
    <definedName name="전력비">#REF!</definedName>
    <definedName name="전력조사연장">#REF!</definedName>
    <definedName name="전력탐사연장">#REF!</definedName>
    <definedName name="전문인력">#REF!</definedName>
    <definedName name="전선30경">#REF!</definedName>
    <definedName name="전선30노">#REF!</definedName>
    <definedName name="전선30재">#REF!</definedName>
    <definedName name="전시장비노임단가" hidden="1">{"SJ - 기본 보기",#N/A,FALSE,"공사별 외주견적"}</definedName>
    <definedName name="전장">#REF!</definedName>
    <definedName name="전주">#REF!</definedName>
    <definedName name="전체">#REF!</definedName>
    <definedName name="전토처리">#REF!</definedName>
    <definedName name="절단공">#REF!</definedName>
    <definedName name="절삭">#REF!</definedName>
    <definedName name="절삭2">#REF!</definedName>
    <definedName name="절토0.4경">#REF!</definedName>
    <definedName name="절토0.4노">#REF!</definedName>
    <definedName name="절토0.4재">#REF!</definedName>
    <definedName name="절토0.7경">#REF!</definedName>
    <definedName name="절토0.7노">#REF!</definedName>
    <definedName name="절토0.7재">#REF!</definedName>
    <definedName name="점검공종">#REF!</definedName>
    <definedName name="점검대가">#REF!</definedName>
    <definedName name="점검선정">#REF!</definedName>
    <definedName name="점검지역">#REF!</definedName>
    <definedName name="점자블럭">#REF!</definedName>
    <definedName name="점토">#REF!</definedName>
    <definedName name="접속도로">#REF!</definedName>
    <definedName name="접속면적">#REF!</definedName>
    <definedName name="접속현황">#REF!</definedName>
    <definedName name="접착제">#REF!</definedName>
    <definedName name="정리">#REF!</definedName>
    <definedName name="정배지">#REF!</definedName>
    <definedName name="정보1급">#REF!</definedName>
    <definedName name="정보처리1급">#REF!</definedName>
    <definedName name="정비비">#REF!</definedName>
    <definedName name="정비사">#REF!</definedName>
    <definedName name="정수시설">#REF!</definedName>
    <definedName name="정원석석축놓기노무비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제3배스집계" hidden="1">{#N/A,#N/A,FALSE,"단면 제원"}</definedName>
    <definedName name="제4배수" hidden="1">{#N/A,#N/A,FALSE,"단면 제원"}</definedName>
    <definedName name="제4배수집계" hidden="1">{#N/A,#N/A,FALSE,"단면 제원"}</definedName>
    <definedName name="제5배수집계" hidden="1">{#N/A,#N/A,FALSE,"단면 제원"}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">#REF!</definedName>
    <definedName name="제경비">#REF!</definedName>
    <definedName name="제도사">#REF!</definedName>
    <definedName name="제방설계용역비">[3]내역1!#REF!</definedName>
    <definedName name="제수문" hidden="1">#REF!</definedName>
    <definedName name="제철축로공">#REF!</definedName>
    <definedName name="조">#REF!</definedName>
    <definedName name="조1">#REF!</definedName>
    <definedName name="조경공">#REF!</definedName>
    <definedName name="조력공">#REF!</definedName>
    <definedName name="조림인부">#REF!</definedName>
    <definedName name="조약돌경">#REF!</definedName>
    <definedName name="조약돌노">#REF!</definedName>
    <definedName name="조약돌재">#REF!</definedName>
    <definedName name="조약돌채집">#REF!</definedName>
    <definedName name="조영수">#REF!</definedName>
    <definedName name="조적공">#REF!</definedName>
    <definedName name="조종사">#REF!</definedName>
    <definedName name="종">[0]!종</definedName>
    <definedName name="종구분">#REF!</definedName>
    <definedName name="종단측량">#REF!</definedName>
    <definedName name="종민">#REF!</definedName>
    <definedName name="종배수공집계">#REF!</definedName>
    <definedName name="종배수관기초">#REF!</definedName>
    <definedName name="종배수관연장">#REF!</definedName>
    <definedName name="종배수맨홀">#REF!</definedName>
    <definedName name="종석">#REF!</definedName>
    <definedName name="종점날개길이">#REF!</definedName>
    <definedName name="종점날개길이상행">#REF!</definedName>
    <definedName name="종집">[0]!종집</definedName>
    <definedName name="종합평가결론">#REF!</definedName>
    <definedName name="주간" hidden="1">{#N/A,#N/A,FALSE,"운반시간"}</definedName>
    <definedName name="주거">[5]직접인건비!#REF!</definedName>
    <definedName name="주민">#REF!</definedName>
    <definedName name="주민생활">[5]직접인건비!#REF!</definedName>
    <definedName name="주민의견">[5]직접인건비!#REF!</definedName>
    <definedName name="주요경비">#REF!</definedName>
    <definedName name="주요노무">#REF!</definedName>
    <definedName name="주요재료">#REF!</definedName>
    <definedName name="주차장토공">#REF!</definedName>
    <definedName name="준공년도">#REF!</definedName>
    <definedName name="준공년도공사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줄떼입히기노무비">#REF!</definedName>
    <definedName name="줄떼입히기재료비">#REF!</definedName>
    <definedName name="중">#REF!</definedName>
    <definedName name="중급">#REF!</definedName>
    <definedName name="중급2">#REF!</definedName>
    <definedName name="중급기능">#REF!</definedName>
    <definedName name="중급기능사">#REF!</definedName>
    <definedName name="중급기능사_측량">#REF!</definedName>
    <definedName name="중급기술자">#REF!</definedName>
    <definedName name="중급기술자_측량">#REF!</definedName>
    <definedName name="중급달">#REF!</definedName>
    <definedName name="중급도화">#REF!</definedName>
    <definedName name="중급엔지니어링">#REF!</definedName>
    <definedName name="중급여비">#REF!</definedName>
    <definedName name="중급전체">#REF!</definedName>
    <definedName name="중급지도제작">#REF!</definedName>
    <definedName name="중급측량">#REF!</definedName>
    <definedName name="중급할증">#REF!</definedName>
    <definedName name="중급항공사진">#REF!</definedName>
    <definedName name="중기">#REF!</definedName>
    <definedName name="중기1">"백    호    우 ( 0.7 ㎥ )                   1  대"</definedName>
    <definedName name="중기2">"머캐덤  로울러 ( 8~10 Ton )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달">#REF!</definedName>
    <definedName name="중기산출">[0]!중기산출</definedName>
    <definedName name="중기운반경">#REF!</definedName>
    <definedName name="중기운반노">#REF!</definedName>
    <definedName name="중기운반식" hidden="1">{#N/A,#N/A,FALSE,"포장단가"}</definedName>
    <definedName name="중기운반재">#REF!</definedName>
    <definedName name="중기운전기사">#REF!</definedName>
    <definedName name="중기운전사">#REF!</definedName>
    <definedName name="중기운전조수">#REF!</definedName>
    <definedName name="중기조장">#REF!</definedName>
    <definedName name="중능">#REF!</definedName>
    <definedName name="중분대폭">#REF!</definedName>
    <definedName name="중심선측량">#REF!</definedName>
    <definedName name="중유">#REF!</definedName>
    <definedName name="중폭">#REF!</definedName>
    <definedName name="증감대비">#REF!</definedName>
    <definedName name="지고능">#REF!</definedName>
    <definedName name="지구">#REF!</definedName>
    <definedName name="지구명">#REF!</definedName>
    <definedName name="지구명공사">#REF!</definedName>
    <definedName name="지도제작고급">#REF!</definedName>
    <definedName name="지도제작중급">#REF!</definedName>
    <definedName name="지도제작초급">#REF!</definedName>
    <definedName name="지도중급기능">#REF!</definedName>
    <definedName name="지동">#REF!</definedName>
    <definedName name="지리조사지형증감계수">#REF!</definedName>
    <definedName name="지리조사축척계수">#REF!</definedName>
    <definedName name="지붕잇기공">#REF!</definedName>
    <definedName name="지사">#REF!</definedName>
    <definedName name="지사공사">#REF!</definedName>
    <definedName name="지선계1">#REF!</definedName>
    <definedName name="지선계2">#REF!</definedName>
    <definedName name="지적도복사">[3]설계기준!#REF!</definedName>
    <definedName name="지적도입력지형증감계수">#REF!</definedName>
    <definedName name="지적도입력축척계수">#REF!</definedName>
    <definedName name="지적입력지형계수">#REF!</definedName>
    <definedName name="지적입력축척계수">#REF!</definedName>
    <definedName name="지중능">#REF!</definedName>
    <definedName name="지지철물">#REF!</definedName>
    <definedName name="지초능">#REF!</definedName>
    <definedName name="지표수">#REF!</definedName>
    <definedName name="지표수측정지점수">#REF!</definedName>
    <definedName name="지품2" hidden="1">{#N/A,#N/A,FALSE,"포장단가"}</definedName>
    <definedName name="지하경비">#REF!</definedName>
    <definedName name="지하노무">#REF!</definedName>
    <definedName name="지하수">#REF!</definedName>
    <definedName name="지하수공사비">#REF!</definedName>
    <definedName name="지하수단위단가">#REF!</definedName>
    <definedName name="지하재료">#REF!</definedName>
    <definedName name="지형경비">#REF!</definedName>
    <definedName name="지형구조작업량">#REF!</definedName>
    <definedName name="지형구조지형계수">#REF!</definedName>
    <definedName name="지형노무">#REF!</definedName>
    <definedName name="지형재료">#REF!</definedName>
    <definedName name="지형증감계수">#REF!</definedName>
    <definedName name="직매54P" hidden="1">{#N/A,#N/A,TRUE,"토적및재료집계";#N/A,#N/A,TRUE,"토적및재료집계";#N/A,#N/A,TRUE,"단위량"}</definedName>
    <definedName name="직영시행계획2">#REF!</definedName>
    <definedName name="직인">#REF!</definedName>
    <definedName name="직접경비">#REF!</definedName>
    <definedName name="직접노무비">#REF!</definedName>
    <definedName name="직접노무비요율">#REF!</definedName>
    <definedName name="직접인건비">#REF!</definedName>
    <definedName name="직접재료비">#REF!</definedName>
    <definedName name="직접재료비합">#REF!</definedName>
    <definedName name="직종">#REF!</definedName>
    <definedName name="진단공종">#REF!</definedName>
    <definedName name="진단관리자">#REF!</definedName>
    <definedName name="진단대가">#REF!</definedName>
    <definedName name="진단이름">#REF!</definedName>
    <definedName name="진단종별">#REF!</definedName>
    <definedName name="진단지급">#REF!</definedName>
    <definedName name="진단지역">#REF!</definedName>
    <definedName name="진동기경">#REF!</definedName>
    <definedName name="진동기재">#REF!</definedName>
    <definedName name="진동롤러">#REF!</definedName>
    <definedName name="진량읍">#REF!</definedName>
    <definedName name="진흙">#REF!</definedName>
    <definedName name="진흙백토채집노무비">#REF!</definedName>
    <definedName name="진흙백토채집재료비">#REF!</definedName>
    <definedName name="집수정연장산출">#REF!</definedName>
    <definedName name="집수정재료집계">#REF!</definedName>
    <definedName name="집수정토공집계">#REF!</definedName>
    <definedName name="징검다리">[0]!징검다리</definedName>
    <definedName name="징래재료">#REF!</definedName>
    <definedName name="짚">#REF!</definedName>
    <definedName name="짧은비계목">#REF!</definedName>
    <definedName name="ㅊ" hidden="1">{#N/A,#N/A,FALSE,"운반시간"}</definedName>
    <definedName name="ㅊㄴ">#REF!</definedName>
    <definedName name="ㅊㅇㄹ">#REF!</definedName>
    <definedName name="ㅊㅍ" hidden="1">#REF!</definedName>
    <definedName name="ㅊㅍㅁㄴㅇㄹ">#REF!</definedName>
    <definedName name="ㅊㅍㅋㅌㅊㅋ" hidden="1">{#N/A,#N/A,FALSE,"운반시간"}</definedName>
    <definedName name="ㅊㅍㅋㅌㅊㅍㅁㄴ">#REF!</definedName>
    <definedName name="ㅊㅍㅋㅌㅍㅌ" hidden="1">{#N/A,#N/A,FALSE,"혼합골재"}</definedName>
    <definedName name="차선도색경">#REF!</definedName>
    <definedName name="차선도색노">#REF!</definedName>
    <definedName name="차선도색재">#REF!</definedName>
    <definedName name="차선도색집계">#REF!</definedName>
    <definedName name="착암공">#REF!</definedName>
    <definedName name="착정심도">#REF!</definedName>
    <definedName name="찬넬크립">#REF!</definedName>
    <definedName name="찰쌓기경">#REF!</definedName>
    <definedName name="찰쌓기노">#REF!</definedName>
    <definedName name="찰쌓기재">#REF!</definedName>
    <definedName name="참조">#REF!</definedName>
    <definedName name="창호목공">#REF!</definedName>
    <definedName name="창호지">#REF!</definedName>
    <definedName name="창호지바르기노무비">#REF!</definedName>
    <definedName name="창호지바르기재료비">#REF!</definedName>
    <definedName name="채움조약돌경">#REF!</definedName>
    <definedName name="채움조약돌노">#REF!</definedName>
    <definedName name="채움조약돌재">#REF!</definedName>
    <definedName name="책임연">#REF!</definedName>
    <definedName name="책임연구원">#REF!</definedName>
    <definedName name="책임연구원공정">#REF!</definedName>
    <definedName name="천안토공_토공_List">#REF!</definedName>
    <definedName name="천정지바르기노무비">#REF!</definedName>
    <definedName name="천정지바르기재료비">#REF!</definedName>
    <definedName name="철">#REF!</definedName>
    <definedName name="철골공">#REF!</definedName>
    <definedName name="철공">#REF!</definedName>
    <definedName name="철근">[0]!철근</definedName>
    <definedName name="철근1.51.5">#REF!</definedName>
    <definedName name="철근22015">#REF!</definedName>
    <definedName name="철근22515">#REF!</definedName>
    <definedName name="철근가공조립">#REF!</definedName>
    <definedName name="철근간단노">#REF!</definedName>
    <definedName name="철근간단재">#REF!</definedName>
    <definedName name="철근경">#REF!</definedName>
    <definedName name="철근공">#REF!</definedName>
    <definedName name="철근노">#REF!</definedName>
    <definedName name="철근보통노">#REF!</definedName>
    <definedName name="철근보통재">#REF!</definedName>
    <definedName name="철근복잡노">#REF!</definedName>
    <definedName name="철근복잡재">#REF!</definedName>
    <definedName name="철근운반" hidden="1">{#N/A,#N/A,FALSE,"포장단가"}</definedName>
    <definedName name="철근운반경">#REF!</definedName>
    <definedName name="철근재">#REF!</definedName>
    <definedName name="철근직경D13">#REF!</definedName>
    <definedName name="철근직경D16_25">#REF!</definedName>
    <definedName name="철근직경D29_35">#REF!</definedName>
    <definedName name="철도신호공">#REF!</definedName>
    <definedName name="철도용접공">#REF!</definedName>
    <definedName name="철목1호">#REF!</definedName>
    <definedName name="철목2호">#REF!</definedName>
    <definedName name="철목3호">#REF!</definedName>
    <definedName name="철목4호">#REF!</definedName>
    <definedName name="철물">#REF!</definedName>
    <definedName name="철선">#REF!</definedName>
    <definedName name="철선20">#REF!</definedName>
    <definedName name="철선8">#REF!</definedName>
    <definedName name="철쭉">#REF!</definedName>
    <definedName name="철탑높이">#REF!</definedName>
    <definedName name="철판공">#REF!</definedName>
    <definedName name="청림1호">#REF!</definedName>
    <definedName name="청림2호">#REF!</definedName>
    <definedName name="청림3호">#REF!</definedName>
    <definedName name="첵임급">#REF!</definedName>
    <definedName name="초">#REF!</definedName>
    <definedName name="초가알매흙치기노무비">#REF!</definedName>
    <definedName name="초가알매흙치기재료비">#REF!</definedName>
    <definedName name="초가지붕용마루잇기노무비">#REF!</definedName>
    <definedName name="초가지붕용마루잇기재료비">#REF!</definedName>
    <definedName name="초가지붕처마마름설치노무비">#REF!</definedName>
    <definedName name="초가지붕처마마름설치재료비">#REF!</definedName>
    <definedName name="초가집새끼엮기노무비">#REF!</definedName>
    <definedName name="초가집새끼엮기재료비">#REF!</definedName>
    <definedName name="초급">#REF!</definedName>
    <definedName name="초급1">#REF!</definedName>
    <definedName name="초급2">#REF!</definedName>
    <definedName name="초급기능">#REF!</definedName>
    <definedName name="초급기능사">#REF!</definedName>
    <definedName name="초급기능사_측량">#REF!</definedName>
    <definedName name="초급기술자">#REF!</definedName>
    <definedName name="초급기술자_측량">#REF!</definedName>
    <definedName name="초급달">#REF!</definedName>
    <definedName name="초급도화">#REF!</definedName>
    <definedName name="초급엔지니어링">#REF!</definedName>
    <definedName name="초급지도제작">#REF!</definedName>
    <definedName name="초급측량">#REF!</definedName>
    <definedName name="초급할증">#REF!</definedName>
    <definedName name="초급항공사진">#REF!</definedName>
    <definedName name="초기">#REF!</definedName>
    <definedName name="초기달">#REF!</definedName>
    <definedName name="초능">#REF!</definedName>
    <definedName name="초배지">#REF!</definedName>
    <definedName name="촌1">#REF!,#REF!,#REF!,#REF!,#REF!,#REF!</definedName>
    <definedName name="촌10">#REF!,#REF!,#REF!,#REF!,#REF!,#REF!,#REF!</definedName>
    <definedName name="촌11">#REF!,#REF!,#REF!,#REF!,#REF!,#REF!,#REF!</definedName>
    <definedName name="촌12">#REF!,#REF!,#REF!,#REF!,#REF!,#REF!,#REF!</definedName>
    <definedName name="촌13">#REF!,#REF!,#REF!,#REF!,#REF!,#REF!,#REF!</definedName>
    <definedName name="촌14">#REF!,#REF!,#REF!,#REF!,#REF!,#REF!,#REF!</definedName>
    <definedName name="촌15">#REF!,#REF!,#REF!,#REF!,#REF!</definedName>
    <definedName name="촌2">#REF!,#REF!,#REF!,#REF!,#REF!,#REF!,#REF!</definedName>
    <definedName name="촌3">#REF!,#REF!,#REF!,#REF!,#REF!,#REF!,#REF!</definedName>
    <definedName name="촌4">#REF!,#REF!,#REF!,#REF!,#REF!,#REF!,#REF!</definedName>
    <definedName name="촌5">#REF!,#REF!,#REF!,#REF!,#REF!,#REF!,#REF!</definedName>
    <definedName name="촌6">#REF!,#REF!,#REF!,#REF!,#REF!,#REF!,#REF!</definedName>
    <definedName name="촌7">#REF!,#REF!,#REF!,#REF!,#REF!,#REF!,#REF!</definedName>
    <definedName name="촌8">#REF!,#REF!,#REF!,#REF!,#REF!,#REF!,#REF!</definedName>
    <definedName name="촌9">#REF!,#REF!,#REF!,#REF!,#REF!,#REF!,#REF!</definedName>
    <definedName name="촌면1">#REF!,#REF!,#REF!,#REF!,#REF!,#REF!</definedName>
    <definedName name="촌면10">#REF!,#REF!,#REF!,#REF!,#REF!,#REF!,#REF!</definedName>
    <definedName name="촌면11">#REF!,#REF!,#REF!,#REF!,#REF!,#REF!,#REF!</definedName>
    <definedName name="촌면12">#REF!,#REF!,#REF!,#REF!,#REF!,#REF!,#REF!</definedName>
    <definedName name="촌면13">#REF!,#REF!,#REF!,#REF!,#REF!,#REF!,#REF!</definedName>
    <definedName name="촌면14">#REF!,#REF!,#REF!,#REF!,#REF!,#REF!,#REF!</definedName>
    <definedName name="촌면15">#REF!,#REF!,#REF!,#REF!,#REF!</definedName>
    <definedName name="촌면2">#REF!,#REF!,#REF!,#REF!,#REF!,#REF!,#REF!</definedName>
    <definedName name="촌면3">#REF!,#REF!,#REF!,#REF!,#REF!,#REF!,#REF!</definedName>
    <definedName name="촌면4">#REF!,#REF!,#REF!,#REF!,#REF!,#REF!,#REF!</definedName>
    <definedName name="촌면5">#REF!,#REF!,#REF!,#REF!,#REF!,#REF!,#REF!</definedName>
    <definedName name="촌면6">#REF!,#REF!,#REF!,#REF!,#REF!,#REF!,#REF!</definedName>
    <definedName name="촌면7">#REF!,#REF!,#REF!,#REF!,#REF!,#REF!,#REF!</definedName>
    <definedName name="촌면8">#REF!,#REF!,#REF!,#REF!,#REF!,#REF!,#REF!</definedName>
    <definedName name="촌면9">#REF!,#REF!,#REF!,#REF!,#REF!,#REF!,#REF!</definedName>
    <definedName name="총">BlankMacro1</definedName>
    <definedName name="총갑지" hidden="1">#REF!</definedName>
    <definedName name="총공" hidden="1">{#N/A,#N/A,FALSE,"운반시간"}</definedName>
    <definedName name="총공사비">#REF!</definedName>
    <definedName name="총공사비한">#REF!</definedName>
    <definedName name="총괄기계비">#REF!</definedName>
    <definedName name="총괄심사">#REF!</definedName>
    <definedName name="총괄여비">#REF!</definedName>
    <definedName name="총괄표">BlankMacro1</definedName>
    <definedName name="총괄현지검측">#REF!</definedName>
    <definedName name="총비용">#REF!</definedName>
    <definedName name="총스텝수">#REF!</definedName>
    <definedName name="총원가">#REF!</definedName>
    <definedName name="총이윤">#REF!</definedName>
    <definedName name="촤" hidden="1">{"SJ - 기본 보기",#N/A,FALSE,"공사별 외주견적"}</definedName>
    <definedName name="촬영기계경비">#REF!</definedName>
    <definedName name="촬영사">#REF!</definedName>
    <definedName name="최종진단년도공사">#REF!</definedName>
    <definedName name="추가SW인건비">#REF!</definedName>
    <definedName name="추정공사비">#REF!</definedName>
    <definedName name="축부재조립노무비">#REF!</definedName>
    <definedName name="축부재치목노무비">#REF!</definedName>
    <definedName name="축척작업량">#REF!</definedName>
    <definedName name="출력공사">[0]!출력공사</definedName>
    <definedName name="충진재깊이">#REF!</definedName>
    <definedName name="충진재폭">#REF!</definedName>
    <definedName name="취소">[0]!취소</definedName>
    <definedName name="취입보">[0]!취입보</definedName>
    <definedName name="취입보1">[0]!취입보1</definedName>
    <definedName name="측고기">#REF!</definedName>
    <definedName name="측량">#REF!</definedName>
    <definedName name="측량고급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부">#REF!</definedName>
    <definedName name="측정결경비">#REF!</definedName>
    <definedName name="측정결노무">#REF!</definedName>
    <definedName name="측정결재료">#REF!</definedName>
    <definedName name="측정경비">#REF!</definedName>
    <definedName name="측정노무">#REF!</definedName>
    <definedName name="측정업무">[5]직접인건비!#REF!</definedName>
    <definedName name="측정재료">#REF!</definedName>
    <definedName name="측중기">#REF!</definedName>
    <definedName name="측초기">#REF!</definedName>
    <definedName name="측특기">#REF!</definedName>
    <definedName name="치수경비">#REF!</definedName>
    <definedName name="치수노무">#REF!</definedName>
    <definedName name="치수시경비">#REF!</definedName>
    <definedName name="치수시노무">#REF!</definedName>
    <definedName name="치수시재료">#REF!</definedName>
    <definedName name="치수재료">#REF!</definedName>
    <definedName name="치장벽돌공">#REF!</definedName>
    <definedName name="친구">BlankMacro1</definedName>
    <definedName name="칠호표">#REF!</definedName>
    <definedName name="침사지">#REF!</definedName>
    <definedName name="ㅋ">#REF!</definedName>
    <definedName name="ㅋㄴㅊㅍㅁㄴㅇㄹ">#REF!</definedName>
    <definedName name="ㅋㅁㄴㅌ">#REF!</definedName>
    <definedName name="ㅋㅋㅌㅌ">#REF!</definedName>
    <definedName name="ㅋㅌㄹ">#REF!</definedName>
    <definedName name="ㅋㅌㅊㅍㄴ">#REF!</definedName>
    <definedName name="칼라아스팔트슁글">#REF!</definedName>
    <definedName name="캐링조인트">#REF!</definedName>
    <definedName name="캐링찬넬">#REF!</definedName>
    <definedName name="커터경">#REF!</definedName>
    <definedName name="커터공경">#REF!</definedName>
    <definedName name="커터공노">#REF!</definedName>
    <definedName name="커터공재">#REF!</definedName>
    <definedName name="커터노">#REF!</definedName>
    <definedName name="커터재">#REF!</definedName>
    <definedName name="컨설팅비용">#REF!</definedName>
    <definedName name="컴퓨터S_W기사">#REF!</definedName>
    <definedName name="컷터기경">#REF!</definedName>
    <definedName name="컷터기노">#REF!</definedName>
    <definedName name="컷터기재">#REF!</definedName>
    <definedName name="케이블간지" hidden="1">{#N/A,#N/A,TRUE,"토적및재료집계";#N/A,#N/A,TRUE,"토적및재료집계";#N/A,#N/A,TRUE,"단위량"}</definedName>
    <definedName name="코_아_튜_브">#REF!</definedName>
    <definedName name="코드연결하기">[0]!코드연결하기</definedName>
    <definedName name="코킹재">#REF!</definedName>
    <definedName name="콘40믹서경">#REF!</definedName>
    <definedName name="콘40믹서노">#REF!</definedName>
    <definedName name="콘40믹서재">#REF!</definedName>
    <definedName name="콘깨기0.4경">#REF!</definedName>
    <definedName name="콘깨기0.4노">#REF!</definedName>
    <definedName name="콘깨기0.4재">#REF!</definedName>
    <definedName name="콘깨기0.7경">#REF!</definedName>
    <definedName name="콘깨기0.7노">#REF!</definedName>
    <definedName name="콘깨기0.7재">#REF!</definedName>
    <definedName name="콘깨기7경">#REF!</definedName>
    <definedName name="콘깨기7노">#REF!</definedName>
    <definedName name="콘깨기7재">#REF!</definedName>
    <definedName name="콘깨기경">#REF!</definedName>
    <definedName name="콘깨기노">#REF!</definedName>
    <definedName name="콘깨기재">#REF!</definedName>
    <definedName name="콘다짐경">#REF!</definedName>
    <definedName name="콘다짐재">#REF!</definedName>
    <definedName name="콘믹서40경">#REF!</definedName>
    <definedName name="콘믹서40노">#REF!</definedName>
    <definedName name="콘믹서40재">#REF!</definedName>
    <definedName name="콘믹서50경">#REF!</definedName>
    <definedName name="콘믹서50노">#REF!</definedName>
    <definedName name="콘믹서50재">#REF!</definedName>
    <definedName name="콘믹서경">#REF!</definedName>
    <definedName name="콘믹서노">#REF!</definedName>
    <definedName name="콘믹서재">#REF!</definedName>
    <definedName name="콘소운반경">#REF!</definedName>
    <definedName name="콘소운반노">#REF!</definedName>
    <definedName name="콘소운반재">#REF!</definedName>
    <definedName name="콘커터경">#REF!</definedName>
    <definedName name="콘커터노">#REF!</definedName>
    <definedName name="콘커터재">#REF!</definedName>
    <definedName name="콘크노무">#REF!</definedName>
    <definedName name="콘크리트">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못">#REF!</definedName>
    <definedName name="콘크리트측구연장">#REF!</definedName>
    <definedName name="콘크리트타석">[3]설계기준!#REF!</definedName>
    <definedName name="콘크리트타설">[3]설계기준!#REF!</definedName>
    <definedName name="콘크측구재료집계">#REF!</definedName>
    <definedName name="콘타설무근">#REF!</definedName>
    <definedName name="콘타설철근">#REF!</definedName>
    <definedName name="콘테이너사무실">#REF!</definedName>
    <definedName name="콘테이너창고">#REF!</definedName>
    <definedName name="콤팩터경">#REF!</definedName>
    <definedName name="콤팩터노">#REF!</definedName>
    <definedName name="콤팩터재">#REF!</definedName>
    <definedName name="큐비클칸막이">#REF!</definedName>
    <definedName name="크램프">#REF!</definedName>
    <definedName name="크레인10경">#REF!</definedName>
    <definedName name="크레인10노">#REF!</definedName>
    <definedName name="크레인10재">#REF!</definedName>
    <definedName name="크레인타이어">#REF!</definedName>
    <definedName name="큰금액">#REF!</definedName>
    <definedName name="큰금액요율">#REF!</definedName>
    <definedName name="ㅌ">#REF!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ㅌㅍ츛ㅌ" hidden="1">{#N/A,#N/A,FALSE,"운반시간"}</definedName>
    <definedName name="타이어경">#REF!</definedName>
    <definedName name="타이어노">#REF!</definedName>
    <definedName name="타이어롤러8의10Ton">#REF!</definedName>
    <definedName name="타이어재">#REF!</definedName>
    <definedName name="타일공">#REF!</definedName>
    <definedName name="타일시멘트압착용">#REF!</definedName>
    <definedName name="타일시멘트줄눈용">#REF!</definedName>
    <definedName name="탄뎀경">#REF!</definedName>
    <definedName name="탄뎀노">#REF!</definedName>
    <definedName name="탄뎀재">#REF!</definedName>
    <definedName name="탄성고무받침">#REF!</definedName>
    <definedName name="탑정높이">#REF!</definedName>
    <definedName name="택코팅경">#REF!</definedName>
    <definedName name="택코팅노">#REF!</definedName>
    <definedName name="택코팅재">#REF!</definedName>
    <definedName name="탠덤롤러10의14톤">#REF!</definedName>
    <definedName name="터파기">#REF!</definedName>
    <definedName name="터파기경">#REF!</definedName>
    <definedName name="터파기고">#REF!</definedName>
    <definedName name="터파기노">#REF!</definedName>
    <definedName name="터파기노무비">#REF!</definedName>
    <definedName name="터파기리핑">#REF!</definedName>
    <definedName name="터파기발파암">#REF!</definedName>
    <definedName name="터파기재">#REF!</definedName>
    <definedName name="터파기토사">#REF!</definedName>
    <definedName name="터파노">#REF!</definedName>
    <definedName name="터파재">#REF!</definedName>
    <definedName name="테스크" hidden="1">{#N/A,#N/A,FALSE,"단가표지"}</definedName>
    <definedName name="테스트" hidden="1">#REF!</definedName>
    <definedName name="텍스">#REF!</definedName>
    <definedName name="텍코팅경">#REF!</definedName>
    <definedName name="텍코팅노">#REF!</definedName>
    <definedName name="텍코팅재">#REF!</definedName>
    <definedName name="템_모듈1">BlankMacro1</definedName>
    <definedName name="템_모듈2">BlankMacro1</definedName>
    <definedName name="템_모듈3">BlankMacro1</definedName>
    <definedName name="템_모듈4">BlankMacro1</definedName>
    <definedName name="템_모듈5">BlankMacro1</definedName>
    <definedName name="템_모듈6">BlankMacro1</definedName>
    <definedName name="템플리트모듈1">BlankMacro1</definedName>
    <definedName name="템플리트모듈120">BlankMacro1</definedName>
    <definedName name="템플리트모듈2">BlankMacro1</definedName>
    <definedName name="템플리트모듈220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공" hidden="1">{#N/A,#N/A,FALSE,"포장2"}</definedName>
    <definedName name="토공1" hidden="1">{#N/A,#N/A,FALSE,"토공2"}</definedName>
    <definedName name="토공2" hidden="1">{#N/A,#N/A,FALSE,"구조1"}</definedName>
    <definedName name="토공222" hidden="1">{#N/A,#N/A,FALSE,"토공2"}</definedName>
    <definedName name="토공유동">#REF!</definedName>
    <definedName name="토공이수" hidden="1">#REF!</definedName>
    <definedName name="토공집계">#REF!</definedName>
    <definedName name="토공참조">#REF!</definedName>
    <definedName name="토량계산" hidden="1">{#N/A,#N/A,FALSE,"포장단가"}</definedName>
    <definedName name="토목" hidden="1">{#N/A,#N/A,FALSE,"단가표지"}</definedName>
    <definedName name="토목설계" hidden="1">{#N/A,#N/A,FALSE,"골재소요량";#N/A,#N/A,FALSE,"골재소요량"}</definedName>
    <definedName name="토양">[5]직접인건비!#REF!</definedName>
    <definedName name="토양경비">#REF!</definedName>
    <definedName name="토양노무">#REF!</definedName>
    <definedName name="토양재료">#REF!</definedName>
    <definedName name="토양질">[5]직접경비!#REF!</definedName>
    <definedName name="토적표" hidden="1">#REF!</definedName>
    <definedName name="토적표01" hidden="1">#REF!</definedName>
    <definedName name="토지경비">#REF!</definedName>
    <definedName name="토지노무">#REF!</definedName>
    <definedName name="토지재료">#REF!</definedName>
    <definedName name="톱밥">#REF!</definedName>
    <definedName name="통계코드">#REF!</definedName>
    <definedName name="통나무">#REF!</definedName>
    <definedName name="통신구조일수">#REF!</definedName>
    <definedName name="통신내선공">#REF!</definedName>
    <definedName name="통신설비공">#REF!</definedName>
    <definedName name="통신외선공">#REF!</definedName>
    <definedName name="통신전력재구조일수">#REF!</definedName>
    <definedName name="통신정위치작업일수">#REF!</definedName>
    <definedName name="통신조사연장">#REF!</definedName>
    <definedName name="통신케이블공">#REF!</definedName>
    <definedName name="통신탐사연장">#REF!</definedName>
    <definedName name="통장2">BlankMacro1</definedName>
    <definedName name="투간접노무비">#REF!</definedName>
    <definedName name="투경비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" hidden="1">{#N/A,#N/A,FALSE,"단가표지"}</definedName>
    <definedName name="트럭트레일러20Ton">#REF!</definedName>
    <definedName name="트레일러20경">#REF!</definedName>
    <definedName name="트레일러20노">#REF!</definedName>
    <definedName name="트레일러20재">#REF!</definedName>
    <definedName name="특">#REF!</definedName>
    <definedName name="특고압계이블전공">#REF!</definedName>
    <definedName name="특급">#REF!</definedName>
    <definedName name="특급2">#REF!</definedName>
    <definedName name="특급기술자">#REF!</definedName>
    <definedName name="특급기술자_측량">#REF!</definedName>
    <definedName name="특급달">#REF!</definedName>
    <definedName name="특급엔지니어링">#REF!</definedName>
    <definedName name="특급전체">#REF!</definedName>
    <definedName name="특급할증">#REF!</definedName>
    <definedName name="특기">#REF!</definedName>
    <definedName name="특별고압케이블전공">#REF!</definedName>
    <definedName name="특별인부">#REF!</definedName>
    <definedName name="특수비계공">#REF!</definedName>
    <definedName name="특수화공">#REF!</definedName>
    <definedName name="티크합판">#REF!</definedName>
    <definedName name="ㅍ" hidden="1">{#N/A,#N/A,FALSE,"조골재"}</definedName>
    <definedName name="ㅍ49">#REF!</definedName>
    <definedName name="ㅍㄴㅇㄹ" hidden="1">#REF!</definedName>
    <definedName name="ㅍㄹㄹㄹ">#REF!</definedName>
    <definedName name="ㅍㅇ">#REF!</definedName>
    <definedName name="ㅍㅇㄹㄴㅇㅁ">#REF!</definedName>
    <definedName name="ㅍ춫" hidden="1">{#N/A,#N/A,FALSE,"골재소요량";#N/A,#N/A,FALSE,"골재소요량"}</definedName>
    <definedName name="ㅍ츝" hidden="1">{#N/A,#N/A,FALSE,"표지목차"}</definedName>
    <definedName name="ㅍㅌㅊ">#REF!</definedName>
    <definedName name="ㅍㅍ" hidden="1">{#N/A,#N/A,TRUE,"토적및재료집계";#N/A,#N/A,TRUE,"토적및재료집계";#N/A,#N/A,TRUE,"단위량"}</definedName>
    <definedName name="파군재교" hidden="1">{#N/A,#N/A,FALSE,"단면 제원"}</definedName>
    <definedName name="파이1">#REF!</definedName>
    <definedName name="파이2">#REF!</definedName>
    <definedName name="파일" hidden="1">#REF!</definedName>
    <definedName name="판넬조립공">#REF!</definedName>
    <definedName name="판매액">#REF!</definedName>
    <definedName name="판재">#REF!</definedName>
    <definedName name="팔" hidden="1">#REF!</definedName>
    <definedName name="팔팔">'[6]07답사515'!$Z$6:$Z$531</definedName>
    <definedName name="팔호표">#REF!</definedName>
    <definedName name="패널조림공">#REF!</definedName>
    <definedName name="펌프구경">#REF!</definedName>
    <definedName name="펌프카경">#REF!</definedName>
    <definedName name="펌프카노">#REF!</definedName>
    <definedName name="펌프카재">#REF!</definedName>
    <definedName name="평">#REF!</definedName>
    <definedName name="평가항목">[5]직접인건비!#REF!</definedName>
    <definedName name="평갈경비">#REF!</definedName>
    <definedName name="평갈노무">#REF!</definedName>
    <definedName name="평갈재료">#REF!</definedName>
    <definedName name="평균높이">#REF!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서까래조립노무비">#REF!</definedName>
    <definedName name="평서까래치목노무비">#REF!</definedName>
    <definedName name="평연재치목노무비">#REF!</definedName>
    <definedName name="평판측량">#REF!</definedName>
    <definedName name="포">#REF!</definedName>
    <definedName name="포설공">#REF!</definedName>
    <definedName name="포장" hidden="1">#REF!</definedName>
    <definedName name="포장1" hidden="1">{#N/A,#N/A,FALSE,"포장2"}</definedName>
    <definedName name="포장거푸집조서" hidden="1">{#N/A,#N/A,FALSE,"포장단가"}</definedName>
    <definedName name="포장경비">#REF!</definedName>
    <definedName name="포장공">#REF!</definedName>
    <definedName name="포장공집계">#REF!</definedName>
    <definedName name="포장공집계표">#REF!</definedName>
    <definedName name="포장노무">#REF!</definedName>
    <definedName name="포장재료">#REF!</definedName>
    <definedName name="포장토적015">#REF!</definedName>
    <definedName name="포장토적02">#REF!</definedName>
    <definedName name="폭">#REF!</definedName>
    <definedName name="표고작업량증감계수">#REF!</definedName>
    <definedName name="표고지형증감계수">#REF!</definedName>
    <definedName name="표석">[3]설계기준!#REF!</definedName>
    <definedName name="표석경비">#REF!</definedName>
    <definedName name="표석노무">#REF!</definedName>
    <definedName name="표석재료">#REF!</definedName>
    <definedName name="표오고지형증감계수">#REF!</definedName>
    <definedName name="표준양식">#REF!</definedName>
    <definedName name="표준코드">#REF!</definedName>
    <definedName name="표준코드공사">#REF!</definedName>
    <definedName name="표지1">#REF!</definedName>
    <definedName name="표지2">BlankMacro1</definedName>
    <definedName name="표층경">#REF!</definedName>
    <definedName name="표층노">#REF!</definedName>
    <definedName name="표층재">#REF!</definedName>
    <definedName name="풀">#REF!</definedName>
    <definedName name="품셈공종">[8]품셈TABLE!$C$2:$C$50</definedName>
    <definedName name="품셈단가">[8]품셈TABLE!$D$2:$D$50</definedName>
    <definedName name="프레트타이">#REF!</definedName>
    <definedName name="프로그램작성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플로어힌지6200">#REF!</definedName>
    <definedName name="플륨350경">#REF!</definedName>
    <definedName name="플륨350노">#REF!</definedName>
    <definedName name="플륨350재">#REF!</definedName>
    <definedName name="피니셔경">#REF!</definedName>
    <definedName name="피니셔노">#REF!</definedName>
    <definedName name="피니셔재">#REF!</definedName>
    <definedName name="피이관50">#REF!</definedName>
    <definedName name="피죽">#REF!</definedName>
    <definedName name="필지수">#REF!</definedName>
    <definedName name="ㅎ">BlankMacro1</definedName>
    <definedName name="ㅎㄴ" hidden="1">{#N/A,#N/A,FALSE,"단가표지"}</definedName>
    <definedName name="ㅎㄹ">#REF!</definedName>
    <definedName name="ㅎㄹㄴㅇ" hidden="1">{#N/A,#N/A,FALSE,"단가표지"}</definedName>
    <definedName name="ㅎㄹㅇ">#REF!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ㅁㅇㅀㅁㅇ" hidden="1">{#N/A,#N/A,FALSE,"단가표지"}</definedName>
    <definedName name="ㅎㅁㅇㅀㅁㅇㅎㅁ" hidden="1">{#N/A,#N/A,FALSE,"단가표지"}</definedName>
    <definedName name="ㅎㅁㅎㄻㄴㅇ" hidden="1">{#N/A,#N/A,FALSE,"단가표지"}</definedName>
    <definedName name="ㅎㅂㄷ" hidden="1">{#N/A,#N/A,FALSE,"배수2"}</definedName>
    <definedName name="ㅎㅇㄴ" hidden="1">{#N/A,#N/A,FALSE,"단가표지"}</definedName>
    <definedName name="ㅎㅇㄶㄹㅇㄴ">#REF!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ㅍㅍㄹ">#REF!</definedName>
    <definedName name="ㅎㅎ">#REF!</definedName>
    <definedName name="ㅎㅎㄹㄹ">#REF!</definedName>
    <definedName name="ㅎㅎㅀㄹ">#REF!</definedName>
    <definedName name="ㅎㅎㅇㅎㅇ">#REF!</definedName>
    <definedName name="ㅎㅎㅎ">#REF!</definedName>
    <definedName name="ㅎㅎㅎㅎㅎㅎ">#REF!</definedName>
    <definedName name="ㅎㅎㅎㅎㅎㅎㅎㅎㅎㅎㅎㅎㅎㅎㅎㅎㅎㅎㅎㅎㅎㅎㅎ" hidden="1">#REF!</definedName>
    <definedName name="ㅎ호">#REF!</definedName>
    <definedName name="ㅎ혿">#REF!</definedName>
    <definedName name="하">#REF!</definedName>
    <definedName name="하_지">#REF!</definedName>
    <definedName name="하도경비">#REF!</definedName>
    <definedName name="하도급">#REF!</definedName>
    <definedName name="하도급2">#REF!</definedName>
    <definedName name="하도노무">#REF!</definedName>
    <definedName name="하도대상" hidden="1">{#N/A,#N/A,FALSE,"골재소요량";#N/A,#N/A,FALSE,"골재소요량"}</definedName>
    <definedName name="하도재료">#REF!</definedName>
    <definedName name="하드롱지">#REF!</definedName>
    <definedName name="하드웨어">#REF!</definedName>
    <definedName name="하상경비">#REF!</definedName>
    <definedName name="하상노무">#REF!</definedName>
    <definedName name="하상재료">#REF!</definedName>
    <definedName name="하수">BlankMacro1</definedName>
    <definedName name="하수SW">#REF!</definedName>
    <definedName name="하수관배관노무비">#REF!</definedName>
    <definedName name="하수구조일수">#REF!</definedName>
    <definedName name="하수소프트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>#REF!</definedName>
    <definedName name="하이샤시창">#REF!</definedName>
    <definedName name="하지">#REF!</definedName>
    <definedName name="하천경비">#REF!</definedName>
    <definedName name="하천노무">#REF!</definedName>
    <definedName name="하천수">#REF!</definedName>
    <definedName name="하천재료">#REF!</definedName>
    <definedName name="하천환경비">#REF!</definedName>
    <definedName name="하천환노무">#REF!</definedName>
    <definedName name="하천환재료">#REF!</definedName>
    <definedName name="한" hidden="1">#REF!</definedName>
    <definedName name="한_일">#REF!</definedName>
    <definedName name="한교1호">#REF!</definedName>
    <definedName name="한교2호">#REF!</definedName>
    <definedName name="한교3호">#REF!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식흙벽바르기노무비">#REF!</definedName>
    <definedName name="한식흙벽바르기재료비">#REF!</definedName>
    <definedName name="한일">#REF!</definedName>
    <definedName name="한지벽지">#REF!</definedName>
    <definedName name="한지장판지">#REF!</definedName>
    <definedName name="할석공">#REF!</definedName>
    <definedName name="할증">#REF!</definedName>
    <definedName name="할증소요일">#REF!</definedName>
    <definedName name="할증율">#REF!</definedName>
    <definedName name="함석공">#REF!</definedName>
    <definedName name="합계">#REF!</definedName>
    <definedName name="합병경">#REF!</definedName>
    <definedName name="합병노">#REF!</definedName>
    <definedName name="합병재">#REF!</definedName>
    <definedName name="합판">#REF!</definedName>
    <definedName name="합판12">#REF!</definedName>
    <definedName name="합판2.7">#REF!</definedName>
    <definedName name="합판4.8">#REF!</definedName>
    <definedName name="합판거푸집5회노무비">#REF!</definedName>
    <definedName name="합판거푸집5회재료비">#REF!</definedName>
    <definedName name="항공경비">#REF!</definedName>
    <definedName name="항공노무">#REF!</definedName>
    <definedName name="항공사진고급">#REF!</definedName>
    <definedName name="항공사진중급">#REF!</definedName>
    <definedName name="항공사진초급">#REF!</definedName>
    <definedName name="항공재료">#REF!</definedName>
    <definedName name="항공정비사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0">#REF!</definedName>
    <definedName name="항목7">#REF!</definedName>
    <definedName name="항목8">#REF!</definedName>
    <definedName name="항목9">#REF!</definedName>
    <definedName name="항목별평가">#REF!</definedName>
    <definedName name="항법사">#REF!</definedName>
    <definedName name="항타길이_경사">#REF!</definedName>
    <definedName name="항타길이_수직">#REF!</definedName>
    <definedName name="해석">BlankMacro1</definedName>
    <definedName name="해양환경">#REF!</definedName>
    <definedName name="해역">#REF!</definedName>
    <definedName name="해초풀">#REF!</definedName>
    <definedName name="행가및핀">#REF!</definedName>
    <definedName name="허ㅏ" hidden="1">{#N/A,#N/A,FALSE,"단가표지"}</definedName>
    <definedName name="현대내역서" hidden="1">{"'Sheet1'!$A$4","'Sheet1'!$A$9:$G$28"}</definedName>
    <definedName name="현도사">#REF!</definedName>
    <definedName name="현장지원">#REF!</definedName>
    <definedName name="현지교통비">[3]설계기준!#REF!</definedName>
    <definedName name="현지답사">#REF!</definedName>
    <definedName name="형태계수">#REF!</definedName>
    <definedName name="형태별보정계수">#REF!</definedName>
    <definedName name="형틀목공">#REF!</definedName>
    <definedName name="호">#REF!</definedName>
    <definedName name="호박돌20">#REF!</definedName>
    <definedName name="호발돌20.30">#REF!</definedName>
    <definedName name="호성">[0]!호성</definedName>
    <definedName name="호우" hidden="1">{#N/A,#N/A,FALSE,"표지목차"}</definedName>
    <definedName name="호우ㅗ" hidden="1">{#N/A,#N/A,FALSE,"단가표지"}</definedName>
    <definedName name="호호">#REF!</definedName>
    <definedName name="호ㅓㅎ" hidden="1">{#N/A,#N/A,FALSE,"표지목차"}</definedName>
    <definedName name="호ㅗ">#REF!</definedName>
    <definedName name="호ㅛㅗㅗㅓㅗ">#REF!</definedName>
    <definedName name="혼ㄹ" hidden="1">{#N/A,#N/A,FALSE,"운반시간"}</definedName>
    <definedName name="홀ㄴㄺㅅ" hidden="1">{#N/A,#N/A,FALSE,"단가표지"}</definedName>
    <definedName name="홍수경비">#REF!</definedName>
    <definedName name="홍수노무">#REF!</definedName>
    <definedName name="홍수위경비">#REF!</definedName>
    <definedName name="홍수위노무">#REF!</definedName>
    <definedName name="홍수위재료">#REF!</definedName>
    <definedName name="홍수재료">#REF!</definedName>
    <definedName name="홍수피경비">#REF!</definedName>
    <definedName name="홍수피노무">#REF!</definedName>
    <definedName name="홍수피재료">#REF!</definedName>
    <definedName name="홓렁호ㅓ호" hidden="1">{#N/A,#N/A,FALSE,"단가표지"}</definedName>
    <definedName name="홓로" hidden="1">{#N/A,#N/A,FALSE,"단가표지"}</definedName>
    <definedName name="화강석24">#REF!</definedName>
    <definedName name="화강석경계블럭곡선">#REF!</definedName>
    <definedName name="화강석경계블럭직선">#REF!</definedName>
    <definedName name="화강석원석">#REF!</definedName>
    <definedName name="화공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화원고무교체">#REF!</definedName>
    <definedName name="화허호ㅓ" hidden="1">{#N/A,#N/A,FALSE,"조골재"}</definedName>
    <definedName name="확폭구간">#REF!</definedName>
    <definedName name="환경경비">#REF!</definedName>
    <definedName name="환경노무">#REF!</definedName>
    <definedName name="환경보전비">0.2%</definedName>
    <definedName name="환경재료">#REF!</definedName>
    <definedName name="환기구">#REF!</definedName>
    <definedName name="황동줄눈대">#REF!</definedName>
    <definedName name="황룡강배수개선사업">#REF!</definedName>
    <definedName name="황룡지구">#REF!</definedName>
    <definedName name="회귀경비">#REF!</definedName>
    <definedName name="회귀노무">#REF!</definedName>
    <definedName name="회귀재료">#REF!</definedName>
    <definedName name="회사명">#REF!</definedName>
    <definedName name="회시1호">#REF!</definedName>
    <definedName name="회시2호">#REF!</definedName>
    <definedName name="횟수">#REF!</definedName>
    <definedName name="횡단측량">#REF!</definedName>
    <definedName name="횡배수공집계">#REF!</definedName>
    <definedName name="횡배수관기초">#REF!</definedName>
    <definedName name="횡배수관연장">#REF!</definedName>
    <definedName name="횡배수관연장산출">#REF!</definedName>
    <definedName name="횡배수관재료집계">#REF!</definedName>
    <definedName name="후팅높이">#REF!</definedName>
    <definedName name="후팅뒷굽">#REF!</definedName>
    <definedName name="후팅압굽">#REF!</definedName>
    <definedName name="후팅폭">#REF!</definedName>
    <definedName name="훅크">#REF!</definedName>
    <definedName name="휘발유">#REF!</definedName>
    <definedName name="휴천수" hidden="1">{#N/A,#N/A,FALSE,"포장단가"}</definedName>
    <definedName name="흄관A1000">#REF!</definedName>
    <definedName name="흄관A1100">#REF!</definedName>
    <definedName name="흄관A1200">#REF!</definedName>
    <definedName name="흄관A300">#REF!</definedName>
    <definedName name="흄관A400">#REF!</definedName>
    <definedName name="흄관A450">#REF!</definedName>
    <definedName name="흄관A500">#REF!</definedName>
    <definedName name="흄관A600">#REF!</definedName>
    <definedName name="흄관A800">#REF!</definedName>
    <definedName name="흄관A900">#REF!</definedName>
    <definedName name="흄관B1000">#REF!</definedName>
    <definedName name="흄관B1100">#REF!</definedName>
    <definedName name="흄관B1200">#REF!</definedName>
    <definedName name="흄관B300">#REF!</definedName>
    <definedName name="흄관B400">#REF!</definedName>
    <definedName name="흄관B450">#REF!</definedName>
    <definedName name="흄관B500">#REF!</definedName>
    <definedName name="흄관B600">#REF!</definedName>
    <definedName name="흄관B800">#REF!</definedName>
    <definedName name="흄관B900">#REF!</definedName>
    <definedName name="흄관소켓1000경">#REF!</definedName>
    <definedName name="흄관소켓1000노">#REF!</definedName>
    <definedName name="흄관소켓1000재">#REF!</definedName>
    <definedName name="흄관소켓1200경">#REF!</definedName>
    <definedName name="흄관소켓1200노">#REF!</definedName>
    <definedName name="흄관소켓1200재">#REF!</definedName>
    <definedName name="흄관소켓300노">#REF!</definedName>
    <definedName name="흄관소켓400경">#REF!</definedName>
    <definedName name="흄관소켓400노">#REF!</definedName>
    <definedName name="흄관소켓400재">#REF!</definedName>
    <definedName name="흄관소켓450경">#REF!</definedName>
    <definedName name="흄관소켓450노">#REF!</definedName>
    <definedName name="흄관소켓450재">#REF!</definedName>
    <definedName name="흄관소켓500경">#REF!</definedName>
    <definedName name="흄관소켓500노">#REF!</definedName>
    <definedName name="흄관소켓500재">#REF!</definedName>
    <definedName name="흄관소켓600경">#REF!</definedName>
    <definedName name="흄관소켓600노">#REF!</definedName>
    <definedName name="흄관소켓600재">#REF!</definedName>
    <definedName name="흄관소켓800경">#REF!</definedName>
    <definedName name="흄관소켓800노">#REF!</definedName>
    <definedName name="흄관소켓800재">#REF!</definedName>
    <definedName name="흄관운반" hidden="1">{#N/A,#N/A,FALSE,"포장단가"}</definedName>
    <definedName name="ㅏ허화" hidden="1">{#N/A,#N/A,FALSE,"골재소요량";#N/A,#N/A,FALSE,"골재소요량"}</definedName>
    <definedName name="ㅏㅏㅏㅏㅏㅏ">#REF!</definedName>
    <definedName name="ㅏㅓ화호" hidden="1">{#N/A,#N/A,FALSE,"단가표지"}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ㅗㅓㅏ화호" hidden="1">{#N/A,#N/A,FALSE,"표지목차"}</definedName>
    <definedName name="ㅏㅣ" hidden="1">{#N/A,#N/A,FALSE,"단가표지"}</definedName>
    <definedName name="ㅐㅐㅐㅐㅐ">#REF!</definedName>
    <definedName name="ㅐㅐㅕㅔㅐㅕㅑ">#REF!</definedName>
    <definedName name="ㅐㅑㅕㅔ">#REF!</definedName>
    <definedName name="ㅐㅔ">#REF!</definedName>
    <definedName name="ㅑ쇼ㅑㅕ">#REF!</definedName>
    <definedName name="ㅑㅐㅛㅕㅕㅅ">#REF!</definedName>
    <definedName name="ㅑㅑㅏㅏㅓㅓㅏ">#REF!</definedName>
    <definedName name="ㅑㅑㅕㅛㄹㅇ">#REF!</definedName>
    <definedName name="ㅑㅕㅑㅑ">#REF!</definedName>
    <definedName name="ㅑㅕㅓㅓ">#REF!</definedName>
    <definedName name="ㅑㅛ" hidden="1">{#N/A,#N/A,FALSE,"전열산출서"}</definedName>
    <definedName name="ㅓ">#REF!</definedName>
    <definedName name="ㅓ8">#REF!</definedName>
    <definedName name="ㅓ롤" hidden="1">{#N/A,#N/A,FALSE,"골재소요량";#N/A,#N/A,FALSE,"골재소요량"}</definedName>
    <definedName name="ㅓㅅㅇㄴ">#REF!</definedName>
    <definedName name="ㅓㅇㄴ" hidden="1">{#N/A,#N/A,FALSE,"단가표지"}</definedName>
    <definedName name="ㅓㅇ호ㅓㅇ호ㅓㅇ허" hidden="1">{#N/A,#N/A,FALSE,"표지목차"}</definedName>
    <definedName name="ㅓㅎㄹ">#REF!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호" hidden="1">{#N/A,#N/A,FALSE,"단가표지"}</definedName>
    <definedName name="ㅓㅏ호ㅓ" hidden="1">{#N/A,#N/A,FALSE,"단가표지"}</definedName>
    <definedName name="ㅓㅏㅏㅏ">#REF!</definedName>
    <definedName name="ㅓㅏㅑㅑㅕ">#REF!</definedName>
    <definedName name="ㅓㅏㅗ하ㅗㅓㅎ" hidden="1">{#N/A,#N/A,FALSE,"혼합골재"}</definedName>
    <definedName name="ㅓㅓㅓㅗㅎ">#REF!</definedName>
    <definedName name="ㅓㅗ" hidden="1">{#N/A,#N/A,FALSE,"운반시간"}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ㅗ" hidden="1">{#N/A,#N/A,FALSE,"단가표지"}</definedName>
    <definedName name="ㅓㅗㅗㅗ" hidden="1">{#N/A,#N/A,FALSE,"골재소요량";#N/A,#N/A,FALSE,"골재소요량"}</definedName>
    <definedName name="ㅓㅘ">#REF!</definedName>
    <definedName name="ㅓㅛ" hidden="1">{#N/A,#N/A,FALSE,"토공2"}</definedName>
    <definedName name="ㅓㅠ" hidden="1">{#N/A,#N/A,FALSE,"전열산출서"}</definedName>
    <definedName name="ㅔ154">#REF!</definedName>
    <definedName name="ㅔ갸ㅜㅅ">#REF!</definedName>
    <definedName name="ㅕ">#REF!</definedName>
    <definedName name="ㅕㅑㅐ">#REF!</definedName>
    <definedName name="ㅕㅓ">#REF!</definedName>
    <definedName name="ㅕㅕ">#REF!</definedName>
    <definedName name="ㅗ">#REF!</definedName>
    <definedName name="ㅗㄱㄷㅁ">#REF!</definedName>
    <definedName name="ㅗㄹ">#REF!</definedName>
    <definedName name="ㅗㄹㄶ" hidden="1">{#N/A,#N/A,FALSE,"조골재"}</definedName>
    <definedName name="ㅗㅀ">#REF!</definedName>
    <definedName name="ㅗㅅ20">#REF!</definedName>
    <definedName name="ㅗㅎ" hidden="1">{#N/A,#N/A,FALSE,"운반시간"}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허ㅗ" hidden="1">{#N/A,#N/A,FALSE,"단가표지"}</definedName>
    <definedName name="ㅗ호" hidden="1">{#N/A,#N/A,FALSE,"단가표지"}</definedName>
    <definedName name="ㅗㅓ쇼ㅓㅕㄷ쇼ㅓㅕㄷㅅ" hidden="1">{#N/A,#N/A,FALSE,"단가표지"}</definedName>
    <definedName name="ㅗㅓㅎ로ㅓㅎㄹ" hidden="1">{#N/A,#N/A,FALSE,"표지목차"}</definedName>
    <definedName name="ㅗㅕㅗㅗ">#REF!</definedName>
    <definedName name="ㅗㅗ">#REF!</definedName>
    <definedName name="ㅗㅗㅎㅎ">#REF!</definedName>
    <definedName name="ㅗㅗㅓ">#REF!</definedName>
    <definedName name="ㅗㅗㅓㅓ">#REF!</definedName>
    <definedName name="ㅗㅗㅗㅎㅎ">#REF!</definedName>
    <definedName name="ㅗㅗㅗㅗㅗ">#REF!</definedName>
    <definedName name="ㅗㅛㅅㄱ">#REF!</definedName>
    <definedName name="ㅗㅠㅍ" hidden="1">{#N/A,#N/A,FALSE,"혼합골재"}</definedName>
    <definedName name="ㅛㅅㅇ">#REF!</definedName>
    <definedName name="ㅛ쇼ㅐㅗ">#REF!</definedName>
    <definedName name="ㅛㅎㅅㅎ">#REF!</definedName>
    <definedName name="ㅛㅑㅕ">#REF!</definedName>
    <definedName name="ㅛㅕ하ㅓ" hidden="1">{#N/A,#N/A,FALSE,"포장2"}</definedName>
    <definedName name="ㅛㅛㅅㅅㅅㅅ">#REF!</definedName>
    <definedName name="ㅛㅛㅛㅛㅛ">#REF!</definedName>
    <definedName name="ㅜ" hidden="1">{#N/A,#N/A,FALSE,"배수1"}</definedName>
    <definedName name="ㅜ1">#REF!</definedName>
    <definedName name="ㅜㄴㄱ" hidden="1">{#N/A,#N/A,FALSE,"운반시간"}</definedName>
    <definedName name="ㅜㄹ윤" hidden="1">{#N/A,#N/A,FALSE,"단가표지"}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ㅗ" hidden="1">{#N/A,#N/A,FALSE,"이정표"}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" hidden="1">{#N/A,#N/A,FALSE,"부대1"}</definedName>
    <definedName name="ㅠㄴ" hidden="1">{#N/A,#N/A,FALSE,"조골재"}</definedName>
    <definedName name="ㅠㄹ" hidden="1">{#N/A,#N/A,FALSE,"속도"}</definedName>
    <definedName name="ㅠㄹㅇㄴㄴㄹㅇ" hidden="1">{#N/A,#N/A,FALSE,"단가표지"}</definedName>
    <definedName name="ㅠㄹㅇㄶㅈㅁㄹ">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ㅡ" hidden="1">#REF!</definedName>
    <definedName name="ㅡㄹㄴㅁ르" hidden="1">#REF!</definedName>
    <definedName name="ㅡㅓ">#REF!</definedName>
    <definedName name="ㅣ">#REF!</definedName>
    <definedName name="ㅣ1517">#REF!</definedName>
    <definedName name="ㅣ1549">#REF!</definedName>
    <definedName name="ㅣ189">#REF!</definedName>
    <definedName name="ㅣ206">#REF!</definedName>
    <definedName name="ㅣ618">#REF!</definedName>
    <definedName name="ㅣㅋ팇러밍ㄹㄴㅇㄹ">#REF!</definedName>
    <definedName name="ㅣ허ㅏㅣ하" hidden="1">{#N/A,#N/A,FALSE,"혼합골재"}</definedName>
    <definedName name="ㅣ허ㅣ호ㅓㅏ" hidden="1">{#N/A,#N/A,FALSE,"조골재"}</definedName>
    <definedName name="ㅣㅏ허ㅏ허ㅏ허ㅏ" hidden="1">{#N/A,#N/A,FALSE,"단가표지"}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ㅓㅏ">#REF!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ㅏㅏ">#REF!</definedName>
    <definedName name="ㅣㅣㅣㅣㅣㅣ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6" i="27" l="1"/>
  <c r="C45" i="50"/>
  <c r="C44" i="50"/>
  <c r="G8" i="14"/>
  <c r="H8" i="14"/>
  <c r="G9" i="14"/>
  <c r="C27" i="50"/>
  <c r="C162" i="50"/>
  <c r="C10" i="50"/>
  <c r="C9" i="50"/>
  <c r="Q149" i="51" l="1"/>
  <c r="P149" i="51"/>
  <c r="O149" i="51"/>
  <c r="N149" i="51"/>
  <c r="Q148" i="51"/>
  <c r="P148" i="51"/>
  <c r="O148" i="51"/>
  <c r="N148" i="51"/>
  <c r="Q146" i="51"/>
  <c r="P146" i="51"/>
  <c r="O111" i="50" s="1"/>
  <c r="O146" i="51"/>
  <c r="N146" i="51"/>
  <c r="Q145" i="51"/>
  <c r="P145" i="51"/>
  <c r="O110" i="50" s="1"/>
  <c r="O145" i="51"/>
  <c r="N110" i="50" s="1"/>
  <c r="N145" i="51"/>
  <c r="Q143" i="51"/>
  <c r="P143" i="51"/>
  <c r="O108" i="50" s="1"/>
  <c r="O143" i="51"/>
  <c r="N108" i="50" s="1"/>
  <c r="N143" i="51"/>
  <c r="Q142" i="51"/>
  <c r="P142" i="51"/>
  <c r="O107" i="50" s="1"/>
  <c r="O142" i="51"/>
  <c r="N107" i="50" s="1"/>
  <c r="N142" i="51"/>
  <c r="P140" i="51"/>
  <c r="O140" i="51"/>
  <c r="N140" i="51"/>
  <c r="Q140" i="51" s="1"/>
  <c r="P165" i="50" s="1"/>
  <c r="Q139" i="51"/>
  <c r="P139" i="51"/>
  <c r="O139" i="51"/>
  <c r="N139" i="51"/>
  <c r="P138" i="51"/>
  <c r="O138" i="51"/>
  <c r="N163" i="50" s="1"/>
  <c r="N138" i="51"/>
  <c r="P137" i="51"/>
  <c r="O137" i="51"/>
  <c r="N137" i="51"/>
  <c r="P136" i="51"/>
  <c r="Q136" i="51" s="1"/>
  <c r="P161" i="50" s="1"/>
  <c r="O136" i="51"/>
  <c r="N136" i="51"/>
  <c r="P135" i="51"/>
  <c r="O135" i="51"/>
  <c r="N135" i="51"/>
  <c r="M160" i="50" s="1"/>
  <c r="Q134" i="51"/>
  <c r="P159" i="50" s="1"/>
  <c r="P134" i="51"/>
  <c r="O134" i="51"/>
  <c r="N134" i="51"/>
  <c r="P133" i="51"/>
  <c r="O133" i="51"/>
  <c r="N133" i="51"/>
  <c r="P131" i="51"/>
  <c r="O156" i="50" s="1"/>
  <c r="O131" i="51"/>
  <c r="N156" i="50" s="1"/>
  <c r="N131" i="51"/>
  <c r="M156" i="50" s="1"/>
  <c r="P130" i="51"/>
  <c r="O155" i="50" s="1"/>
  <c r="O130" i="51"/>
  <c r="N130" i="51"/>
  <c r="Q130" i="51" s="1"/>
  <c r="P155" i="50" s="1"/>
  <c r="P128" i="51"/>
  <c r="O128" i="51"/>
  <c r="N128" i="51"/>
  <c r="Q128" i="51" s="1"/>
  <c r="P153" i="50" s="1"/>
  <c r="Q126" i="51"/>
  <c r="P151" i="50" s="1"/>
  <c r="P126" i="51"/>
  <c r="O126" i="51"/>
  <c r="N126" i="51"/>
  <c r="P125" i="51"/>
  <c r="O125" i="51"/>
  <c r="N150" i="50" s="1"/>
  <c r="N125" i="51"/>
  <c r="P124" i="51"/>
  <c r="O149" i="50" s="1"/>
  <c r="O124" i="51"/>
  <c r="N149" i="50" s="1"/>
  <c r="N124" i="51"/>
  <c r="P123" i="51"/>
  <c r="Q123" i="51" s="1"/>
  <c r="P148" i="50" s="1"/>
  <c r="O123" i="51"/>
  <c r="N123" i="51"/>
  <c r="P122" i="51"/>
  <c r="O122" i="51"/>
  <c r="N122" i="51"/>
  <c r="M158" i="50" s="1"/>
  <c r="Q121" i="51"/>
  <c r="P146" i="50" s="1"/>
  <c r="P121" i="51"/>
  <c r="O121" i="51"/>
  <c r="N121" i="51"/>
  <c r="P119" i="51"/>
  <c r="O144" i="50" s="1"/>
  <c r="O119" i="51"/>
  <c r="N144" i="50" s="1"/>
  <c r="N119" i="51"/>
  <c r="M144" i="50" s="1"/>
  <c r="P118" i="51"/>
  <c r="O143" i="50" s="1"/>
  <c r="O118" i="51"/>
  <c r="N143" i="50" s="1"/>
  <c r="N118" i="51"/>
  <c r="P117" i="51"/>
  <c r="O142" i="50" s="1"/>
  <c r="O117" i="51"/>
  <c r="N142" i="50" s="1"/>
  <c r="N117" i="51"/>
  <c r="Q117" i="51" s="1"/>
  <c r="P142" i="50" s="1"/>
  <c r="P116" i="51"/>
  <c r="O116" i="51"/>
  <c r="N116" i="51"/>
  <c r="M141" i="50" s="1"/>
  <c r="Q115" i="51"/>
  <c r="P140" i="50" s="1"/>
  <c r="P115" i="51"/>
  <c r="O115" i="51"/>
  <c r="N115" i="51"/>
  <c r="P114" i="51"/>
  <c r="O139" i="50" s="1"/>
  <c r="O114" i="51"/>
  <c r="N139" i="50" s="1"/>
  <c r="N114" i="51"/>
  <c r="M139" i="50" s="1"/>
  <c r="O112" i="51"/>
  <c r="N137" i="50" s="1"/>
  <c r="N112" i="51"/>
  <c r="M137" i="50" s="1"/>
  <c r="M112" i="51"/>
  <c r="L137" i="50" s="1"/>
  <c r="L167" i="50" s="1"/>
  <c r="P111" i="51"/>
  <c r="Q111" i="51" s="1"/>
  <c r="P136" i="50" s="1"/>
  <c r="O111" i="51"/>
  <c r="N111" i="51"/>
  <c r="P110" i="51"/>
  <c r="O110" i="51"/>
  <c r="N110" i="51"/>
  <c r="M135" i="50" s="1"/>
  <c r="Q109" i="51"/>
  <c r="P134" i="50" s="1"/>
  <c r="P109" i="51"/>
  <c r="O109" i="51"/>
  <c r="N109" i="51"/>
  <c r="P108" i="51"/>
  <c r="O108" i="51"/>
  <c r="N133" i="50" s="1"/>
  <c r="N108" i="51"/>
  <c r="M133" i="50" s="1"/>
  <c r="P107" i="51"/>
  <c r="O132" i="50" s="1"/>
  <c r="O107" i="51"/>
  <c r="N132" i="50" s="1"/>
  <c r="N107" i="51"/>
  <c r="P106" i="51"/>
  <c r="O131" i="50" s="1"/>
  <c r="O106" i="51"/>
  <c r="N106" i="51"/>
  <c r="Q106" i="51" s="1"/>
  <c r="P131" i="50" s="1"/>
  <c r="P105" i="51"/>
  <c r="O105" i="51"/>
  <c r="N105" i="51"/>
  <c r="Q105" i="51" s="1"/>
  <c r="P130" i="50" s="1"/>
  <c r="Q104" i="51"/>
  <c r="P104" i="51"/>
  <c r="O104" i="51"/>
  <c r="N104" i="51"/>
  <c r="P102" i="51"/>
  <c r="O127" i="50" s="1"/>
  <c r="O102" i="51"/>
  <c r="N127" i="50" s="1"/>
  <c r="N102" i="51"/>
  <c r="M127" i="50" s="1"/>
  <c r="P101" i="51"/>
  <c r="O126" i="50" s="1"/>
  <c r="O101" i="51"/>
  <c r="N101" i="51"/>
  <c r="P100" i="51"/>
  <c r="O125" i="50" s="1"/>
  <c r="O100" i="51"/>
  <c r="N100" i="51"/>
  <c r="P98" i="51"/>
  <c r="O98" i="51"/>
  <c r="N98" i="51"/>
  <c r="Q98" i="51" s="1"/>
  <c r="P123" i="50" s="1"/>
  <c r="Q97" i="51"/>
  <c r="P122" i="50" s="1"/>
  <c r="P97" i="51"/>
  <c r="O97" i="51"/>
  <c r="N97" i="51"/>
  <c r="P96" i="51"/>
  <c r="O121" i="50" s="1"/>
  <c r="O96" i="51"/>
  <c r="N121" i="50" s="1"/>
  <c r="N96" i="51"/>
  <c r="P95" i="51"/>
  <c r="O120" i="50" s="1"/>
  <c r="O95" i="51"/>
  <c r="N120" i="50" s="1"/>
  <c r="N95" i="51"/>
  <c r="M120" i="50" s="1"/>
  <c r="P94" i="51"/>
  <c r="O94" i="51"/>
  <c r="N94" i="51"/>
  <c r="Q94" i="51" s="1"/>
  <c r="P119" i="50" s="1"/>
  <c r="P93" i="51"/>
  <c r="O93" i="51"/>
  <c r="N93" i="51"/>
  <c r="Q93" i="51" s="1"/>
  <c r="P118" i="50" s="1"/>
  <c r="Q91" i="51"/>
  <c r="P117" i="50" s="1"/>
  <c r="P91" i="51"/>
  <c r="O91" i="51"/>
  <c r="N91" i="51"/>
  <c r="P90" i="51"/>
  <c r="O90" i="51"/>
  <c r="N116" i="50" s="1"/>
  <c r="N90" i="51"/>
  <c r="M116" i="50" s="1"/>
  <c r="P88" i="51"/>
  <c r="O105" i="50" s="1"/>
  <c r="O88" i="51"/>
  <c r="N105" i="50" s="1"/>
  <c r="N88" i="51"/>
  <c r="P87" i="51"/>
  <c r="O104" i="50" s="1"/>
  <c r="O87" i="51"/>
  <c r="N87" i="51"/>
  <c r="P86" i="51"/>
  <c r="O86" i="51"/>
  <c r="N86" i="51"/>
  <c r="M103" i="50" s="1"/>
  <c r="Q85" i="51"/>
  <c r="P102" i="50" s="1"/>
  <c r="P85" i="51"/>
  <c r="O85" i="51"/>
  <c r="N85" i="51"/>
  <c r="P83" i="51"/>
  <c r="O98" i="50" s="1"/>
  <c r="O83" i="51"/>
  <c r="N98" i="50" s="1"/>
  <c r="N83" i="51"/>
  <c r="M98" i="50" s="1"/>
  <c r="P82" i="51"/>
  <c r="O97" i="50" s="1"/>
  <c r="O82" i="51"/>
  <c r="N97" i="50" s="1"/>
  <c r="N82" i="51"/>
  <c r="P81" i="51"/>
  <c r="O96" i="50" s="1"/>
  <c r="O81" i="51"/>
  <c r="N96" i="50" s="1"/>
  <c r="N81" i="51"/>
  <c r="Q81" i="51" s="1"/>
  <c r="P96" i="50" s="1"/>
  <c r="P80" i="51"/>
  <c r="O80" i="51"/>
  <c r="N80" i="51"/>
  <c r="Q80" i="51" s="1"/>
  <c r="Q79" i="51"/>
  <c r="P79" i="51"/>
  <c r="O79" i="51"/>
  <c r="N79" i="51"/>
  <c r="P77" i="51"/>
  <c r="O89" i="50" s="1"/>
  <c r="O77" i="51"/>
  <c r="N89" i="50" s="1"/>
  <c r="N77" i="51"/>
  <c r="M89" i="50" s="1"/>
  <c r="P76" i="51"/>
  <c r="O88" i="50" s="1"/>
  <c r="O76" i="51"/>
  <c r="N83" i="50" s="1"/>
  <c r="N76" i="51"/>
  <c r="P75" i="51"/>
  <c r="Q75" i="51" s="1"/>
  <c r="O75" i="51"/>
  <c r="N75" i="51"/>
  <c r="P74" i="51"/>
  <c r="O74" i="51"/>
  <c r="N74" i="51"/>
  <c r="Q74" i="51" s="1"/>
  <c r="Q73" i="51"/>
  <c r="P85" i="50" s="1"/>
  <c r="P73" i="51"/>
  <c r="O73" i="51"/>
  <c r="N73" i="51"/>
  <c r="P71" i="51"/>
  <c r="O78" i="50" s="1"/>
  <c r="O71" i="51"/>
  <c r="N78" i="50" s="1"/>
  <c r="N71" i="51"/>
  <c r="M78" i="50" s="1"/>
  <c r="P70" i="51"/>
  <c r="O70" i="51"/>
  <c r="N70" i="51"/>
  <c r="M77" i="50" s="1"/>
  <c r="P69" i="51"/>
  <c r="O69" i="51"/>
  <c r="N69" i="51"/>
  <c r="Q69" i="51" s="1"/>
  <c r="P76" i="50" s="1"/>
  <c r="P68" i="51"/>
  <c r="O68" i="51"/>
  <c r="N68" i="51"/>
  <c r="Q68" i="51" s="1"/>
  <c r="Q67" i="51"/>
  <c r="P71" i="50" s="1"/>
  <c r="P67" i="51"/>
  <c r="O67" i="51"/>
  <c r="N67" i="51"/>
  <c r="P65" i="51"/>
  <c r="O65" i="51"/>
  <c r="N69" i="50" s="1"/>
  <c r="N65" i="51"/>
  <c r="M69" i="50" s="1"/>
  <c r="P64" i="51"/>
  <c r="O63" i="50" s="1"/>
  <c r="O64" i="51"/>
  <c r="N68" i="50" s="1"/>
  <c r="N64" i="51"/>
  <c r="M63" i="50" s="1"/>
  <c r="P63" i="51"/>
  <c r="Q63" i="51" s="1"/>
  <c r="O63" i="51"/>
  <c r="N63" i="51"/>
  <c r="P62" i="51"/>
  <c r="O62" i="51"/>
  <c r="N62" i="51"/>
  <c r="Q62" i="51" s="1"/>
  <c r="Q61" i="51"/>
  <c r="P60" i="50" s="1"/>
  <c r="P61" i="51"/>
  <c r="O61" i="51"/>
  <c r="N61" i="51"/>
  <c r="Q59" i="51"/>
  <c r="P58" i="50" s="1"/>
  <c r="P59" i="51"/>
  <c r="O58" i="50" s="1"/>
  <c r="O59" i="51"/>
  <c r="N58" i="50" s="1"/>
  <c r="N59" i="51"/>
  <c r="M58" i="50" s="1"/>
  <c r="Q57" i="51"/>
  <c r="P57" i="50" s="1"/>
  <c r="P57" i="51"/>
  <c r="O57" i="50" s="1"/>
  <c r="O57" i="51"/>
  <c r="N57" i="50" s="1"/>
  <c r="N57" i="51"/>
  <c r="Q55" i="51"/>
  <c r="P55" i="51"/>
  <c r="O55" i="51"/>
  <c r="N55" i="51"/>
  <c r="P54" i="51"/>
  <c r="Q54" i="51" s="1"/>
  <c r="P55" i="50" s="1"/>
  <c r="O54" i="51"/>
  <c r="N54" i="51"/>
  <c r="P53" i="51"/>
  <c r="O53" i="51"/>
  <c r="N53" i="51"/>
  <c r="Q53" i="51" s="1"/>
  <c r="P54" i="50" s="1"/>
  <c r="P52" i="51"/>
  <c r="O53" i="50" s="1"/>
  <c r="O52" i="51"/>
  <c r="N53" i="50" s="1"/>
  <c r="N52" i="51"/>
  <c r="M53" i="50" s="1"/>
  <c r="P51" i="51"/>
  <c r="O51" i="51"/>
  <c r="N51" i="51"/>
  <c r="M52" i="50" s="1"/>
  <c r="Q50" i="51"/>
  <c r="P50" i="51"/>
  <c r="O50" i="51"/>
  <c r="N50" i="51"/>
  <c r="P49" i="51"/>
  <c r="O51" i="50" s="1"/>
  <c r="O49" i="51"/>
  <c r="N48" i="50" s="1"/>
  <c r="N49" i="51"/>
  <c r="Q49" i="51" s="1"/>
  <c r="P47" i="51"/>
  <c r="O47" i="51"/>
  <c r="N47" i="51"/>
  <c r="Q47" i="51" s="1"/>
  <c r="P46" i="50" s="1"/>
  <c r="P46" i="51"/>
  <c r="O45" i="50" s="1"/>
  <c r="O46" i="51"/>
  <c r="N45" i="50" s="1"/>
  <c r="N46" i="51"/>
  <c r="M45" i="50" s="1"/>
  <c r="P45" i="51"/>
  <c r="O44" i="50" s="1"/>
  <c r="O45" i="51"/>
  <c r="N45" i="51"/>
  <c r="Q44" i="51"/>
  <c r="P43" i="50" s="1"/>
  <c r="P44" i="51"/>
  <c r="O44" i="51"/>
  <c r="N44" i="51"/>
  <c r="P43" i="51"/>
  <c r="Q43" i="51" s="1"/>
  <c r="O43" i="51"/>
  <c r="N43" i="51"/>
  <c r="P42" i="51"/>
  <c r="O42" i="51"/>
  <c r="N42" i="51"/>
  <c r="M41" i="50" s="1"/>
  <c r="P40" i="51"/>
  <c r="O35" i="50" s="1"/>
  <c r="O40" i="51"/>
  <c r="N35" i="50" s="1"/>
  <c r="P37" i="51"/>
  <c r="O37" i="51"/>
  <c r="Q37" i="51" s="1"/>
  <c r="P34" i="50" s="1"/>
  <c r="P36" i="51"/>
  <c r="Q36" i="51" s="1"/>
  <c r="P33" i="50" s="1"/>
  <c r="O36" i="51"/>
  <c r="P35" i="51"/>
  <c r="O35" i="51"/>
  <c r="Q35" i="51" s="1"/>
  <c r="P32" i="50" s="1"/>
  <c r="Q32" i="51"/>
  <c r="P31" i="51"/>
  <c r="O30" i="50" s="1"/>
  <c r="O31" i="51"/>
  <c r="P30" i="51"/>
  <c r="O30" i="51"/>
  <c r="Q30" i="51" s="1"/>
  <c r="P29" i="50" s="1"/>
  <c r="P26" i="51"/>
  <c r="O27" i="50" s="1"/>
  <c r="O26" i="51"/>
  <c r="N28" i="50" s="1"/>
  <c r="N26" i="51"/>
  <c r="M27" i="50" s="1"/>
  <c r="P23" i="51"/>
  <c r="O26" i="50" s="1"/>
  <c r="O23" i="51"/>
  <c r="N26" i="50" s="1"/>
  <c r="N23" i="51"/>
  <c r="M26" i="50" s="1"/>
  <c r="P19" i="51"/>
  <c r="O24" i="50" s="1"/>
  <c r="O19" i="51"/>
  <c r="N19" i="51"/>
  <c r="P17" i="51"/>
  <c r="O17" i="51"/>
  <c r="N23" i="50" s="1"/>
  <c r="N17" i="51"/>
  <c r="P16" i="51"/>
  <c r="Q16" i="51" s="1"/>
  <c r="P22" i="50" s="1"/>
  <c r="O16" i="51"/>
  <c r="N16" i="51"/>
  <c r="P15" i="51"/>
  <c r="O21" i="50" s="1"/>
  <c r="O15" i="51"/>
  <c r="N21" i="50" s="1"/>
  <c r="N15" i="51"/>
  <c r="M21" i="50" s="1"/>
  <c r="P13" i="51"/>
  <c r="O13" i="51"/>
  <c r="N19" i="50" s="1"/>
  <c r="N13" i="51"/>
  <c r="M19" i="50" s="1"/>
  <c r="Q12" i="51"/>
  <c r="P18" i="50" s="1"/>
  <c r="P12" i="51"/>
  <c r="O12" i="51"/>
  <c r="N12" i="51"/>
  <c r="P11" i="51"/>
  <c r="O11" i="51"/>
  <c r="N17" i="50" s="1"/>
  <c r="N11" i="51"/>
  <c r="M17" i="50" s="1"/>
  <c r="Q9" i="51"/>
  <c r="P9" i="51"/>
  <c r="O9" i="51"/>
  <c r="N9" i="51"/>
  <c r="P8" i="51"/>
  <c r="O14" i="50" s="1"/>
  <c r="O8" i="51"/>
  <c r="N14" i="50" s="1"/>
  <c r="N8" i="51"/>
  <c r="P7" i="51"/>
  <c r="O7" i="51"/>
  <c r="N13" i="50" s="1"/>
  <c r="N7" i="51"/>
  <c r="M13" i="50" s="1"/>
  <c r="P5" i="51"/>
  <c r="Q5" i="51" s="1"/>
  <c r="O5" i="51"/>
  <c r="N5" i="51"/>
  <c r="Q4" i="51"/>
  <c r="P4" i="51"/>
  <c r="O4" i="51"/>
  <c r="N9" i="50" s="1"/>
  <c r="N4" i="51"/>
  <c r="R165" i="50"/>
  <c r="Q165" i="50"/>
  <c r="O165" i="50"/>
  <c r="N165" i="50"/>
  <c r="M165" i="50"/>
  <c r="F165" i="50"/>
  <c r="E165" i="50"/>
  <c r="R164" i="50"/>
  <c r="Q164" i="50"/>
  <c r="P164" i="50"/>
  <c r="O164" i="50"/>
  <c r="N164" i="50"/>
  <c r="M164" i="50"/>
  <c r="F164" i="50"/>
  <c r="E164" i="50"/>
  <c r="R163" i="50"/>
  <c r="Q163" i="50"/>
  <c r="O163" i="50"/>
  <c r="F163" i="50"/>
  <c r="E163" i="50"/>
  <c r="E162" i="50"/>
  <c r="R162" i="50"/>
  <c r="R161" i="50"/>
  <c r="Q161" i="50"/>
  <c r="N161" i="50"/>
  <c r="M161" i="50"/>
  <c r="E161" i="50"/>
  <c r="R160" i="50"/>
  <c r="Q160" i="50"/>
  <c r="O160" i="50"/>
  <c r="N160" i="50"/>
  <c r="E160" i="50"/>
  <c r="R159" i="50"/>
  <c r="Q159" i="50"/>
  <c r="O159" i="50"/>
  <c r="N159" i="50"/>
  <c r="M159" i="50"/>
  <c r="R158" i="50"/>
  <c r="Q158" i="50"/>
  <c r="O158" i="50"/>
  <c r="N158" i="50"/>
  <c r="R156" i="50"/>
  <c r="Q156" i="50"/>
  <c r="G156" i="50"/>
  <c r="F156" i="50"/>
  <c r="E156" i="50"/>
  <c r="R155" i="50"/>
  <c r="Q155" i="50"/>
  <c r="N155" i="50"/>
  <c r="M155" i="50"/>
  <c r="G155" i="50"/>
  <c r="F155" i="50"/>
  <c r="E155" i="50"/>
  <c r="V153" i="50"/>
  <c r="U153" i="50"/>
  <c r="R153" i="50"/>
  <c r="Q153" i="50"/>
  <c r="O153" i="50"/>
  <c r="N153" i="50"/>
  <c r="M153" i="50"/>
  <c r="G153" i="50"/>
  <c r="F153" i="50"/>
  <c r="E153" i="50"/>
  <c r="R151" i="50"/>
  <c r="Q151" i="50"/>
  <c r="O151" i="50"/>
  <c r="N151" i="50"/>
  <c r="M151" i="50"/>
  <c r="G151" i="50"/>
  <c r="F151" i="50"/>
  <c r="E151" i="50"/>
  <c r="R150" i="50"/>
  <c r="Q150" i="50"/>
  <c r="O150" i="50"/>
  <c r="G150" i="50"/>
  <c r="F150" i="50"/>
  <c r="E150" i="50"/>
  <c r="R149" i="50"/>
  <c r="Q149" i="50"/>
  <c r="M149" i="50"/>
  <c r="G149" i="50"/>
  <c r="F149" i="50"/>
  <c r="E149" i="50"/>
  <c r="R148" i="50"/>
  <c r="Q148" i="50"/>
  <c r="N148" i="50"/>
  <c r="M148" i="50"/>
  <c r="G148" i="50"/>
  <c r="F148" i="50"/>
  <c r="E148" i="50"/>
  <c r="R147" i="50"/>
  <c r="Q147" i="50"/>
  <c r="O147" i="50"/>
  <c r="N147" i="50"/>
  <c r="G147" i="50"/>
  <c r="F147" i="50"/>
  <c r="E147" i="50"/>
  <c r="U146" i="50"/>
  <c r="R146" i="50"/>
  <c r="Q146" i="50"/>
  <c r="O146" i="50"/>
  <c r="N146" i="50"/>
  <c r="M146" i="50"/>
  <c r="G146" i="50"/>
  <c r="F146" i="50"/>
  <c r="E146" i="50"/>
  <c r="R144" i="50"/>
  <c r="Q144" i="50"/>
  <c r="G144" i="50"/>
  <c r="F144" i="50"/>
  <c r="E144" i="50"/>
  <c r="U143" i="50"/>
  <c r="R143" i="50"/>
  <c r="Q143" i="50"/>
  <c r="M143" i="50"/>
  <c r="G143" i="50"/>
  <c r="F143" i="50"/>
  <c r="E143" i="50"/>
  <c r="U142" i="50"/>
  <c r="R142" i="50"/>
  <c r="Q142" i="50"/>
  <c r="M142" i="50"/>
  <c r="G142" i="50"/>
  <c r="F142" i="50"/>
  <c r="E142" i="50"/>
  <c r="R141" i="50"/>
  <c r="Q141" i="50"/>
  <c r="O141" i="50"/>
  <c r="N141" i="50"/>
  <c r="G141" i="50"/>
  <c r="F141" i="50"/>
  <c r="E141" i="50"/>
  <c r="U140" i="50"/>
  <c r="R140" i="50"/>
  <c r="Q140" i="50"/>
  <c r="O140" i="50"/>
  <c r="N140" i="50"/>
  <c r="M140" i="50"/>
  <c r="G140" i="50"/>
  <c r="F140" i="50"/>
  <c r="E140" i="50"/>
  <c r="R139" i="50"/>
  <c r="Q139" i="50"/>
  <c r="G139" i="50"/>
  <c r="F139" i="50"/>
  <c r="E139" i="50"/>
  <c r="R137" i="50"/>
  <c r="Q137" i="50"/>
  <c r="P137" i="50"/>
  <c r="G137" i="50"/>
  <c r="F137" i="50"/>
  <c r="E137" i="50"/>
  <c r="R136" i="50"/>
  <c r="Q136" i="50"/>
  <c r="N136" i="50"/>
  <c r="M136" i="50"/>
  <c r="G136" i="50"/>
  <c r="F136" i="50"/>
  <c r="E136" i="50"/>
  <c r="R135" i="50"/>
  <c r="Q135" i="50"/>
  <c r="O135" i="50"/>
  <c r="N135" i="50"/>
  <c r="G135" i="50"/>
  <c r="F135" i="50"/>
  <c r="E135" i="50"/>
  <c r="U134" i="50"/>
  <c r="R134" i="50"/>
  <c r="Q134" i="50"/>
  <c r="O134" i="50"/>
  <c r="N134" i="50"/>
  <c r="M134" i="50"/>
  <c r="G134" i="50"/>
  <c r="F134" i="50"/>
  <c r="E134" i="50"/>
  <c r="R133" i="50"/>
  <c r="Q133" i="50"/>
  <c r="O133" i="50"/>
  <c r="G133" i="50"/>
  <c r="F133" i="50"/>
  <c r="E133" i="50"/>
  <c r="U132" i="50"/>
  <c r="R132" i="50"/>
  <c r="Q132" i="50"/>
  <c r="M132" i="50"/>
  <c r="G132" i="50"/>
  <c r="F132" i="50"/>
  <c r="E132" i="50"/>
  <c r="U131" i="50"/>
  <c r="R131" i="50"/>
  <c r="Q131" i="50"/>
  <c r="N131" i="50"/>
  <c r="M131" i="50"/>
  <c r="G131" i="50"/>
  <c r="F131" i="50"/>
  <c r="E131" i="50"/>
  <c r="U130" i="50"/>
  <c r="R130" i="50"/>
  <c r="Q130" i="50"/>
  <c r="O130" i="50"/>
  <c r="N130" i="50"/>
  <c r="G130" i="50"/>
  <c r="F130" i="50"/>
  <c r="E130" i="50"/>
  <c r="R129" i="50"/>
  <c r="Q129" i="50"/>
  <c r="P129" i="50"/>
  <c r="O129" i="50"/>
  <c r="N129" i="50"/>
  <c r="M129" i="50"/>
  <c r="G129" i="50"/>
  <c r="F129" i="50"/>
  <c r="E129" i="50"/>
  <c r="T127" i="50"/>
  <c r="R127" i="50"/>
  <c r="Q127" i="50"/>
  <c r="F127" i="50"/>
  <c r="E127" i="50"/>
  <c r="R126" i="50"/>
  <c r="Q126" i="50"/>
  <c r="M126" i="50"/>
  <c r="F126" i="50"/>
  <c r="E126" i="50"/>
  <c r="S125" i="50"/>
  <c r="S167" i="50" s="1"/>
  <c r="C15" i="27" s="1"/>
  <c r="R125" i="50"/>
  <c r="Q125" i="50"/>
  <c r="N125" i="50"/>
  <c r="M125" i="50"/>
  <c r="F125" i="50"/>
  <c r="E125" i="50"/>
  <c r="R123" i="50"/>
  <c r="Q123" i="50"/>
  <c r="O123" i="50"/>
  <c r="N123" i="50"/>
  <c r="M123" i="50"/>
  <c r="G123" i="50"/>
  <c r="F123" i="50"/>
  <c r="E123" i="50"/>
  <c r="R122" i="50"/>
  <c r="Q122" i="50"/>
  <c r="O122" i="50"/>
  <c r="N122" i="50"/>
  <c r="M122" i="50"/>
  <c r="G122" i="50"/>
  <c r="F122" i="50"/>
  <c r="E122" i="50"/>
  <c r="R121" i="50"/>
  <c r="Q121" i="50"/>
  <c r="G121" i="50"/>
  <c r="F121" i="50"/>
  <c r="E121" i="50"/>
  <c r="R120" i="50"/>
  <c r="Q120" i="50"/>
  <c r="G120" i="50"/>
  <c r="F120" i="50"/>
  <c r="E120" i="50"/>
  <c r="R119" i="50"/>
  <c r="Q119" i="50"/>
  <c r="O119" i="50"/>
  <c r="N119" i="50"/>
  <c r="M119" i="50"/>
  <c r="G119" i="50"/>
  <c r="F119" i="50"/>
  <c r="E119" i="50"/>
  <c r="R118" i="50"/>
  <c r="Q118" i="50"/>
  <c r="O118" i="50"/>
  <c r="N118" i="50"/>
  <c r="G118" i="50"/>
  <c r="F118" i="50"/>
  <c r="E118" i="50"/>
  <c r="R117" i="50"/>
  <c r="Q117" i="50"/>
  <c r="O117" i="50"/>
  <c r="N117" i="50"/>
  <c r="M117" i="50"/>
  <c r="G117" i="50"/>
  <c r="F117" i="50"/>
  <c r="E117" i="50"/>
  <c r="R116" i="50"/>
  <c r="Q116" i="50"/>
  <c r="O116" i="50"/>
  <c r="G116" i="50"/>
  <c r="F116" i="50"/>
  <c r="E116" i="50"/>
  <c r="V114" i="50"/>
  <c r="R114" i="50"/>
  <c r="Q114" i="50"/>
  <c r="P114" i="50"/>
  <c r="O114" i="50"/>
  <c r="N114" i="50"/>
  <c r="G114" i="50"/>
  <c r="F114" i="50"/>
  <c r="E114" i="50"/>
  <c r="V113" i="50"/>
  <c r="R113" i="50"/>
  <c r="Q113" i="50"/>
  <c r="P113" i="50"/>
  <c r="O113" i="50"/>
  <c r="N113" i="50"/>
  <c r="G113" i="50"/>
  <c r="F113" i="50"/>
  <c r="E113" i="50"/>
  <c r="R111" i="50"/>
  <c r="Q111" i="50"/>
  <c r="P111" i="50"/>
  <c r="N111" i="50"/>
  <c r="G111" i="50"/>
  <c r="F111" i="50"/>
  <c r="E111" i="50"/>
  <c r="R110" i="50"/>
  <c r="Q110" i="50"/>
  <c r="P110" i="50"/>
  <c r="G110" i="50"/>
  <c r="F110" i="50"/>
  <c r="E110" i="50"/>
  <c r="V108" i="50"/>
  <c r="R108" i="50"/>
  <c r="Q108" i="50"/>
  <c r="P108" i="50"/>
  <c r="G108" i="50"/>
  <c r="F108" i="50"/>
  <c r="E108" i="50"/>
  <c r="V107" i="50"/>
  <c r="R107" i="50"/>
  <c r="Q107" i="50"/>
  <c r="P107" i="50"/>
  <c r="G107" i="50"/>
  <c r="F107" i="50"/>
  <c r="E107" i="50"/>
  <c r="R105" i="50"/>
  <c r="Q105" i="50"/>
  <c r="M105" i="50"/>
  <c r="G105" i="50"/>
  <c r="F105" i="50"/>
  <c r="E105" i="50"/>
  <c r="R104" i="50"/>
  <c r="Q104" i="50"/>
  <c r="N104" i="50"/>
  <c r="M104" i="50"/>
  <c r="G104" i="50"/>
  <c r="F104" i="50"/>
  <c r="E104" i="50"/>
  <c r="U103" i="50"/>
  <c r="R103" i="50"/>
  <c r="Q103" i="50"/>
  <c r="O103" i="50"/>
  <c r="N103" i="50"/>
  <c r="G103" i="50"/>
  <c r="F103" i="50"/>
  <c r="E103" i="50"/>
  <c r="R102" i="50"/>
  <c r="Q102" i="50"/>
  <c r="O102" i="50"/>
  <c r="N102" i="50"/>
  <c r="M102" i="50"/>
  <c r="G102" i="50"/>
  <c r="F102" i="50"/>
  <c r="E102" i="50"/>
  <c r="R100" i="50"/>
  <c r="Q100" i="50"/>
  <c r="P100" i="50"/>
  <c r="O100" i="50"/>
  <c r="N100" i="50"/>
  <c r="M100" i="50"/>
  <c r="G100" i="50"/>
  <c r="F100" i="50"/>
  <c r="E100" i="50"/>
  <c r="R98" i="50"/>
  <c r="Q98" i="50"/>
  <c r="G98" i="50"/>
  <c r="F98" i="50"/>
  <c r="E98" i="50"/>
  <c r="R97" i="50"/>
  <c r="Q97" i="50"/>
  <c r="M97" i="50"/>
  <c r="G97" i="50"/>
  <c r="F97" i="50"/>
  <c r="E97" i="50"/>
  <c r="U96" i="50"/>
  <c r="R96" i="50"/>
  <c r="Q96" i="50"/>
  <c r="M96" i="50"/>
  <c r="G96" i="50"/>
  <c r="F96" i="50"/>
  <c r="E96" i="50"/>
  <c r="R95" i="50"/>
  <c r="Q95" i="50"/>
  <c r="O95" i="50"/>
  <c r="N95" i="50"/>
  <c r="G95" i="50"/>
  <c r="F95" i="50"/>
  <c r="E95" i="50"/>
  <c r="R94" i="50"/>
  <c r="Q94" i="50"/>
  <c r="P94" i="50"/>
  <c r="O94" i="50"/>
  <c r="N94" i="50"/>
  <c r="M94" i="50"/>
  <c r="G94" i="50"/>
  <c r="F94" i="50"/>
  <c r="E94" i="50"/>
  <c r="R92" i="50"/>
  <c r="Q92" i="50"/>
  <c r="O92" i="50"/>
  <c r="N92" i="50"/>
  <c r="G92" i="50"/>
  <c r="F92" i="50"/>
  <c r="E92" i="50"/>
  <c r="R91" i="50"/>
  <c r="Q91" i="50"/>
  <c r="P91" i="50"/>
  <c r="O91" i="50"/>
  <c r="N91" i="50"/>
  <c r="M91" i="50"/>
  <c r="G91" i="50"/>
  <c r="F91" i="50"/>
  <c r="E91" i="50"/>
  <c r="R89" i="50"/>
  <c r="Q89" i="50"/>
  <c r="G89" i="50"/>
  <c r="F89" i="50"/>
  <c r="E89" i="50"/>
  <c r="R88" i="50"/>
  <c r="Q88" i="50"/>
  <c r="M88" i="50"/>
  <c r="G88" i="50"/>
  <c r="F88" i="50"/>
  <c r="E88" i="50"/>
  <c r="U87" i="50"/>
  <c r="R87" i="50"/>
  <c r="Q87" i="50"/>
  <c r="O87" i="50"/>
  <c r="N87" i="50"/>
  <c r="M87" i="50"/>
  <c r="G87" i="50"/>
  <c r="F87" i="50"/>
  <c r="E87" i="50"/>
  <c r="R86" i="50"/>
  <c r="Q86" i="50"/>
  <c r="O86" i="50"/>
  <c r="N86" i="50"/>
  <c r="M86" i="50"/>
  <c r="G86" i="50"/>
  <c r="F86" i="50"/>
  <c r="E86" i="50"/>
  <c r="R85" i="50"/>
  <c r="Q85" i="50"/>
  <c r="O85" i="50"/>
  <c r="N85" i="50"/>
  <c r="M85" i="50"/>
  <c r="G85" i="50"/>
  <c r="F85" i="50"/>
  <c r="E85" i="50"/>
  <c r="R83" i="50"/>
  <c r="Q83" i="50"/>
  <c r="M83" i="50"/>
  <c r="G83" i="50"/>
  <c r="F83" i="50"/>
  <c r="E83" i="50"/>
  <c r="U82" i="50"/>
  <c r="R82" i="50"/>
  <c r="Q82" i="50"/>
  <c r="N82" i="50"/>
  <c r="M82" i="50"/>
  <c r="G82" i="50"/>
  <c r="F82" i="50"/>
  <c r="E82" i="50"/>
  <c r="R81" i="50"/>
  <c r="Q81" i="50"/>
  <c r="O81" i="50"/>
  <c r="N81" i="50"/>
  <c r="G81" i="50"/>
  <c r="F81" i="50"/>
  <c r="E81" i="50"/>
  <c r="R80" i="50"/>
  <c r="Q80" i="50"/>
  <c r="O80" i="50"/>
  <c r="N80" i="50"/>
  <c r="M80" i="50"/>
  <c r="G80" i="50"/>
  <c r="F80" i="50"/>
  <c r="E80" i="50"/>
  <c r="R78" i="50"/>
  <c r="Q78" i="50"/>
  <c r="G78" i="50"/>
  <c r="F78" i="50"/>
  <c r="E78" i="50"/>
  <c r="R77" i="50"/>
  <c r="Q77" i="50"/>
  <c r="O77" i="50"/>
  <c r="G77" i="50"/>
  <c r="F77" i="50"/>
  <c r="E77" i="50"/>
  <c r="U76" i="50"/>
  <c r="R76" i="50"/>
  <c r="Q76" i="50"/>
  <c r="O76" i="50"/>
  <c r="N76" i="50"/>
  <c r="M76" i="50"/>
  <c r="G76" i="50"/>
  <c r="F76" i="50"/>
  <c r="E76" i="50"/>
  <c r="T75" i="50"/>
  <c r="R75" i="50"/>
  <c r="Q75" i="50"/>
  <c r="O75" i="50"/>
  <c r="N75" i="50"/>
  <c r="G75" i="50"/>
  <c r="F75" i="50"/>
  <c r="E75" i="50"/>
  <c r="R74" i="50"/>
  <c r="Q74" i="50"/>
  <c r="O74" i="50"/>
  <c r="N74" i="50"/>
  <c r="M74" i="50"/>
  <c r="G74" i="50"/>
  <c r="F74" i="50"/>
  <c r="E74" i="50"/>
  <c r="T72" i="50"/>
  <c r="R72" i="50"/>
  <c r="Q72" i="50"/>
  <c r="O72" i="50"/>
  <c r="N72" i="50"/>
  <c r="M72" i="50"/>
  <c r="G72" i="50"/>
  <c r="F72" i="50"/>
  <c r="E72" i="50"/>
  <c r="R71" i="50"/>
  <c r="Q71" i="50"/>
  <c r="O71" i="50"/>
  <c r="N71" i="50"/>
  <c r="M71" i="50"/>
  <c r="G71" i="50"/>
  <c r="F71" i="50"/>
  <c r="E71" i="50"/>
  <c r="V69" i="50"/>
  <c r="R69" i="50"/>
  <c r="Q69" i="50"/>
  <c r="O69" i="50"/>
  <c r="G69" i="50"/>
  <c r="F69" i="50"/>
  <c r="E69" i="50"/>
  <c r="R68" i="50"/>
  <c r="Q68" i="50"/>
  <c r="M68" i="50"/>
  <c r="G68" i="50"/>
  <c r="F68" i="50"/>
  <c r="E68" i="50"/>
  <c r="U67" i="50"/>
  <c r="R67" i="50"/>
  <c r="Q67" i="50"/>
  <c r="O67" i="50"/>
  <c r="N67" i="50"/>
  <c r="M67" i="50"/>
  <c r="G67" i="50"/>
  <c r="F67" i="50"/>
  <c r="E67" i="50"/>
  <c r="T66" i="50"/>
  <c r="R66" i="50"/>
  <c r="Q66" i="50"/>
  <c r="O66" i="50"/>
  <c r="N66" i="50"/>
  <c r="M66" i="50"/>
  <c r="G66" i="50"/>
  <c r="F66" i="50"/>
  <c r="E66" i="50"/>
  <c r="R65" i="50"/>
  <c r="Q65" i="50"/>
  <c r="O65" i="50"/>
  <c r="N65" i="50"/>
  <c r="M65" i="50"/>
  <c r="G65" i="50"/>
  <c r="F65" i="50"/>
  <c r="E65" i="50"/>
  <c r="R63" i="50"/>
  <c r="Q63" i="50"/>
  <c r="G63" i="50"/>
  <c r="F63" i="50"/>
  <c r="E63" i="50"/>
  <c r="U62" i="50"/>
  <c r="R62" i="50"/>
  <c r="Q62" i="50"/>
  <c r="N62" i="50"/>
  <c r="M62" i="50"/>
  <c r="G62" i="50"/>
  <c r="F62" i="50"/>
  <c r="E62" i="50"/>
  <c r="T61" i="50"/>
  <c r="R61" i="50"/>
  <c r="Q61" i="50"/>
  <c r="O61" i="50"/>
  <c r="N61" i="50"/>
  <c r="G61" i="50"/>
  <c r="F61" i="50"/>
  <c r="E61" i="50"/>
  <c r="R60" i="50"/>
  <c r="Q60" i="50"/>
  <c r="O60" i="50"/>
  <c r="N60" i="50"/>
  <c r="M60" i="50"/>
  <c r="G60" i="50"/>
  <c r="F60" i="50"/>
  <c r="E60" i="50"/>
  <c r="R58" i="50"/>
  <c r="Q58" i="50"/>
  <c r="G58" i="50"/>
  <c r="F58" i="50"/>
  <c r="E58" i="50"/>
  <c r="R57" i="50"/>
  <c r="Q57" i="50"/>
  <c r="M57" i="50"/>
  <c r="G57" i="50"/>
  <c r="F57" i="50"/>
  <c r="E57" i="50"/>
  <c r="R56" i="50"/>
  <c r="Q56" i="50"/>
  <c r="P56" i="50"/>
  <c r="O56" i="50"/>
  <c r="N56" i="50"/>
  <c r="M56" i="50"/>
  <c r="G56" i="50"/>
  <c r="F56" i="50"/>
  <c r="E56" i="50"/>
  <c r="R55" i="50"/>
  <c r="Q55" i="50"/>
  <c r="N55" i="50"/>
  <c r="M55" i="50"/>
  <c r="G55" i="50"/>
  <c r="F55" i="50"/>
  <c r="E55" i="50"/>
  <c r="R54" i="50"/>
  <c r="Q54" i="50"/>
  <c r="O54" i="50"/>
  <c r="N54" i="50"/>
  <c r="G54" i="50"/>
  <c r="F54" i="50"/>
  <c r="E54" i="50"/>
  <c r="V53" i="50"/>
  <c r="R53" i="50"/>
  <c r="Q53" i="50"/>
  <c r="G53" i="50"/>
  <c r="F53" i="50"/>
  <c r="E53" i="50"/>
  <c r="U52" i="50"/>
  <c r="R52" i="50"/>
  <c r="Q52" i="50"/>
  <c r="O52" i="50"/>
  <c r="N52" i="50"/>
  <c r="G52" i="50"/>
  <c r="F52" i="50"/>
  <c r="E52" i="50"/>
  <c r="R51" i="50"/>
  <c r="Q51" i="50"/>
  <c r="M51" i="50"/>
  <c r="G51" i="50"/>
  <c r="F51" i="50"/>
  <c r="E51" i="50"/>
  <c r="U49" i="50"/>
  <c r="R49" i="50"/>
  <c r="Q49" i="50"/>
  <c r="P49" i="50"/>
  <c r="O49" i="50"/>
  <c r="N49" i="50"/>
  <c r="M49" i="50"/>
  <c r="G49" i="50"/>
  <c r="F49" i="50"/>
  <c r="E49" i="50"/>
  <c r="R48" i="50"/>
  <c r="Q48" i="50"/>
  <c r="O48" i="50"/>
  <c r="M48" i="50"/>
  <c r="G48" i="50"/>
  <c r="F48" i="50"/>
  <c r="E48" i="50"/>
  <c r="R46" i="50"/>
  <c r="Q46" i="50"/>
  <c r="O46" i="50"/>
  <c r="N46" i="50"/>
  <c r="M46" i="50"/>
  <c r="G46" i="50"/>
  <c r="F46" i="50"/>
  <c r="E46" i="50"/>
  <c r="R45" i="50"/>
  <c r="Q45" i="50"/>
  <c r="G45" i="50"/>
  <c r="F45" i="50"/>
  <c r="E45" i="50"/>
  <c r="R44" i="50"/>
  <c r="Q44" i="50"/>
  <c r="M44" i="50"/>
  <c r="G44" i="50"/>
  <c r="F44" i="50"/>
  <c r="E44" i="50"/>
  <c r="V43" i="50"/>
  <c r="R43" i="50"/>
  <c r="Q43" i="50"/>
  <c r="O43" i="50"/>
  <c r="N43" i="50"/>
  <c r="M43" i="50"/>
  <c r="G43" i="50"/>
  <c r="F43" i="50"/>
  <c r="E43" i="50"/>
  <c r="U42" i="50"/>
  <c r="R42" i="50"/>
  <c r="Q42" i="50"/>
  <c r="O42" i="50"/>
  <c r="N42" i="50"/>
  <c r="M42" i="50"/>
  <c r="G42" i="50"/>
  <c r="F42" i="50"/>
  <c r="E42" i="50"/>
  <c r="R41" i="50"/>
  <c r="Q41" i="50"/>
  <c r="O41" i="50"/>
  <c r="N41" i="50"/>
  <c r="G41" i="50"/>
  <c r="F41" i="50"/>
  <c r="E41" i="50"/>
  <c r="U39" i="50"/>
  <c r="R39" i="50"/>
  <c r="Q39" i="50"/>
  <c r="N39" i="50"/>
  <c r="M39" i="50"/>
  <c r="G39" i="50"/>
  <c r="F39" i="50"/>
  <c r="E39" i="50"/>
  <c r="R38" i="50"/>
  <c r="Q38" i="50"/>
  <c r="O38" i="50"/>
  <c r="N38" i="50"/>
  <c r="G38" i="50"/>
  <c r="F38" i="50"/>
  <c r="E38" i="50"/>
  <c r="V35" i="50"/>
  <c r="R35" i="50"/>
  <c r="Q35" i="50"/>
  <c r="G35" i="50"/>
  <c r="F35" i="50"/>
  <c r="E35" i="50"/>
  <c r="R34" i="50"/>
  <c r="Q34" i="50"/>
  <c r="O34" i="50"/>
  <c r="G34" i="50"/>
  <c r="F34" i="50"/>
  <c r="E34" i="50"/>
  <c r="R33" i="50"/>
  <c r="Q33" i="50"/>
  <c r="N33" i="50"/>
  <c r="G33" i="50"/>
  <c r="F33" i="50"/>
  <c r="E33" i="50"/>
  <c r="R32" i="50"/>
  <c r="Q32" i="50"/>
  <c r="O32" i="50"/>
  <c r="N32" i="50"/>
  <c r="G32" i="50"/>
  <c r="F32" i="50"/>
  <c r="E32" i="50"/>
  <c r="R31" i="50"/>
  <c r="Q31" i="50"/>
  <c r="P31" i="50"/>
  <c r="O31" i="50"/>
  <c r="N31" i="50"/>
  <c r="G31" i="50"/>
  <c r="F31" i="50"/>
  <c r="E31" i="50"/>
  <c r="R30" i="50"/>
  <c r="Q30" i="50"/>
  <c r="N30" i="50"/>
  <c r="G30" i="50"/>
  <c r="F30" i="50"/>
  <c r="E30" i="50"/>
  <c r="R29" i="50"/>
  <c r="Q29" i="50"/>
  <c r="O29" i="50"/>
  <c r="N29" i="50"/>
  <c r="G29" i="50"/>
  <c r="F29" i="50"/>
  <c r="E29" i="50"/>
  <c r="V28" i="50"/>
  <c r="R28" i="50"/>
  <c r="Q28" i="50"/>
  <c r="G28" i="50"/>
  <c r="F28" i="50"/>
  <c r="E28" i="50"/>
  <c r="V27" i="50"/>
  <c r="R27" i="50"/>
  <c r="Q27" i="50"/>
  <c r="G27" i="50"/>
  <c r="F27" i="50"/>
  <c r="E27" i="50"/>
  <c r="V26" i="50"/>
  <c r="R26" i="50"/>
  <c r="Q26" i="50"/>
  <c r="G26" i="50"/>
  <c r="F26" i="50"/>
  <c r="E26" i="50"/>
  <c r="R24" i="50"/>
  <c r="Q24" i="50"/>
  <c r="N24" i="50"/>
  <c r="M24" i="50"/>
  <c r="G24" i="50"/>
  <c r="F24" i="50"/>
  <c r="E24" i="50"/>
  <c r="R23" i="50"/>
  <c r="Q23" i="50"/>
  <c r="O23" i="50"/>
  <c r="M23" i="50"/>
  <c r="G23" i="50"/>
  <c r="F23" i="50"/>
  <c r="E23" i="50"/>
  <c r="R22" i="50"/>
  <c r="Q22" i="50"/>
  <c r="O22" i="50"/>
  <c r="N22" i="50"/>
  <c r="M22" i="50"/>
  <c r="G22" i="50"/>
  <c r="F22" i="50"/>
  <c r="E22" i="50"/>
  <c r="R21" i="50"/>
  <c r="Q21" i="50"/>
  <c r="G21" i="50"/>
  <c r="F21" i="50"/>
  <c r="E21" i="50"/>
  <c r="R19" i="50"/>
  <c r="Q19" i="50"/>
  <c r="O19" i="50"/>
  <c r="G19" i="50"/>
  <c r="F19" i="50"/>
  <c r="E19" i="50"/>
  <c r="R18" i="50"/>
  <c r="Q18" i="50"/>
  <c r="O18" i="50"/>
  <c r="N18" i="50"/>
  <c r="M18" i="50"/>
  <c r="G18" i="50"/>
  <c r="F18" i="50"/>
  <c r="E18" i="50"/>
  <c r="R17" i="50"/>
  <c r="Q17" i="50"/>
  <c r="O17" i="50"/>
  <c r="G17" i="50"/>
  <c r="F17" i="50"/>
  <c r="E17" i="50"/>
  <c r="R15" i="50"/>
  <c r="Q15" i="50"/>
  <c r="P15" i="50"/>
  <c r="O15" i="50"/>
  <c r="N15" i="50"/>
  <c r="M15" i="50"/>
  <c r="G15" i="50"/>
  <c r="F15" i="50"/>
  <c r="E15" i="50"/>
  <c r="R14" i="50"/>
  <c r="Q14" i="50"/>
  <c r="G14" i="50"/>
  <c r="F14" i="50"/>
  <c r="E14" i="50"/>
  <c r="R13" i="50"/>
  <c r="Q13" i="50"/>
  <c r="O13" i="50"/>
  <c r="G13" i="50"/>
  <c r="F13" i="50"/>
  <c r="E13" i="50"/>
  <c r="G10" i="50"/>
  <c r="F10" i="50"/>
  <c r="E10" i="50"/>
  <c r="R10" i="50"/>
  <c r="R9" i="50"/>
  <c r="Q9" i="50"/>
  <c r="P9" i="50"/>
  <c r="O9" i="50"/>
  <c r="M9" i="50"/>
  <c r="G9" i="50"/>
  <c r="F9" i="50"/>
  <c r="E9" i="50"/>
  <c r="P81" i="50" l="1"/>
  <c r="P86" i="50"/>
  <c r="P42" i="50"/>
  <c r="P39" i="50"/>
  <c r="P61" i="50"/>
  <c r="P66" i="50"/>
  <c r="P92" i="50"/>
  <c r="P95" i="50"/>
  <c r="P48" i="50"/>
  <c r="P51" i="50"/>
  <c r="P82" i="50"/>
  <c r="P87" i="50"/>
  <c r="P72" i="50"/>
  <c r="P75" i="50"/>
  <c r="P62" i="50"/>
  <c r="P67" i="50"/>
  <c r="O39" i="50"/>
  <c r="M75" i="50"/>
  <c r="M38" i="50"/>
  <c r="M61" i="50"/>
  <c r="O62" i="50"/>
  <c r="M130" i="50"/>
  <c r="O161" i="50"/>
  <c r="Q45" i="51"/>
  <c r="P44" i="50" s="1"/>
  <c r="M118" i="50"/>
  <c r="Q19" i="51"/>
  <c r="P24" i="50" s="1"/>
  <c r="O55" i="50"/>
  <c r="O82" i="50"/>
  <c r="O148" i="50"/>
  <c r="Q11" i="51"/>
  <c r="P17" i="50" s="1"/>
  <c r="O28" i="50"/>
  <c r="M54" i="50"/>
  <c r="M81" i="50"/>
  <c r="M92" i="50"/>
  <c r="M147" i="50"/>
  <c r="Q42" i="51"/>
  <c r="Q70" i="51"/>
  <c r="P77" i="50" s="1"/>
  <c r="Q86" i="51"/>
  <c r="P103" i="50" s="1"/>
  <c r="Q110" i="51"/>
  <c r="P135" i="50" s="1"/>
  <c r="Q122" i="51"/>
  <c r="Q135" i="51"/>
  <c r="P160" i="50" s="1"/>
  <c r="Q31" i="51"/>
  <c r="P30" i="50" s="1"/>
  <c r="N51" i="50"/>
  <c r="Q8" i="51"/>
  <c r="P14" i="50" s="1"/>
  <c r="P65" i="50"/>
  <c r="Q96" i="51"/>
  <c r="P121" i="50" s="1"/>
  <c r="Q133" i="51"/>
  <c r="O33" i="50"/>
  <c r="O136" i="50"/>
  <c r="Q51" i="51"/>
  <c r="P52" i="50" s="1"/>
  <c r="Q87" i="51"/>
  <c r="P104" i="50" s="1"/>
  <c r="Q100" i="51"/>
  <c r="P125" i="50" s="1"/>
  <c r="Q17" i="51"/>
  <c r="P23" i="50" s="1"/>
  <c r="M95" i="50"/>
  <c r="Q101" i="51"/>
  <c r="P126" i="50" s="1"/>
  <c r="Q116" i="51"/>
  <c r="P141" i="50" s="1"/>
  <c r="Q65" i="51"/>
  <c r="P69" i="50" s="1"/>
  <c r="Q90" i="51"/>
  <c r="P116" i="50" s="1"/>
  <c r="Q125" i="51"/>
  <c r="P150" i="50" s="1"/>
  <c r="Q138" i="51"/>
  <c r="P163" i="50" s="1"/>
  <c r="U167" i="50"/>
  <c r="C17" i="27" s="1"/>
  <c r="N162" i="50"/>
  <c r="V167" i="50"/>
  <c r="C18" i="27" s="1"/>
  <c r="O162" i="50"/>
  <c r="M162" i="50"/>
  <c r="Q162" i="50"/>
  <c r="T167" i="50"/>
  <c r="C16" i="27" s="1"/>
  <c r="R167" i="50"/>
  <c r="C9" i="27" s="1"/>
  <c r="N44" i="50"/>
  <c r="M10" i="50"/>
  <c r="N27" i="50"/>
  <c r="N34" i="50"/>
  <c r="N77" i="50"/>
  <c r="P80" i="50"/>
  <c r="M150" i="50"/>
  <c r="M163" i="50"/>
  <c r="N88" i="50"/>
  <c r="N126" i="50"/>
  <c r="Q64" i="51"/>
  <c r="Q76" i="51"/>
  <c r="Q82" i="51"/>
  <c r="P97" i="50" s="1"/>
  <c r="Q88" i="51"/>
  <c r="P105" i="50" s="1"/>
  <c r="Q95" i="51"/>
  <c r="P120" i="50" s="1"/>
  <c r="Q107" i="51"/>
  <c r="P132" i="50" s="1"/>
  <c r="P112" i="51"/>
  <c r="O137" i="50" s="1"/>
  <c r="Q118" i="51"/>
  <c r="P143" i="50" s="1"/>
  <c r="Q124" i="51"/>
  <c r="P149" i="50" s="1"/>
  <c r="Q131" i="51"/>
  <c r="P156" i="50" s="1"/>
  <c r="Q137" i="51"/>
  <c r="P162" i="50" s="1"/>
  <c r="O83" i="50"/>
  <c r="M121" i="50"/>
  <c r="Q40" i="51"/>
  <c r="P35" i="50" s="1"/>
  <c r="Q46" i="51"/>
  <c r="P45" i="50" s="1"/>
  <c r="Q52" i="51"/>
  <c r="P53" i="50" s="1"/>
  <c r="Q71" i="51"/>
  <c r="P78" i="50" s="1"/>
  <c r="Q77" i="51"/>
  <c r="P89" i="50" s="1"/>
  <c r="Q83" i="51"/>
  <c r="P98" i="50" s="1"/>
  <c r="Q102" i="51"/>
  <c r="P127" i="50" s="1"/>
  <c r="Q108" i="51"/>
  <c r="P133" i="50" s="1"/>
  <c r="Q114" i="51"/>
  <c r="P139" i="50" s="1"/>
  <c r="Q119" i="51"/>
  <c r="P144" i="50" s="1"/>
  <c r="M14" i="50"/>
  <c r="Q15" i="51"/>
  <c r="P21" i="50" s="1"/>
  <c r="Q26" i="51"/>
  <c r="Q7" i="51"/>
  <c r="P13" i="50" s="1"/>
  <c r="Q23" i="51"/>
  <c r="P26" i="50" s="1"/>
  <c r="Q13" i="51"/>
  <c r="P19" i="50" s="1"/>
  <c r="O68" i="50"/>
  <c r="N63" i="50"/>
  <c r="M28" i="50"/>
  <c r="N10" i="50"/>
  <c r="O10" i="50"/>
  <c r="P10" i="50"/>
  <c r="P74" i="50"/>
  <c r="Q10" i="50"/>
  <c r="P41" i="50" l="1"/>
  <c r="P38" i="50"/>
  <c r="P147" i="50"/>
  <c r="P158" i="50"/>
  <c r="Q167" i="50"/>
  <c r="C12" i="27" s="1"/>
  <c r="O167" i="50"/>
  <c r="C7" i="27" s="1"/>
  <c r="N167" i="50"/>
  <c r="C6" i="27" s="1"/>
  <c r="P88" i="50"/>
  <c r="P83" i="50"/>
  <c r="M167" i="50"/>
  <c r="C5" i="27" s="1"/>
  <c r="P68" i="50"/>
  <c r="P63" i="50"/>
  <c r="P28" i="50"/>
  <c r="P27" i="50"/>
  <c r="P167" i="50" l="1"/>
  <c r="C8" i="27" s="1"/>
  <c r="D20" i="27" l="1"/>
  <c r="D19" i="27"/>
  <c r="E19" i="27" s="1"/>
  <c r="D18" i="27"/>
  <c r="D17" i="27"/>
  <c r="E17" i="27" s="1"/>
  <c r="D16" i="27"/>
  <c r="E16" i="27" s="1"/>
  <c r="D15" i="27"/>
  <c r="E15" i="27" s="1"/>
  <c r="D12" i="27"/>
  <c r="D9" i="27"/>
  <c r="D8" i="27"/>
  <c r="D7" i="27"/>
  <c r="D6" i="27"/>
  <c r="D5" i="27"/>
  <c r="F8" i="14"/>
  <c r="E18" i="27" l="1"/>
  <c r="E14" i="27" s="1"/>
  <c r="E12" i="27"/>
  <c r="E11" i="27" s="1"/>
  <c r="E5" i="27"/>
  <c r="E7" i="27"/>
  <c r="E9" i="27"/>
  <c r="E6" i="27"/>
  <c r="E8" i="27"/>
  <c r="D8" i="14" l="1"/>
  <c r="E4" i="27"/>
  <c r="D22" i="27" s="1"/>
  <c r="E22" i="27" s="1"/>
  <c r="E21" i="27" s="1"/>
  <c r="D24" i="27" s="1"/>
  <c r="E24" i="27" s="1"/>
  <c r="E23" i="27" s="1"/>
  <c r="C13" i="27"/>
  <c r="E13" i="27" s="1"/>
  <c r="C20" i="27" l="1"/>
  <c r="E20" i="27" s="1"/>
  <c r="E10" i="27" s="1"/>
  <c r="E25" i="27" s="1"/>
  <c r="E27" i="27" l="1"/>
  <c r="E28" i="27" l="1"/>
  <c r="E30" i="27" s="1"/>
  <c r="F7" i="22" s="1"/>
  <c r="D7" i="2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9" authorId="0" shapeId="0" xr:uid="{2D0C1B3B-3A87-483C-8B27-6F36BE707120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측량대가의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]
</t>
        </r>
        <r>
          <rPr>
            <b/>
            <sz val="9"/>
            <color indexed="81"/>
            <rFont val="돋움"/>
            <family val="3"/>
            <charset val="129"/>
          </rPr>
          <t>직접인건비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측량기술자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측부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Z8" authorId="0" shapeId="0" xr:uid="{5BA852E1-B41A-41E0-9EF5-2CBC566C2C1E}">
      <text>
        <r>
          <rPr>
            <b/>
            <sz val="9"/>
            <color indexed="81"/>
            <rFont val="돋움"/>
            <family val="3"/>
            <charset val="129"/>
          </rPr>
          <t>조사비적산기준</t>
        </r>
      </text>
    </comment>
    <comment ref="Z14" authorId="0" shapeId="0" xr:uid="{4405EAAF-1CD9-44A5-844F-D41DD6943934}">
      <text>
        <r>
          <rPr>
            <b/>
            <sz val="9"/>
            <color indexed="81"/>
            <rFont val="돋움"/>
            <family val="3"/>
            <charset val="129"/>
          </rPr>
          <t xml:space="preserve">조사비적산기준
</t>
        </r>
        <r>
          <rPr>
            <b/>
            <sz val="9"/>
            <color indexed="81"/>
            <rFont val="Tahoma"/>
            <family val="2"/>
          </rPr>
          <t xml:space="preserve"> - GPS </t>
        </r>
        <r>
          <rPr>
            <b/>
            <sz val="9"/>
            <color indexed="81"/>
            <rFont val="돋움"/>
            <family val="3"/>
            <charset val="129"/>
          </rPr>
          <t>적용시</t>
        </r>
      </text>
    </comment>
    <comment ref="C27" authorId="0" shapeId="0" xr:uid="{C49762AF-5EDB-4DE3-BD4C-E45E7F598722}">
      <text>
        <r>
          <rPr>
            <b/>
            <sz val="9"/>
            <color indexed="81"/>
            <rFont val="돋움"/>
            <family val="3"/>
            <charset val="129"/>
          </rPr>
          <t>저수조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면적</t>
        </r>
        <r>
          <rPr>
            <b/>
            <sz val="9"/>
            <color indexed="81"/>
            <rFont val="Tahoma"/>
            <family val="2"/>
          </rPr>
          <t xml:space="preserve"> L30m*W30m*13</t>
        </r>
        <r>
          <rPr>
            <b/>
            <sz val="9"/>
            <color indexed="81"/>
            <rFont val="돋움"/>
            <family val="3"/>
            <charset val="129"/>
          </rPr>
          <t>개소
노선</t>
        </r>
        <r>
          <rPr>
            <b/>
            <sz val="9"/>
            <color indexed="81"/>
            <rFont val="Tahoma"/>
            <family val="2"/>
          </rPr>
          <t xml:space="preserve"> L3485m*W10m
10% </t>
        </r>
        <r>
          <rPr>
            <b/>
            <sz val="9"/>
            <color indexed="81"/>
            <rFont val="돋움"/>
            <family val="3"/>
            <charset val="129"/>
          </rPr>
          <t xml:space="preserve">가산
</t>
        </r>
      </text>
    </comment>
  </commentList>
</comments>
</file>

<file path=xl/sharedStrings.xml><?xml version="1.0" encoding="utf-8"?>
<sst xmlns="http://schemas.openxmlformats.org/spreadsheetml/2006/main" count="1458" uniqueCount="489">
  <si>
    <t>구분</t>
    <phoneticPr fontId="5" type="noConversion"/>
  </si>
  <si>
    <t>단위</t>
    <phoneticPr fontId="5" type="noConversion"/>
  </si>
  <si>
    <t>비  고</t>
    <phoneticPr fontId="5" type="noConversion"/>
  </si>
  <si>
    <t>인</t>
    <phoneticPr fontId="5" type="noConversion"/>
  </si>
  <si>
    <t>소  계</t>
    <phoneticPr fontId="5" type="noConversion"/>
  </si>
  <si>
    <t>개</t>
    <phoneticPr fontId="5" type="noConversion"/>
  </si>
  <si>
    <t>일</t>
    <phoneticPr fontId="5" type="noConversion"/>
  </si>
  <si>
    <t>지구명</t>
  </si>
  <si>
    <t>주요공종</t>
  </si>
  <si>
    <t>용 역 일 수</t>
  </si>
  <si>
    <t>총</t>
  </si>
  <si>
    <t>(A)+(B)</t>
  </si>
  <si>
    <r>
      <t>외업일수</t>
    </r>
    <r>
      <rPr>
        <sz val="12"/>
        <color indexed="8"/>
        <rFont val="휴먼명조"/>
        <family val="3"/>
        <charset val="129"/>
      </rPr>
      <t>(A)</t>
    </r>
  </si>
  <si>
    <r>
      <t>내업일수</t>
    </r>
    <r>
      <rPr>
        <sz val="12"/>
        <color indexed="8"/>
        <rFont val="휴먼명조"/>
        <family val="3"/>
        <charset val="129"/>
      </rPr>
      <t>(B)</t>
    </r>
  </si>
  <si>
    <r>
      <t>기본</t>
    </r>
    <r>
      <rPr>
        <sz val="12"/>
        <color indexed="8"/>
        <rFont val="휴먼명조"/>
        <family val="3"/>
        <charset val="129"/>
      </rPr>
      <t>(a)</t>
    </r>
  </si>
  <si>
    <r>
      <t>추가</t>
    </r>
    <r>
      <rPr>
        <sz val="12"/>
        <color indexed="8"/>
        <rFont val="휴먼명조"/>
        <family val="3"/>
        <charset val="129"/>
      </rPr>
      <t>(b)</t>
    </r>
  </si>
  <si>
    <r>
      <t>기본</t>
    </r>
    <r>
      <rPr>
        <sz val="12"/>
        <color indexed="8"/>
        <rFont val="휴먼명조"/>
        <family val="3"/>
        <charset val="129"/>
      </rPr>
      <t>(c)</t>
    </r>
  </si>
  <si>
    <r>
      <t>추가</t>
    </r>
    <r>
      <rPr>
        <sz val="12"/>
        <color indexed="8"/>
        <rFont val="휴먼명조"/>
        <family val="3"/>
        <charset val="129"/>
      </rPr>
      <t>(d)</t>
    </r>
  </si>
  <si>
    <t>총사업비
(백만원)</t>
    <phoneticPr fontId="5" type="noConversion"/>
  </si>
  <si>
    <t>구분</t>
  </si>
  <si>
    <t>구  분</t>
  </si>
  <si>
    <t>▣ 용역일수 산출내역</t>
    <phoneticPr fontId="5" type="noConversion"/>
  </si>
  <si>
    <t>(a)×20%</t>
    <phoneticPr fontId="5" type="noConversion"/>
  </si>
  <si>
    <t>비고</t>
    <phoneticPr fontId="5" type="noConversion"/>
  </si>
  <si>
    <t xml:space="preserve">금액 : </t>
    <phoneticPr fontId="5" type="noConversion"/>
  </si>
  <si>
    <t>식</t>
    <phoneticPr fontId="5" type="noConversion"/>
  </si>
  <si>
    <t>구     분</t>
    <phoneticPr fontId="5" type="noConversion"/>
  </si>
  <si>
    <t>수량</t>
    <phoneticPr fontId="5" type="noConversion"/>
  </si>
  <si>
    <t>단가(원)</t>
    <phoneticPr fontId="5" type="noConversion"/>
  </si>
  <si>
    <t>금   액</t>
    <phoneticPr fontId="5" type="noConversion"/>
  </si>
  <si>
    <t>1. 직접인건비</t>
    <phoneticPr fontId="5" type="noConversion"/>
  </si>
  <si>
    <t>□ 고급기술자</t>
    <phoneticPr fontId="5" type="noConversion"/>
  </si>
  <si>
    <t>인</t>
    <phoneticPr fontId="95" type="noConversion"/>
  </si>
  <si>
    <t>□ 중급기술자</t>
    <phoneticPr fontId="5" type="noConversion"/>
  </si>
  <si>
    <t>"</t>
    <phoneticPr fontId="5" type="noConversion"/>
  </si>
  <si>
    <t>□ 초급기술자</t>
    <phoneticPr fontId="5" type="noConversion"/>
  </si>
  <si>
    <t>□ 초급기능사</t>
    <phoneticPr fontId="5" type="noConversion"/>
  </si>
  <si>
    <t>□ 측        부</t>
    <phoneticPr fontId="5" type="noConversion"/>
  </si>
  <si>
    <t>2. 직접경비</t>
    <phoneticPr fontId="5" type="noConversion"/>
  </si>
  <si>
    <t>□ 노  임</t>
    <phoneticPr fontId="5" type="noConversion"/>
  </si>
  <si>
    <t xml:space="preserve"> </t>
    <phoneticPr fontId="5" type="noConversion"/>
  </si>
  <si>
    <t>-인  부</t>
    <phoneticPr fontId="5" type="noConversion"/>
  </si>
  <si>
    <t>□ 여 비</t>
    <phoneticPr fontId="5" type="noConversion"/>
  </si>
  <si>
    <t>(공무원여비규정, 별표2)</t>
    <phoneticPr fontId="5" type="noConversion"/>
  </si>
  <si>
    <t>□ 재료비</t>
    <phoneticPr fontId="5" type="noConversion"/>
  </si>
  <si>
    <t>-석항</t>
    <phoneticPr fontId="5" type="noConversion"/>
  </si>
  <si>
    <t>-항목(A항)</t>
    <phoneticPr fontId="5" type="noConversion"/>
  </si>
  <si>
    <t>-항목(B항)</t>
    <phoneticPr fontId="5" type="noConversion"/>
  </si>
  <si>
    <t>-항목(C항)</t>
    <phoneticPr fontId="5" type="noConversion"/>
  </si>
  <si>
    <t>-측량선[22.4kw,측량용]</t>
    <phoneticPr fontId="5" type="noConversion"/>
  </si>
  <si>
    <t>□ 임차료</t>
    <phoneticPr fontId="5" type="noConversion"/>
  </si>
  <si>
    <t>일</t>
    <phoneticPr fontId="95" type="noConversion"/>
  </si>
  <si>
    <t>공사계약단가적용(중형 전기차)</t>
    <phoneticPr fontId="5" type="noConversion"/>
  </si>
  <si>
    <t>3. 제경비</t>
    <phoneticPr fontId="5" type="noConversion"/>
  </si>
  <si>
    <t>- 직접인건비 × 110%</t>
    <phoneticPr fontId="5" type="noConversion"/>
  </si>
  <si>
    <t>4. 기술료</t>
    <phoneticPr fontId="5" type="noConversion"/>
  </si>
  <si>
    <t>- (직접인건비+제경비)×20%</t>
    <phoneticPr fontId="5" type="noConversion"/>
  </si>
  <si>
    <t>손해배상보험료</t>
    <phoneticPr fontId="5" type="noConversion"/>
  </si>
  <si>
    <t>엔지니어링 손해배상공제 요율</t>
    <phoneticPr fontId="95" type="noConversion"/>
  </si>
  <si>
    <t>부   가   세(VAT)</t>
    <phoneticPr fontId="5" type="noConversion"/>
  </si>
  <si>
    <t>합          계</t>
    <phoneticPr fontId="5" type="noConversion"/>
  </si>
  <si>
    <t>측량대가의 기준</t>
    <phoneticPr fontId="95" type="noConversion"/>
  </si>
  <si>
    <t>* 품의할증 : 표준품셈 1-16 품의할증 준용</t>
    <phoneticPr fontId="95" type="noConversion"/>
  </si>
  <si>
    <t>* 직접경비 : 운반비, 기기상각비 및 정비비 등은 실정에 따라 별도로 계상한다.</t>
    <phoneticPr fontId="95" type="noConversion"/>
  </si>
  <si>
    <t xml:space="preserve">수혜면적 : </t>
    <phoneticPr fontId="95" type="noConversion"/>
  </si>
  <si>
    <t>ha</t>
    <phoneticPr fontId="95" type="noConversion"/>
  </si>
  <si>
    <t>업무량</t>
    <phoneticPr fontId="5" type="noConversion"/>
  </si>
  <si>
    <t>1 일  작 업 기 준</t>
    <phoneticPr fontId="5" type="noConversion"/>
  </si>
  <si>
    <t>소 요 량</t>
    <phoneticPr fontId="5" type="noConversion"/>
  </si>
  <si>
    <t>차 량</t>
    <phoneticPr fontId="5" type="noConversion"/>
  </si>
  <si>
    <t>비  고
(할증은 별도 계상)</t>
    <phoneticPr fontId="5" type="noConversion"/>
  </si>
  <si>
    <t>작업량</t>
    <phoneticPr fontId="5" type="noConversion"/>
  </si>
  <si>
    <t>기술자</t>
    <phoneticPr fontId="5" type="noConversion"/>
  </si>
  <si>
    <t>인부</t>
    <phoneticPr fontId="5" type="noConversion"/>
  </si>
  <si>
    <t>측부</t>
    <phoneticPr fontId="5" type="noConversion"/>
  </si>
  <si>
    <t>항목</t>
    <phoneticPr fontId="5" type="noConversion"/>
  </si>
  <si>
    <t>측부</t>
    <phoneticPr fontId="95" type="noConversion"/>
  </si>
  <si>
    <t>석</t>
    <phoneticPr fontId="5" type="noConversion"/>
  </si>
  <si>
    <t>A</t>
    <phoneticPr fontId="5" type="noConversion"/>
  </si>
  <si>
    <t>B</t>
    <phoneticPr fontId="5" type="noConversion"/>
  </si>
  <si>
    <t>C</t>
    <phoneticPr fontId="5" type="noConversion"/>
  </si>
  <si>
    <t>특급</t>
    <phoneticPr fontId="5" type="noConversion"/>
  </si>
  <si>
    <t>고급</t>
    <phoneticPr fontId="5" type="noConversion"/>
  </si>
  <si>
    <t>중급</t>
    <phoneticPr fontId="5" type="noConversion"/>
  </si>
  <si>
    <t>초급</t>
    <phoneticPr fontId="5" type="noConversion"/>
  </si>
  <si>
    <t>초급
기능사</t>
    <phoneticPr fontId="5" type="noConversion"/>
  </si>
  <si>
    <t>■ 수준측량</t>
    <phoneticPr fontId="5" type="noConversion"/>
  </si>
  <si>
    <t>ㅇ 수준측량</t>
    <phoneticPr fontId="5" type="noConversion"/>
  </si>
  <si>
    <t>km</t>
  </si>
  <si>
    <t>기본,세부</t>
    <phoneticPr fontId="95" type="noConversion"/>
  </si>
  <si>
    <t>p.17</t>
    <phoneticPr fontId="95" type="noConversion"/>
  </si>
  <si>
    <t xml:space="preserve">  - 답사선점</t>
    <phoneticPr fontId="95" type="noConversion"/>
  </si>
  <si>
    <t xml:space="preserve">  - 관측</t>
    <phoneticPr fontId="95" type="noConversion"/>
  </si>
  <si>
    <t>■ 기준점측량</t>
    <phoneticPr fontId="5" type="noConversion"/>
  </si>
  <si>
    <t>ㅇ 1급 기준점측량</t>
    <phoneticPr fontId="5" type="noConversion"/>
  </si>
  <si>
    <t>점</t>
    <phoneticPr fontId="5" type="noConversion"/>
  </si>
  <si>
    <t>p.18</t>
    <phoneticPr fontId="95" type="noConversion"/>
  </si>
  <si>
    <t xml:space="preserve">  - 조표</t>
    <phoneticPr fontId="95" type="noConversion"/>
  </si>
  <si>
    <t>GPS(62.5%)</t>
    <phoneticPr fontId="95" type="noConversion"/>
  </si>
  <si>
    <t>ㅇ 2급 기준점측량</t>
    <phoneticPr fontId="95" type="noConversion"/>
  </si>
  <si>
    <t>ㅇ 3급 기준점측량</t>
    <phoneticPr fontId="95" type="noConversion"/>
  </si>
  <si>
    <t>ㅇ 4급 기준점측량</t>
    <phoneticPr fontId="95" type="noConversion"/>
  </si>
  <si>
    <t>■ 지형측량</t>
    <phoneticPr fontId="5" type="noConversion"/>
  </si>
  <si>
    <t>ㅇ 지형현황측량(S=1/500∼600)</t>
    <phoneticPr fontId="5" type="noConversion"/>
  </si>
  <si>
    <t>ha</t>
  </si>
  <si>
    <t>세부</t>
    <phoneticPr fontId="95" type="noConversion"/>
  </si>
  <si>
    <t>p.20</t>
    <phoneticPr fontId="95" type="noConversion"/>
  </si>
  <si>
    <t>ㅇ 지형현황측량(S=1/1,200)</t>
    <phoneticPr fontId="5" type="noConversion"/>
  </si>
  <si>
    <t>유수지 내용적, 개간, 개답, 경지정리(전)</t>
    <phoneticPr fontId="95" type="noConversion"/>
  </si>
  <si>
    <t>p.21</t>
    <phoneticPr fontId="95" type="noConversion"/>
  </si>
  <si>
    <t>경지정리(답), 간석지(내부개답)</t>
    <phoneticPr fontId="95" type="noConversion"/>
  </si>
  <si>
    <t>ㅇ 구역내 고저측량(답)</t>
    <phoneticPr fontId="5" type="noConversion"/>
  </si>
  <si>
    <t>p.22</t>
    <phoneticPr fontId="95" type="noConversion"/>
  </si>
  <si>
    <t>ㅇ 구역내 고저측량(전,임야)</t>
    <phoneticPr fontId="5" type="noConversion"/>
  </si>
  <si>
    <t>ㅇ 구역내 고저측량(기경지정리 답)</t>
    <phoneticPr fontId="5" type="noConversion"/>
  </si>
  <si>
    <r>
      <t>ㅇ 지형현황측량</t>
    </r>
    <r>
      <rPr>
        <sz val="9"/>
        <color indexed="8"/>
        <rFont val="굴림"/>
        <family val="3"/>
        <charset val="129"/>
      </rPr>
      <t>(토탈, 지오디메터 등)</t>
    </r>
    <phoneticPr fontId="5" type="noConversion"/>
  </si>
  <si>
    <t>평지</t>
    <phoneticPr fontId="95" type="noConversion"/>
  </si>
  <si>
    <t>p.23, GPS(90%)</t>
    <phoneticPr fontId="95" type="noConversion"/>
  </si>
  <si>
    <t>구릉지 및 산지</t>
    <phoneticPr fontId="95" type="noConversion"/>
  </si>
  <si>
    <t>시가지</t>
    <phoneticPr fontId="95" type="noConversion"/>
  </si>
  <si>
    <t>ㅇ 저수지 내용적 측량</t>
    <phoneticPr fontId="5" type="noConversion"/>
  </si>
  <si>
    <t>p.24, GPS(90%)</t>
    <phoneticPr fontId="95" type="noConversion"/>
  </si>
  <si>
    <t>■ 노선측량</t>
    <phoneticPr fontId="5" type="noConversion"/>
  </si>
  <si>
    <r>
      <t>ㅇ 용‧배수로 등(농</t>
    </r>
    <r>
      <rPr>
        <sz val="9"/>
        <color indexed="8"/>
        <rFont val="돋움"/>
        <family val="3"/>
        <charset val="129"/>
      </rPr>
      <t>경지</t>
    </r>
    <r>
      <rPr>
        <sz val="9"/>
        <color indexed="8"/>
        <rFont val="휴먼명조"/>
        <family val="3"/>
        <charset val="129"/>
      </rPr>
      <t>,</t>
    </r>
    <r>
      <rPr>
        <sz val="9"/>
        <color indexed="8"/>
        <rFont val="돋움"/>
        <family val="3"/>
        <charset val="129"/>
      </rPr>
      <t>구릉지</t>
    </r>
    <r>
      <rPr>
        <sz val="9"/>
        <color indexed="8"/>
        <rFont val="휴먼명조"/>
        <family val="3"/>
        <charset val="129"/>
      </rPr>
      <t>)</t>
    </r>
    <r>
      <rPr>
        <sz val="9"/>
        <color indexed="8"/>
        <rFont val="돋움"/>
        <family val="3"/>
        <charset val="129"/>
      </rPr>
      <t>노선측량</t>
    </r>
    <phoneticPr fontId="5" type="noConversion"/>
  </si>
  <si>
    <t>기본</t>
    <phoneticPr fontId="95" type="noConversion"/>
  </si>
  <si>
    <t>p.25</t>
    <phoneticPr fontId="95" type="noConversion"/>
  </si>
  <si>
    <t xml:space="preserve">  - 노선선정</t>
    <phoneticPr fontId="95" type="noConversion"/>
  </si>
  <si>
    <t xml:space="preserve">  - 노선선점</t>
    <phoneticPr fontId="95" type="noConversion"/>
  </si>
  <si>
    <t xml:space="preserve">  - 중심선 측량</t>
    <phoneticPr fontId="95" type="noConversion"/>
  </si>
  <si>
    <t>GPS(90%)</t>
  </si>
  <si>
    <t xml:space="preserve">  - 종단 측량</t>
    <phoneticPr fontId="95" type="noConversion"/>
  </si>
  <si>
    <t xml:space="preserve">  - 횡단 측량</t>
    <phoneticPr fontId="95" type="noConversion"/>
  </si>
  <si>
    <t xml:space="preserve">  - IP 위치 측량</t>
    <phoneticPr fontId="95" type="noConversion"/>
  </si>
  <si>
    <r>
      <t>ㅇ 용‧배수로 등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산</t>
    </r>
    <r>
      <rPr>
        <sz val="9"/>
        <color indexed="8"/>
        <rFont val="휴먼명조"/>
        <family val="3"/>
        <charset val="129"/>
      </rPr>
      <t xml:space="preserve">, </t>
    </r>
    <r>
      <rPr>
        <sz val="9"/>
        <color indexed="8"/>
        <rFont val="돋움"/>
        <family val="3"/>
        <charset val="129"/>
      </rPr>
      <t>임야지</t>
    </r>
    <r>
      <rPr>
        <sz val="9"/>
        <color indexed="8"/>
        <rFont val="휴먼명조"/>
        <family val="3"/>
        <charset val="129"/>
      </rPr>
      <t>)</t>
    </r>
    <r>
      <rPr>
        <sz val="9"/>
        <color indexed="8"/>
        <rFont val="돋움"/>
        <family val="3"/>
        <charset val="129"/>
      </rPr>
      <t>노선측량</t>
    </r>
    <phoneticPr fontId="5" type="noConversion"/>
  </si>
  <si>
    <t>기본조사, 노폭 10m기준</t>
    <phoneticPr fontId="5" type="noConversion"/>
  </si>
  <si>
    <t>기본</t>
    <phoneticPr fontId="5" type="noConversion"/>
  </si>
  <si>
    <t>p.26</t>
    <phoneticPr fontId="95" type="noConversion"/>
  </si>
  <si>
    <t>실시조사, 노폭 10m기준</t>
    <phoneticPr fontId="5" type="noConversion"/>
  </si>
  <si>
    <t>세부</t>
    <phoneticPr fontId="5" type="noConversion"/>
  </si>
  <si>
    <r>
      <t>ㅇ 용‧배수로 등</t>
    </r>
    <r>
      <rPr>
        <sz val="9"/>
        <color indexed="8"/>
        <rFont val="굴림"/>
        <family val="3"/>
        <charset val="129"/>
      </rPr>
      <t>(농경지</t>
    </r>
    <r>
      <rPr>
        <sz val="9"/>
        <color indexed="8"/>
        <rFont val="굴림"/>
        <family val="3"/>
        <charset val="129"/>
      </rPr>
      <t>,구릉지</t>
    </r>
    <r>
      <rPr>
        <sz val="9"/>
        <color indexed="8"/>
        <rFont val="굴림"/>
        <family val="3"/>
        <charset val="129"/>
      </rPr>
      <t>)노선지형측량</t>
    </r>
    <phoneticPr fontId="5" type="noConversion"/>
  </si>
  <si>
    <t>km</t>
    <phoneticPr fontId="5" type="noConversion"/>
  </si>
  <si>
    <t>실시조사 S=1/1000, 노폭 좌우30m</t>
    <phoneticPr fontId="5" type="noConversion"/>
  </si>
  <si>
    <t>p.27</t>
    <phoneticPr fontId="95" type="noConversion"/>
  </si>
  <si>
    <r>
      <t>ㅇ 용‧배수로 등</t>
    </r>
    <r>
      <rPr>
        <sz val="9"/>
        <color indexed="8"/>
        <rFont val="굴림"/>
        <family val="3"/>
        <charset val="129"/>
      </rPr>
      <t>(산,임야)노선지형측량</t>
    </r>
    <phoneticPr fontId="5" type="noConversion"/>
  </si>
  <si>
    <t>ㅇ 제당노선측량</t>
    <phoneticPr fontId="5" type="noConversion"/>
  </si>
  <si>
    <t>m</t>
    <phoneticPr fontId="5" type="noConversion"/>
  </si>
  <si>
    <t>p.28</t>
    <phoneticPr fontId="95" type="noConversion"/>
  </si>
  <si>
    <t xml:space="preserve">  - 선정</t>
    <phoneticPr fontId="95" type="noConversion"/>
  </si>
  <si>
    <t>개소</t>
    <phoneticPr fontId="95" type="noConversion"/>
  </si>
  <si>
    <t xml:space="preserve">  - 선점</t>
    <phoneticPr fontId="95" type="noConversion"/>
  </si>
  <si>
    <t>m</t>
    <phoneticPr fontId="95" type="noConversion"/>
  </si>
  <si>
    <r>
      <t>ㅇ 물넘이 방수로</t>
    </r>
    <r>
      <rPr>
        <sz val="9"/>
        <color indexed="8"/>
        <rFont val="휴먼명조"/>
        <family val="3"/>
        <charset val="129"/>
      </rPr>
      <t xml:space="preserve">, </t>
    </r>
    <r>
      <rPr>
        <sz val="9"/>
        <color indexed="8"/>
        <rFont val="돋움"/>
        <family val="3"/>
        <charset val="129"/>
      </rPr>
      <t>통관 노선측량</t>
    </r>
    <phoneticPr fontId="5" type="noConversion"/>
  </si>
  <si>
    <t>p.29</t>
    <phoneticPr fontId="95" type="noConversion"/>
  </si>
  <si>
    <t>ㅇ 양배수장 노선측량</t>
    <phoneticPr fontId="5" type="noConversion"/>
  </si>
  <si>
    <t>p.30</t>
    <phoneticPr fontId="95" type="noConversion"/>
  </si>
  <si>
    <t>ㅇ 취입보 노선측량</t>
    <phoneticPr fontId="5" type="noConversion"/>
  </si>
  <si>
    <t>p.31</t>
    <phoneticPr fontId="95" type="noConversion"/>
  </si>
  <si>
    <r>
      <t>■ 노선측량</t>
    </r>
    <r>
      <rPr>
        <b/>
        <sz val="9"/>
        <color indexed="8"/>
        <rFont val="휴먼명조"/>
        <family val="3"/>
        <charset val="129"/>
      </rPr>
      <t>(</t>
    </r>
    <r>
      <rPr>
        <b/>
        <sz val="9"/>
        <color indexed="8"/>
        <rFont val="돋움"/>
        <family val="3"/>
        <charset val="129"/>
      </rPr>
      <t>기설</t>
    </r>
    <r>
      <rPr>
        <b/>
        <sz val="9"/>
        <color indexed="8"/>
        <rFont val="휴먼명조"/>
        <family val="3"/>
        <charset val="129"/>
      </rPr>
      <t>)</t>
    </r>
    <phoneticPr fontId="5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</si>
  <si>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용‧배수로측량</t>
    </r>
    <r>
      <rPr>
        <sz val="9"/>
        <color indexed="8"/>
        <rFont val="휴먼명조"/>
        <family val="3"/>
        <charset val="129"/>
      </rPr>
      <t>)</t>
    </r>
    <phoneticPr fontId="5" type="noConversion"/>
  </si>
  <si>
    <t>p.32</t>
    <phoneticPr fontId="95" type="noConversion"/>
  </si>
  <si>
    <t>km</t>
    <phoneticPr fontId="95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</si>
  <si>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저수지 제방노선측량</t>
    </r>
    <r>
      <rPr>
        <sz val="9"/>
        <color indexed="8"/>
        <rFont val="휴먼명조"/>
        <family val="3"/>
        <charset val="129"/>
      </rPr>
      <t>)</t>
    </r>
    <phoneticPr fontId="5" type="noConversion"/>
  </si>
  <si>
    <t>p.197</t>
    <phoneticPr fontId="95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</si>
  <si>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물넘이 방수로측량</t>
    </r>
    <r>
      <rPr>
        <sz val="9"/>
        <color indexed="8"/>
        <rFont val="휴먼명조"/>
        <family val="3"/>
        <charset val="129"/>
      </rPr>
      <t>)</t>
    </r>
    <phoneticPr fontId="5" type="noConversion"/>
  </si>
  <si>
    <t>GPS(90%)</t>
    <phoneticPr fontId="95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</si>
  <si>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방조제 제방노선측량</t>
    </r>
    <r>
      <rPr>
        <sz val="9"/>
        <color indexed="8"/>
        <rFont val="휴먼명조"/>
        <family val="3"/>
        <charset val="129"/>
      </rPr>
      <t>)</t>
    </r>
    <phoneticPr fontId="5" type="noConversion"/>
  </si>
  <si>
    <t>p.198</t>
    <phoneticPr fontId="95" type="noConversion"/>
  </si>
  <si>
    <t>■ 하천 종‧횡단측량</t>
    <phoneticPr fontId="5" type="noConversion"/>
  </si>
  <si>
    <t>ㅇ 하천 종단측량(양안왕복)</t>
    <phoneticPr fontId="5" type="noConversion"/>
  </si>
  <si>
    <t>횡단 100m 이상</t>
    <phoneticPr fontId="5" type="noConversion"/>
  </si>
  <si>
    <t>p.33, GPS(90%)</t>
    <phoneticPr fontId="95" type="noConversion"/>
  </si>
  <si>
    <t>ㅇ 하천 종단측량(한측왕복)</t>
    <phoneticPr fontId="5" type="noConversion"/>
  </si>
  <si>
    <t>횡단 100m 미만</t>
    <phoneticPr fontId="5" type="noConversion"/>
  </si>
  <si>
    <t>ㅇ 하천 횡단측량(1,000m)</t>
    <phoneticPr fontId="5" type="noConversion"/>
  </si>
  <si>
    <t>개소</t>
    <phoneticPr fontId="5" type="noConversion"/>
  </si>
  <si>
    <t>선부 별도 계상</t>
    <phoneticPr fontId="95" type="noConversion"/>
  </si>
  <si>
    <t>ㅇ 하천 횡단측량(700m)</t>
    <phoneticPr fontId="5" type="noConversion"/>
  </si>
  <si>
    <t>ㅇ 하천 횡단측량(400m)</t>
    <phoneticPr fontId="5" type="noConversion"/>
  </si>
  <si>
    <t>ㅇ 하천 횡단측량(200m)</t>
    <phoneticPr fontId="5" type="noConversion"/>
  </si>
  <si>
    <t>ㅇ 하천 횡단측량(100m)</t>
    <phoneticPr fontId="5" type="noConversion"/>
  </si>
  <si>
    <t>ㅇ 하천 횡단측량(50m)</t>
    <phoneticPr fontId="5" type="noConversion"/>
  </si>
  <si>
    <t>■ 석항매설</t>
    <phoneticPr fontId="5" type="noConversion"/>
  </si>
  <si>
    <t>ㅇ 수준점</t>
    <phoneticPr fontId="5" type="noConversion"/>
  </si>
  <si>
    <t>기본, 세부</t>
    <phoneticPr fontId="95" type="noConversion"/>
  </si>
  <si>
    <t>p.34</t>
    <phoneticPr fontId="95" type="noConversion"/>
  </si>
  <si>
    <t>ㅇ 삼각점</t>
    <phoneticPr fontId="5" type="noConversion"/>
  </si>
  <si>
    <t>ㅇ A    항</t>
    <phoneticPr fontId="5" type="noConversion"/>
  </si>
  <si>
    <t>■ 방조제 측량</t>
    <phoneticPr fontId="5" type="noConversion"/>
  </si>
  <si>
    <t>p.35</t>
    <phoneticPr fontId="95" type="noConversion"/>
  </si>
  <si>
    <t>ㅇ 위치선정답사</t>
    <phoneticPr fontId="5" type="noConversion"/>
  </si>
  <si>
    <t>조</t>
    <phoneticPr fontId="95" type="noConversion"/>
  </si>
  <si>
    <t>ㅇ 조표설치</t>
    <phoneticPr fontId="95" type="noConversion"/>
  </si>
  <si>
    <t>ㅇ 시종점평판측량</t>
    <phoneticPr fontId="95" type="noConversion"/>
  </si>
  <si>
    <t>ㅇ 노선측량(간사지)</t>
    <phoneticPr fontId="95" type="noConversion"/>
  </si>
  <si>
    <t>ㅇ 중심선측량</t>
    <phoneticPr fontId="95" type="noConversion"/>
  </si>
  <si>
    <t>ㅇ 종단측량</t>
    <phoneticPr fontId="95" type="noConversion"/>
  </si>
  <si>
    <t>ㅇ 횡단측량</t>
    <phoneticPr fontId="95" type="noConversion"/>
  </si>
  <si>
    <t>ㅇ 영구간종단수심측량(해상)</t>
    <phoneticPr fontId="95" type="noConversion"/>
  </si>
  <si>
    <t>■ 배수갑문 측량</t>
    <phoneticPr fontId="5" type="noConversion"/>
  </si>
  <si>
    <t>p.36</t>
    <phoneticPr fontId="95" type="noConversion"/>
  </si>
  <si>
    <t>ㅇ 위치선정</t>
    <phoneticPr fontId="5" type="noConversion"/>
  </si>
  <si>
    <t>ㅇ 종횡단측량</t>
    <phoneticPr fontId="95" type="noConversion"/>
  </si>
  <si>
    <t>ㅇ 평판측량</t>
    <phoneticPr fontId="95" type="noConversion"/>
  </si>
  <si>
    <t>ㅇ 취부배수로노선측량(육상)</t>
    <phoneticPr fontId="95" type="noConversion"/>
  </si>
  <si>
    <t>ㅇ 취부배수로노선측량(해상)</t>
    <phoneticPr fontId="95" type="noConversion"/>
  </si>
  <si>
    <t>■ 간석지 및 영구간 지형측량</t>
    <phoneticPr fontId="5" type="noConversion"/>
  </si>
  <si>
    <t>p.37</t>
    <phoneticPr fontId="95" type="noConversion"/>
  </si>
  <si>
    <t>ㅇ 기선측량</t>
    <phoneticPr fontId="95" type="noConversion"/>
  </si>
  <si>
    <t>ㅇ 수심측량</t>
    <phoneticPr fontId="95" type="noConversion"/>
  </si>
  <si>
    <t>ㅇ 수심측량(자동화시스템)</t>
    <phoneticPr fontId="95" type="noConversion"/>
  </si>
  <si>
    <t>ㅇ 간석지영구간지형측량</t>
    <phoneticPr fontId="95" type="noConversion"/>
  </si>
  <si>
    <t>ㅇ 간석지측량</t>
    <phoneticPr fontId="95" type="noConversion"/>
  </si>
  <si>
    <t>ㅇ 해안선주위평판측량</t>
    <phoneticPr fontId="95" type="noConversion"/>
  </si>
  <si>
    <t>■ 방수제측량</t>
    <phoneticPr fontId="5" type="noConversion"/>
  </si>
  <si>
    <t>p.39</t>
    <phoneticPr fontId="95" type="noConversion"/>
  </si>
  <si>
    <t>ㅇ 방수제측량일체</t>
    <phoneticPr fontId="95" type="noConversion"/>
  </si>
  <si>
    <t>■ 선착장측량</t>
    <phoneticPr fontId="5" type="noConversion"/>
  </si>
  <si>
    <t>ㅇ 선착장위치선정</t>
    <phoneticPr fontId="95" type="noConversion"/>
  </si>
  <si>
    <t>ㅇ 선착장측량</t>
    <phoneticPr fontId="95" type="noConversion"/>
  </si>
  <si>
    <t>■ 기타조사</t>
    <phoneticPr fontId="5" type="noConversion"/>
  </si>
  <si>
    <t>농지이용 및 정주권조사, 수문, 품셈, 기타조사 등은 표준품셈 지형현황 계획준비 비율을 따름</t>
    <phoneticPr fontId="95" type="noConversion"/>
  </si>
  <si>
    <t>ㅇ 저수지 수심 측량</t>
    <phoneticPr fontId="95" type="noConversion"/>
  </si>
  <si>
    <t>선박1</t>
    <phoneticPr fontId="95" type="noConversion"/>
  </si>
  <si>
    <t>p.95</t>
    <phoneticPr fontId="95" type="noConversion"/>
  </si>
  <si>
    <t>ㅇ 구조물조사(세부규격, 외관)</t>
    <phoneticPr fontId="95" type="noConversion"/>
  </si>
  <si>
    <t>㎡</t>
    <phoneticPr fontId="95" type="noConversion"/>
  </si>
  <si>
    <t>p.200</t>
    <phoneticPr fontId="95" type="noConversion"/>
  </si>
  <si>
    <t>ㅇ 평면도작성(전산)_지적도</t>
    <phoneticPr fontId="95" type="noConversion"/>
  </si>
  <si>
    <t>p.105</t>
    <phoneticPr fontId="95" type="noConversion"/>
  </si>
  <si>
    <t>ㅇ 평면도작성(전산)_지번 및 표고</t>
    <phoneticPr fontId="95" type="noConversion"/>
  </si>
  <si>
    <t>ㅇ 평면도작성(전산)_현지형</t>
    <phoneticPr fontId="95" type="noConversion"/>
  </si>
  <si>
    <t>ㅇ 보상물조사[가옥(현황 및 면적)]</t>
    <phoneticPr fontId="95" type="noConversion"/>
  </si>
  <si>
    <t>호</t>
    <phoneticPr fontId="95" type="noConversion"/>
  </si>
  <si>
    <t>p.106</t>
    <phoneticPr fontId="95" type="noConversion"/>
  </si>
  <si>
    <t>ㅇ 보상물조사[과목, 전, 답(용수로, 도로)]</t>
    <phoneticPr fontId="95" type="noConversion"/>
  </si>
  <si>
    <t>ㅇ 보상물조사[과목, 전, 답(수몰지내)]</t>
    <phoneticPr fontId="95" type="noConversion"/>
  </si>
  <si>
    <t xml:space="preserve">○ 점 번 호 : </t>
    <phoneticPr fontId="95" type="noConversion"/>
  </si>
  <si>
    <t xml:space="preserve">○ 소 재 지 : </t>
    <phoneticPr fontId="95" type="noConversion"/>
  </si>
  <si>
    <t>○ 거     리 :</t>
    <phoneticPr fontId="95" type="noConversion"/>
  </si>
  <si>
    <t xml:space="preserve"> </t>
    <phoneticPr fontId="95" type="noConversion"/>
  </si>
  <si>
    <t>종  별</t>
  </si>
  <si>
    <t>단위</t>
  </si>
  <si>
    <t>비고</t>
  </si>
  <si>
    <t>증감율(%)</t>
  </si>
  <si>
    <t>1.노임</t>
  </si>
  <si>
    <t>보통인부</t>
  </si>
  <si>
    <t>인</t>
  </si>
  <si>
    <t>측      부</t>
  </si>
  <si>
    <t>특별인부</t>
  </si>
  <si>
    <t>보 링 공</t>
  </si>
  <si>
    <t>2. 항목</t>
  </si>
  <si>
    <t>삼각점(석항1,드라이몰탈2대포함)</t>
  </si>
  <si>
    <t>개</t>
  </si>
  <si>
    <t>수준점(석항1,드라이몰탈2대포함)</t>
  </si>
  <si>
    <r>
      <t xml:space="preserve">목항(A항: </t>
    </r>
    <r>
      <rPr>
        <sz val="10"/>
        <rFont val="굴림"/>
        <family val="3"/>
        <charset val="129"/>
      </rPr>
      <t>0.12×0.12×1.0, 보조재포함)</t>
    </r>
  </si>
  <si>
    <t>목항(B항:1.5"×1.5"×1.5')</t>
  </si>
  <si>
    <t>목항(C항:1.0"×1.0"×1.0')</t>
  </si>
  <si>
    <t>3. 선박</t>
  </si>
  <si>
    <t>측량선[7.5kw,측량용]</t>
  </si>
  <si>
    <t>일</t>
  </si>
  <si>
    <t>측량선[22.4kw,측량용]</t>
  </si>
  <si>
    <t>측량선[44.8kw,측량용]</t>
  </si>
  <si>
    <t>측량선[44.8kw,13hr,조류속측량용]</t>
  </si>
  <si>
    <t>측량선[44.8kw,25hr,조류속측량용]</t>
  </si>
  <si>
    <t>4.운반차</t>
  </si>
  <si>
    <t>용달차(2ton, 편도 10km 기준)</t>
  </si>
  <si>
    <t>회</t>
  </si>
  <si>
    <t>용달차(2ton, 편도 20km기준 )</t>
  </si>
  <si>
    <t>용달차(2ton, 4시간/일 임대 )</t>
  </si>
  <si>
    <t>용달차(2ton, 1일 임대 )</t>
  </si>
  <si>
    <t>경운기(1ton, 운전원포함)</t>
  </si>
  <si>
    <t>5. 수굴</t>
  </si>
  <si>
    <t>인력 : 심도 ( 0 - 1 m )</t>
  </si>
  <si>
    <t>공</t>
  </si>
  <si>
    <t>인력 : 심도 ( 0 - 2 m )</t>
  </si>
  <si>
    <t>인력 : 심도 ( 0 - 3 m )</t>
  </si>
  <si>
    <t>6. 유류대</t>
  </si>
  <si>
    <t>유류대(LPG)</t>
  </si>
  <si>
    <t xml:space="preserve">   운전사</t>
  </si>
  <si>
    <t>유류대(경유)</t>
  </si>
  <si>
    <t>유류대(휘발유)</t>
  </si>
  <si>
    <t>운전사</t>
  </si>
  <si>
    <t>5. 구분2의 재료비(석항, 목항)는 부가세 제외 단가임, 외주 조사·측량용역시 그대로 사용</t>
    <phoneticPr fontId="95" type="noConversion"/>
  </si>
  <si>
    <t>직종</t>
  </si>
  <si>
    <t>단가(원)</t>
  </si>
  <si>
    <t>기술계</t>
  </si>
  <si>
    <t>기 술 사</t>
  </si>
  <si>
    <t>특     급</t>
  </si>
  <si>
    <t>고     급</t>
  </si>
  <si>
    <t>중     급</t>
  </si>
  <si>
    <t>초     급</t>
  </si>
  <si>
    <t>기
능
계</t>
  </si>
  <si>
    <t>측량</t>
  </si>
  <si>
    <t>지도제작</t>
  </si>
  <si>
    <t>도화</t>
  </si>
  <si>
    <t>항공사진</t>
  </si>
  <si>
    <t>기타</t>
  </si>
  <si>
    <t>사업용조종사</t>
  </si>
  <si>
    <t>항법사</t>
  </si>
  <si>
    <t>항공정비사</t>
  </si>
  <si>
    <t>측부</t>
  </si>
  <si>
    <t xml:space="preserve">  ※ 참고사항</t>
  </si>
  <si>
    <t xml:space="preserve">    2. 본 노임단가는 1일 기준이며, 상여금 및 퇴직적립금이 포함된 단가임.</t>
  </si>
  <si>
    <r>
      <t xml:space="preserve">※ 용역일수 산출기준 </t>
    </r>
    <r>
      <rPr>
        <sz val="12"/>
        <color indexed="8"/>
        <rFont val="돋움"/>
        <family val="3"/>
        <charset val="129"/>
      </rPr>
      <t>[조사설계 용역관리지침</t>
    </r>
    <r>
      <rPr>
        <sz val="12"/>
        <color indexed="8"/>
        <rFont val="휴먼명조"/>
        <family val="3"/>
        <charset val="129"/>
      </rPr>
      <t>(개정2025.01.04.) 별표4]</t>
    </r>
    <phoneticPr fontId="5" type="noConversion"/>
  </si>
  <si>
    <t>합계(1항~4항)</t>
    <phoneticPr fontId="5" type="noConversion"/>
  </si>
  <si>
    <t>[표준품셈]</t>
    <phoneticPr fontId="95" type="noConversion"/>
  </si>
  <si>
    <t>[조사비적산기준]</t>
    <phoneticPr fontId="95" type="noConversion"/>
  </si>
  <si>
    <t>[조사비적산기준의 기술자 품을 표준품셈 기술자별 품 비율에 따라 세분화]</t>
    <phoneticPr fontId="95" type="noConversion"/>
  </si>
  <si>
    <t>수준측량</t>
    <phoneticPr fontId="132" type="noConversion"/>
  </si>
  <si>
    <t>구분</t>
    <phoneticPr fontId="95" type="noConversion"/>
  </si>
  <si>
    <t>특급</t>
    <phoneticPr fontId="95" type="noConversion"/>
  </si>
  <si>
    <t>고급</t>
    <phoneticPr fontId="132" type="noConversion"/>
  </si>
  <si>
    <t>중급</t>
    <phoneticPr fontId="132" type="noConversion"/>
  </si>
  <si>
    <t>초급</t>
    <phoneticPr fontId="132" type="noConversion"/>
  </si>
  <si>
    <t>초급기능사</t>
    <phoneticPr fontId="132" type="noConversion"/>
  </si>
  <si>
    <t>기술자</t>
    <phoneticPr fontId="132" type="noConversion"/>
  </si>
  <si>
    <t>인부</t>
    <phoneticPr fontId="132" type="noConversion"/>
  </si>
  <si>
    <t>측부</t>
    <phoneticPr fontId="132" type="noConversion"/>
  </si>
  <si>
    <t>비고(표준품셈)</t>
    <phoneticPr fontId="132" type="noConversion"/>
  </si>
  <si>
    <t>답사선점</t>
    <phoneticPr fontId="132" type="noConversion"/>
  </si>
  <si>
    <t>9-2-4 수준측량</t>
    <phoneticPr fontId="95" type="noConversion"/>
  </si>
  <si>
    <t>관측</t>
    <phoneticPr fontId="132" type="noConversion"/>
  </si>
  <si>
    <t>1급기준점측량</t>
    <phoneticPr fontId="132" type="noConversion"/>
  </si>
  <si>
    <t>18-3-1 1급기준점측량</t>
    <phoneticPr fontId="95" type="noConversion"/>
  </si>
  <si>
    <t>조표</t>
    <phoneticPr fontId="132" type="noConversion"/>
  </si>
  <si>
    <t>2급기준점측량</t>
    <phoneticPr fontId="132" type="noConversion"/>
  </si>
  <si>
    <t>18-3-2 2급기준점측량</t>
    <phoneticPr fontId="95" type="noConversion"/>
  </si>
  <si>
    <t>3급기준점측량</t>
    <phoneticPr fontId="132" type="noConversion"/>
  </si>
  <si>
    <t>18-3-3 3급기준점측량</t>
    <phoneticPr fontId="95" type="noConversion"/>
  </si>
  <si>
    <t>4급기준점측량</t>
    <phoneticPr fontId="132" type="noConversion"/>
  </si>
  <si>
    <t>18-3-4 4급기준점측량</t>
    <phoneticPr fontId="95" type="noConversion"/>
  </si>
  <si>
    <t>지형측량
S=1/500~600</t>
    <phoneticPr fontId="132" type="noConversion"/>
  </si>
  <si>
    <t>기준점설치</t>
    <phoneticPr fontId="132" type="noConversion"/>
  </si>
  <si>
    <t>18-8 지형현황</t>
    <phoneticPr fontId="95" type="noConversion"/>
  </si>
  <si>
    <t>세부측량</t>
    <phoneticPr fontId="132" type="noConversion"/>
  </si>
  <si>
    <t>지형측량
S=1/1,200</t>
    <phoneticPr fontId="132" type="noConversion"/>
  </si>
  <si>
    <r>
      <t xml:space="preserve">구역내 고저측량
</t>
    </r>
    <r>
      <rPr>
        <sz val="9"/>
        <color theme="1"/>
        <rFont val="맑은 고딕"/>
        <family val="3"/>
        <charset val="129"/>
        <scheme val="minor"/>
      </rPr>
      <t>(농업용수, 배수개선용)</t>
    </r>
    <phoneticPr fontId="132" type="noConversion"/>
  </si>
  <si>
    <t>9-3-1 지형현황</t>
    <phoneticPr fontId="95" type="noConversion"/>
  </si>
  <si>
    <t>답</t>
    <phoneticPr fontId="132" type="noConversion"/>
  </si>
  <si>
    <t>전,임야</t>
    <phoneticPr fontId="132" type="noConversion"/>
  </si>
  <si>
    <t>기경지정리 답</t>
    <phoneticPr fontId="132" type="noConversion"/>
  </si>
  <si>
    <t>지형현황측량
(토탈스테이션, 지오디메이터 등 사용시)</t>
    <phoneticPr fontId="132" type="noConversion"/>
  </si>
  <si>
    <t>평지</t>
    <phoneticPr fontId="132" type="noConversion"/>
  </si>
  <si>
    <t>구릉지 및 산지</t>
    <phoneticPr fontId="132" type="noConversion"/>
  </si>
  <si>
    <t>시가지</t>
    <phoneticPr fontId="132" type="noConversion"/>
  </si>
  <si>
    <t>저수지 내용적 측량</t>
    <phoneticPr fontId="132" type="noConversion"/>
  </si>
  <si>
    <t>저수지 내용적측량</t>
    <phoneticPr fontId="132" type="noConversion"/>
  </si>
  <si>
    <t>용배수로 등
(농경지,구릉지)
노선측량</t>
    <phoneticPr fontId="132" type="noConversion"/>
  </si>
  <si>
    <t>노선선정</t>
    <phoneticPr fontId="132" type="noConversion"/>
  </si>
  <si>
    <t>9-4-1 노선측량</t>
    <phoneticPr fontId="95" type="noConversion"/>
  </si>
  <si>
    <t>노선선점</t>
    <phoneticPr fontId="132" type="noConversion"/>
  </si>
  <si>
    <t>중심선측량</t>
    <phoneticPr fontId="132" type="noConversion"/>
  </si>
  <si>
    <t>종단측량</t>
    <phoneticPr fontId="132" type="noConversion"/>
  </si>
  <si>
    <t>횡단측량</t>
    <phoneticPr fontId="132" type="noConversion"/>
  </si>
  <si>
    <t>ip위치측량</t>
    <phoneticPr fontId="132" type="noConversion"/>
  </si>
  <si>
    <t>용배수로 등
(산, 임야지)
노선측량</t>
    <phoneticPr fontId="132" type="noConversion"/>
  </si>
  <si>
    <t>18-10 노선측량</t>
    <phoneticPr fontId="95" type="noConversion"/>
  </si>
  <si>
    <t>기본조사</t>
    <phoneticPr fontId="132" type="noConversion"/>
  </si>
  <si>
    <t>실시</t>
    <phoneticPr fontId="132" type="noConversion"/>
  </si>
  <si>
    <r>
      <t>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rFont val="돋움"/>
        <family val="3"/>
        <charset val="129"/>
      </rPr>
      <t>배수로 등
(농경지,구릉지)
노선지형측량</t>
    </r>
    <phoneticPr fontId="95" type="noConversion"/>
  </si>
  <si>
    <t>농경지</t>
    <phoneticPr fontId="95" type="noConversion"/>
  </si>
  <si>
    <t>18-10 노선측량(전체 더하기)</t>
    <phoneticPr fontId="95" type="noConversion"/>
  </si>
  <si>
    <r>
      <t>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rFont val="돋움"/>
        <family val="3"/>
        <charset val="129"/>
      </rPr>
      <t>배수로 등
(산,임야)
노선지형측량</t>
    </r>
    <phoneticPr fontId="95" type="noConversion"/>
  </si>
  <si>
    <t>산,임야지</t>
    <phoneticPr fontId="95" type="noConversion"/>
  </si>
  <si>
    <t>제방 노선측량</t>
    <phoneticPr fontId="132" type="noConversion"/>
  </si>
  <si>
    <t>선정</t>
    <phoneticPr fontId="132" type="noConversion"/>
  </si>
  <si>
    <t>선점</t>
    <phoneticPr fontId="132" type="noConversion"/>
  </si>
  <si>
    <t>여수토 방수로 통관
노선측량</t>
    <phoneticPr fontId="132" type="noConversion"/>
  </si>
  <si>
    <t>양배수장 노선측량</t>
    <phoneticPr fontId="132" type="noConversion"/>
  </si>
  <si>
    <t>위치선정</t>
    <phoneticPr fontId="132" type="noConversion"/>
  </si>
  <si>
    <t>취입보 노선측량</t>
    <phoneticPr fontId="132" type="noConversion"/>
  </si>
  <si>
    <t>기설 노선측량</t>
    <phoneticPr fontId="132" type="noConversion"/>
  </si>
  <si>
    <t>9-5-1 노선측량</t>
    <phoneticPr fontId="95" type="noConversion"/>
  </si>
  <si>
    <t>하천 종단측량</t>
    <phoneticPr fontId="132" type="noConversion"/>
  </si>
  <si>
    <t>횡단100m이상(양안왕복)</t>
    <phoneticPr fontId="132" type="noConversion"/>
  </si>
  <si>
    <t>18-9 하천측량</t>
    <phoneticPr fontId="95" type="noConversion"/>
  </si>
  <si>
    <t>횡단100m미만(한측왕복)</t>
    <phoneticPr fontId="132" type="noConversion"/>
  </si>
  <si>
    <t>하천 횡단측량</t>
    <phoneticPr fontId="132" type="noConversion"/>
  </si>
  <si>
    <t>1000m</t>
    <phoneticPr fontId="132" type="noConversion"/>
  </si>
  <si>
    <t>9-4-2 하천측량</t>
    <phoneticPr fontId="95" type="noConversion"/>
  </si>
  <si>
    <t>700m</t>
    <phoneticPr fontId="132" type="noConversion"/>
  </si>
  <si>
    <t>400m</t>
    <phoneticPr fontId="132" type="noConversion"/>
  </si>
  <si>
    <t>200m</t>
    <phoneticPr fontId="132" type="noConversion"/>
  </si>
  <si>
    <t>100m</t>
    <phoneticPr fontId="132" type="noConversion"/>
  </si>
  <si>
    <t>50m</t>
    <phoneticPr fontId="132" type="noConversion"/>
  </si>
  <si>
    <t>석항매설</t>
    <phoneticPr fontId="132" type="noConversion"/>
  </si>
  <si>
    <t>수준점</t>
    <phoneticPr fontId="132" type="noConversion"/>
  </si>
  <si>
    <t>9-3-4 2급수준측량(관측)</t>
    <phoneticPr fontId="95" type="noConversion"/>
  </si>
  <si>
    <t>삼각점</t>
    <phoneticPr fontId="132" type="noConversion"/>
  </si>
  <si>
    <t>9-2-1 1급기준점(관측)</t>
    <phoneticPr fontId="95" type="noConversion"/>
  </si>
  <si>
    <t>A항</t>
    <phoneticPr fontId="132" type="noConversion"/>
  </si>
  <si>
    <t>방조제측량</t>
    <phoneticPr fontId="132" type="noConversion"/>
  </si>
  <si>
    <t>위치선정답사</t>
    <phoneticPr fontId="132" type="noConversion"/>
  </si>
  <si>
    <t>9-2-1 1급기준점측량(답사선점)</t>
    <phoneticPr fontId="95" type="noConversion"/>
  </si>
  <si>
    <t>조표설치</t>
    <phoneticPr fontId="132" type="noConversion"/>
  </si>
  <si>
    <t>9-2-1 1급기준점측량(조표)</t>
    <phoneticPr fontId="95" type="noConversion"/>
  </si>
  <si>
    <t>시종점평판측량</t>
  </si>
  <si>
    <t>9-4-1 지형현황(세부)</t>
    <phoneticPr fontId="95" type="noConversion"/>
  </si>
  <si>
    <t>노선측량(간사지)</t>
  </si>
  <si>
    <t>중심선측량</t>
  </si>
  <si>
    <t>9-5-1 노선측량(중심선)</t>
    <phoneticPr fontId="95" type="noConversion"/>
  </si>
  <si>
    <t>종단측량</t>
  </si>
  <si>
    <t>9-5-1 노선측량(종단)</t>
    <phoneticPr fontId="95" type="noConversion"/>
  </si>
  <si>
    <t>횡단측량</t>
  </si>
  <si>
    <t>9-5-1 노선측량(횡단)</t>
    <phoneticPr fontId="95" type="noConversion"/>
  </si>
  <si>
    <t>영구간종단수심측량(해상)</t>
  </si>
  <si>
    <t>해양조사측량</t>
    <phoneticPr fontId="95" type="noConversion"/>
  </si>
  <si>
    <t>배수갑문측량</t>
    <phoneticPr fontId="132" type="noConversion"/>
  </si>
  <si>
    <t>중신선측량</t>
    <phoneticPr fontId="132" type="noConversion"/>
  </si>
  <si>
    <t>9-5-1  노선측량(중심선)</t>
    <phoneticPr fontId="95" type="noConversion"/>
  </si>
  <si>
    <t>종횡단측량</t>
    <phoneticPr fontId="132" type="noConversion"/>
  </si>
  <si>
    <t>9-5-1  노선측량(종단, 횡단)</t>
    <phoneticPr fontId="95" type="noConversion"/>
  </si>
  <si>
    <t>평판측량</t>
    <phoneticPr fontId="132" type="noConversion"/>
  </si>
  <si>
    <t>취부배수로
노선측량(육상)</t>
    <phoneticPr fontId="132" type="noConversion"/>
  </si>
  <si>
    <t>취부배수로
노선측량(해상)</t>
    <phoneticPr fontId="132" type="noConversion"/>
  </si>
  <si>
    <t>간석지 및 영구간 지형측량</t>
    <phoneticPr fontId="132" type="noConversion"/>
  </si>
  <si>
    <t>기선측량</t>
    <phoneticPr fontId="132" type="noConversion"/>
  </si>
  <si>
    <t>수심측량</t>
  </si>
  <si>
    <t>수심측량(자동화시스템)</t>
  </si>
  <si>
    <t>간석지영구간지형측량</t>
  </si>
  <si>
    <t>간석지측량</t>
  </si>
  <si>
    <t>해안선주위평판측량</t>
  </si>
  <si>
    <t>방수제측량</t>
    <phoneticPr fontId="132" type="noConversion"/>
  </si>
  <si>
    <t>방수제측량일체</t>
  </si>
  <si>
    <t>9-2-4 4급기준점(관측)</t>
    <phoneticPr fontId="95" type="noConversion"/>
  </si>
  <si>
    <t>선착장측량</t>
    <phoneticPr fontId="132" type="noConversion"/>
  </si>
  <si>
    <t>선착장위치선정</t>
  </si>
  <si>
    <t>9-4-1  지형현황(기준점)</t>
    <phoneticPr fontId="95" type="noConversion"/>
  </si>
  <si>
    <t>선착장측량</t>
  </si>
  <si>
    <t>9-4-1  지형현황(세부)</t>
    <phoneticPr fontId="95" type="noConversion"/>
  </si>
  <si>
    <t>기타조사</t>
    <phoneticPr fontId="132" type="noConversion"/>
  </si>
  <si>
    <t>구역답사(경지정리 및 개간)</t>
  </si>
  <si>
    <t>9-4-1 지형현황(계획)</t>
    <phoneticPr fontId="95" type="noConversion"/>
  </si>
  <si>
    <t>구조물조사(세부규격,외관)</t>
    <phoneticPr fontId="95" type="noConversion"/>
  </si>
  <si>
    <t>평면도작성(전산)_지적도</t>
    <phoneticPr fontId="95" type="noConversion"/>
  </si>
  <si>
    <t>평면도작성(전산)_지번 및 표고</t>
    <phoneticPr fontId="95" type="noConversion"/>
  </si>
  <si>
    <t>평면도작성(전산)_현지형</t>
    <phoneticPr fontId="95" type="noConversion"/>
  </si>
  <si>
    <t>보상물조사[가옥(현황 및 면적)]</t>
    <phoneticPr fontId="95" type="noConversion"/>
  </si>
  <si>
    <t>보상물조사[과목, 전, 답(용수로, 도로)]</t>
    <phoneticPr fontId="95" type="noConversion"/>
  </si>
  <si>
    <t>보상물조사[과목, 전, 답(수몰지내)]</t>
    <phoneticPr fontId="95" type="noConversion"/>
  </si>
  <si>
    <t>기설저수지
제방노선 측량</t>
    <phoneticPr fontId="95" type="noConversion"/>
  </si>
  <si>
    <t>종단측량</t>
    <phoneticPr fontId="95" type="noConversion"/>
  </si>
  <si>
    <t>9-5-1 노선측량(종단, 횡단)</t>
    <phoneticPr fontId="95" type="noConversion"/>
  </si>
  <si>
    <t>횡단측량</t>
    <phoneticPr fontId="95" type="noConversion"/>
  </si>
  <si>
    <t>기설물넘이
방수로 측량</t>
    <phoneticPr fontId="95" type="noConversion"/>
  </si>
  <si>
    <t>기설방조제
제방노선 측량</t>
    <phoneticPr fontId="95" type="noConversion"/>
  </si>
  <si>
    <t>국토정보플랫폼 국토정보맵 참조</t>
    <phoneticPr fontId="5" type="noConversion"/>
  </si>
  <si>
    <t>소계</t>
    <phoneticPr fontId="5" type="noConversion"/>
  </si>
  <si>
    <t>안전보건관리비</t>
    <phoneticPr fontId="5" type="noConversion"/>
  </si>
  <si>
    <t>산업안전보건법</t>
    <phoneticPr fontId="5" type="noConversion"/>
  </si>
  <si>
    <t>도급사업일경우 일반건설공사(갑) 적용, 원가계산 미작성으로 인하여 '용역 총금액 * 0.7 * 2.93%' 적용</t>
  </si>
  <si>
    <t xml:space="preserve"> 한국농어촌공사 강원지역본부</t>
    <phoneticPr fontId="5" type="noConversion"/>
  </si>
  <si>
    <t xml:space="preserve"> 측량 용역비 산출내역</t>
    <phoneticPr fontId="5" type="noConversion"/>
  </si>
  <si>
    <t xml:space="preserve"> </t>
    <phoneticPr fontId="5" type="noConversion"/>
  </si>
  <si>
    <t>2026년도</t>
    <phoneticPr fontId="5" type="noConversion"/>
  </si>
  <si>
    <t>2025년도 측량기술자 임금 공표</t>
    <phoneticPr fontId="95" type="noConversion"/>
  </si>
  <si>
    <t>□ 2025년도 측량기술자 임금 □</t>
    <phoneticPr fontId="95" type="noConversion"/>
  </si>
  <si>
    <t xml:space="preserve">    3. 측량기술자 월평균 근무일수는 20.3일로 함</t>
    <phoneticPr fontId="95" type="noConversion"/>
  </si>
  <si>
    <t xml:space="preserve">    1. 적용일 : 2026년 1월 1일부터</t>
    <phoneticPr fontId="95" type="noConversion"/>
  </si>
  <si>
    <t>참조) 공간정보산업협회 회원지원팀(2025.12.22.)</t>
    <phoneticPr fontId="95" type="noConversion"/>
  </si>
  <si>
    <t xml:space="preserve">  제377001호) 결과를 통계법 제27조에 따라 다음과 같이 공표합니다.</t>
    <phoneticPr fontId="5" type="noConversion"/>
  </si>
  <si>
    <t xml:space="preserve">     본 협회에서 실시한 2025년도 측량업체 임금실태조사(국가승인통계</t>
    <phoneticPr fontId="95" type="noConversion"/>
  </si>
  <si>
    <t>2026년도 상반기 조사·측량용 단가</t>
  </si>
  <si>
    <t>단 가</t>
  </si>
  <si>
    <t>2025.9월</t>
  </si>
  <si>
    <t>2026.1월</t>
  </si>
  <si>
    <t>증감</t>
  </si>
  <si>
    <t>1. 차량비는 친환경차량, 내연기관차량, 택시로 구분하여 현장의 사용여건을 고려하여 적용</t>
  </si>
  <si>
    <t xml:space="preserve">  - 친환경차량: 부서별 직접 계약체결(총무계약-4000(2025. 10. 21.)호.)</t>
  </si>
  <si>
    <t xml:space="preserve">  - 내연기관 차량(승합차 포함) 및 택시는 계상시점의 현장이 속해있는 광역시·도 또는 지자체의 렌터카 견적단가 적용</t>
  </si>
  <si>
    <t xml:space="preserve">     ※ 견적단가 적용시 2개 이상 업체의 견적을 비교하여 계상</t>
  </si>
  <si>
    <t>2. 렌터카 사용시 유류대는 별도 계상, 구분6의 일당 유류대는 VAT포함된 단가임</t>
  </si>
  <si>
    <t xml:space="preserve">     ※ 운전사 필요시 별도 계상하고, 운전사 비용은 대한건설협회에서 발표하는 시중노임단가에 의함</t>
  </si>
  <si>
    <t>3. 운반차 금액은 '25년 품셈 미정립분야 적용요령(9.3 구역화물의 운임)을 준용</t>
  </si>
  <si>
    <t>4. 그밖에 필요한 단가는 관련 근거, 거래실례가격, 견적가격 등을 참고하여 적정 단가를 반영하기 바람</t>
  </si>
  <si>
    <t>5. 구분2의 재료비(석항, 목항)는 부가세 제외 단가임, 외주 조사·측량용역시 그대로 사용</t>
  </si>
  <si>
    <t>26년 측량기술자 임금</t>
    <phoneticPr fontId="5" type="noConversion"/>
  </si>
  <si>
    <t>26년 조사측량용단가 적용</t>
    <phoneticPr fontId="5" type="noConversion"/>
  </si>
  <si>
    <t>2025.  12.</t>
    <phoneticPr fontId="95" type="noConversion"/>
  </si>
  <si>
    <t>U봉평02</t>
    <phoneticPr fontId="95" type="noConversion"/>
  </si>
  <si>
    <t>강원특별자치도 홍천군 내면 자운리 산42-8</t>
    <phoneticPr fontId="95" type="noConversion"/>
  </si>
  <si>
    <t>괸돌지구 다목적농촌용수개발사업 기준점 거리</t>
    <phoneticPr fontId="95" type="noConversion"/>
  </si>
  <si>
    <t>괸돌지구 다목적농촌용수개발사업 세부설계 측량용역 조사업무량 산정내역</t>
    <phoneticPr fontId="95" type="noConversion"/>
  </si>
  <si>
    <t>괸돌지구 다목적농촌용수개발사업 세부설계 측량비 산출내역</t>
    <phoneticPr fontId="5" type="noConversion"/>
  </si>
  <si>
    <t>괸돌지구</t>
    <phoneticPr fontId="5" type="noConversion"/>
  </si>
  <si>
    <t>저수지 1개소,
평야부 관수로 1식 등</t>
    <phoneticPr fontId="5" type="noConversion"/>
  </si>
  <si>
    <t xml:space="preserve"> -괸돌지구 다목적농촌용수개발사업 -</t>
    <phoneticPr fontId="5" type="noConversion"/>
  </si>
  <si>
    <t>2026.  08.</t>
    <phoneticPr fontId="5" type="noConversion"/>
  </si>
  <si>
    <t>(c)×10%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</si>
</sst>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7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0.000%"/>
    <numFmt numFmtId="178" formatCode="_ * #,##0.00_ ;_ * \-#,##0.00_ ;_ * &quot;-&quot;??_ ;_ @_ "/>
    <numFmt numFmtId="179" formatCode="0.0"/>
    <numFmt numFmtId="180" formatCode="0.000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,##0.000"/>
    <numFmt numFmtId="184" formatCode="#,##0;[Red]&quot;-&quot;#,##0"/>
    <numFmt numFmtId="185" formatCode="#,##0;&quot;-&quot;#,##0"/>
    <numFmt numFmtId="186" formatCode="_-&quot;₩&quot;* #,##0.00_-;&quot;₩&quot;&quot;₩&quot;&quot;₩&quot;\-&quot;₩&quot;* #,##0.00_-;_-&quot;₩&quot;* &quot;-&quot;??_-;_-@_-"/>
    <numFmt numFmtId="187" formatCode="&quot;*&quot;#,##0\ &quot;일 (월)&quot;\ \ "/>
    <numFmt numFmtId="188" formatCode="&quot;?#,##0.00;\-&quot;&quot;?&quot;#,##0.00"/>
    <numFmt numFmtId="189" formatCode="&quot;&lt;&quot;#,##0&quot;&gt;&quot;"/>
    <numFmt numFmtId="190" formatCode="_-* #,##0.00_-;&quot;₩&quot;&quot;₩&quot;\-* #,##0.00_-;_-* &quot;-&quot;??_-;_-@_-"/>
    <numFmt numFmtId="191" formatCode="_-&quot;₩&quot;* #,##0.00_-;&quot;₩&quot;&quot;₩&quot;\-&quot;₩&quot;* #,##0.00_-;_-&quot;₩&quot;* &quot;-&quot;??_-;_-@_-"/>
    <numFmt numFmtId="192" formatCode="_ &quot;₩&quot;* #,##0_ ;_ &quot;₩&quot;* \-#,##0_ ;_ &quot;₩&quot;* &quot;-&quot;_ ;_ @_ "/>
    <numFmt numFmtId="193" formatCode="_ &quot;₩&quot;* #,##0.00_ ;_ &quot;₩&quot;* \-#,##0.00_ ;_ &quot;₩&quot;* &quot;-&quot;??_ ;_ @_ "/>
    <numFmt numFmtId="194" formatCode="&quot;₩&quot;&quot;₩&quot;&quot;₩&quot;&quot;₩&quot;&quot;₩&quot;&quot;₩&quot;\$#,##0_);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195" formatCode="&quot;₩&quot;#,##0;[Red]&quot;₩&quot;&quot;₩&quot;&quot;₩&quot;&quot;₩&quot;&quot;₩&quot;&quot;₩&quot;&quot;₩&quot;\-#,##0"/>
    <numFmt numFmtId="196" formatCode="&quot;조사공&quot;\ 0\ &quot;공 제외&quot;"/>
    <numFmt numFmtId="197" formatCode="#,##0_ "/>
    <numFmt numFmtId="198" formatCode="General&quot;일&quot;"/>
    <numFmt numFmtId="199" formatCode="_-* #,##0.0000_-;\-* #,##0.0000_-;_-* &quot;-&quot;_-;_-@_-"/>
    <numFmt numFmtId="200" formatCode="0.0000000"/>
    <numFmt numFmtId="201" formatCode="_ * #,##0.000_ ;_ * \-#,##0.000_ ;_ * &quot;-&quot;_ ;_ @_ "/>
    <numFmt numFmtId="202" formatCode="_-* #,##0.0_-;\-* #,##0.0_-;_-* &quot;-&quot;??_-;_-@_-"/>
    <numFmt numFmtId="203" formatCode="#,##0.000000"/>
    <numFmt numFmtId="204" formatCode="_-&quot;$&quot;* #,##0_-;\-&quot;$&quot;* #,##0_-;_-&quot;$&quot;* &quot;-&quot;_-;_-@_-"/>
    <numFmt numFmtId="205" formatCode="#,##0;\(#,##0\)"/>
    <numFmt numFmtId="206" formatCode="&quot;₩&quot;\!\$#,##0&quot;₩&quot;\!\ ;&quot;₩&quot;\!\(&quot;₩&quot;\!\$#,##0&quot;₩&quot;\!\)"/>
    <numFmt numFmtId="207" formatCode="\$#,##0.00;\(\$#,##0.00\)"/>
    <numFmt numFmtId="208" formatCode="\$#,##0;\(\$#,##0\)"/>
    <numFmt numFmtId="209" formatCode="&quot;₩&quot;#,##0.00;[Red]&quot;₩&quot;\-#,##0.00"/>
    <numFmt numFmtId="210" formatCode="&quot;(\&quot;#,##0&quot;,000)&quot;"/>
    <numFmt numFmtId="21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2" formatCode="0.00_);[Red]\(0.00\)"/>
    <numFmt numFmtId="213" formatCode="#,##0.00000000"/>
    <numFmt numFmtId="214" formatCode="&quot;₩&quot;#,##0;[Red]&quot;₩&quot;&quot;₩&quot;&quot;₩&quot;&quot;₩&quot;&quot;₩&quot;&quot;₩&quot;&quot;₩&quot;&quot;₩&quot;&quot;₩&quot;&quot;₩&quot;&quot;₩&quot;\-&quot;₩&quot;#,##0"/>
    <numFmt numFmtId="215" formatCode="&quot;₩&quot;\!\$#,##0_);[Red]&quot;₩&quot;\!\(&quot;₩&quot;\!\$#,##0&quot;₩&quot;\!\)"/>
    <numFmt numFmtId="216" formatCode="&quot;₩&quot;\!\(#,##0.000&quot;₩&quot;\!\)"/>
    <numFmt numFmtId="217" formatCode="\(#,##0.000\)"/>
    <numFmt numFmtId="218" formatCode="_-* #,##0.0_-;\-* #,##0.0_-;_-* &quot;-&quot;_-;_-@_-"/>
    <numFmt numFmtId="219" formatCode="0_);[Red]\(0\)"/>
    <numFmt numFmtId="220" formatCode="#&quot;인&quot;"/>
    <numFmt numFmtId="221" formatCode="_-* #,##0.0_-;\-* #,##0.0_-;_-* &quot;-&quot;?_-;_-@_-"/>
    <numFmt numFmtId="222" formatCode="_-* #,##0.00_-;\-* #,##0.00_-;_-* &quot;-&quot;_-;_-@_-"/>
    <numFmt numFmtId="223" formatCode="#,##0.0_ "/>
    <numFmt numFmtId="224" formatCode="0.0_ "/>
    <numFmt numFmtId="225" formatCode="#,##0\ ;[Red]\△#,##0\ ;\ \-\ "/>
    <numFmt numFmtId="226" formatCode="#,##0.0\ ;[Red]\△#,##0.0\ ;\ \-\ "/>
    <numFmt numFmtId="227" formatCode="0.00_ "/>
  </numFmts>
  <fonts count="14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i/>
      <outline/>
      <shadow/>
      <u/>
      <sz val="1"/>
      <color indexed="24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7"/>
      <name val="Small Fonts"/>
      <family val="2"/>
    </font>
    <font>
      <sz val="8"/>
      <name val="바탕체"/>
      <family val="1"/>
      <charset val="129"/>
    </font>
    <font>
      <sz val="12"/>
      <name val="굴림체"/>
      <family val="3"/>
      <charset val="129"/>
    </font>
    <font>
      <sz val="12"/>
      <color indexed="8"/>
      <name val="돋움"/>
      <family val="3"/>
      <charset val="129"/>
    </font>
    <font>
      <sz val="12"/>
      <color indexed="8"/>
      <name val="휴먼명조"/>
      <family val="3"/>
      <charset val="129"/>
    </font>
    <font>
      <sz val="10"/>
      <name val="굴림"/>
      <family val="3"/>
      <charset val="129"/>
    </font>
    <font>
      <sz val="10"/>
      <name val="굃굍 굊긕긘긞긏"/>
      <family val="1"/>
      <charset val="129"/>
    </font>
    <font>
      <sz val="12"/>
      <name val="Times New Roman"/>
      <family val="1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name val="Arial"/>
      <family val="2"/>
    </font>
    <font>
      <b/>
      <sz val="8"/>
      <color indexed="8"/>
      <name val="Helv"/>
      <family val="2"/>
    </font>
    <font>
      <sz val="10"/>
      <name val="Geneva"/>
      <family val="2"/>
    </font>
    <font>
      <b/>
      <sz val="10"/>
      <name val="굴림"/>
      <family val="3"/>
      <charset val="129"/>
    </font>
    <font>
      <sz val="11"/>
      <name val="휴먼옛체"/>
      <family val="1"/>
      <charset val="129"/>
    </font>
    <font>
      <sz val="16"/>
      <name val="휴먼옛체"/>
      <family val="1"/>
      <charset val="129"/>
    </font>
    <font>
      <b/>
      <sz val="16"/>
      <name val="휴먼옛체"/>
      <family val="1"/>
      <charset val="129"/>
    </font>
    <font>
      <sz val="20"/>
      <name val="휴먼옛체"/>
      <family val="1"/>
      <charset val="129"/>
    </font>
    <font>
      <sz val="20"/>
      <name val="돋움"/>
      <family val="3"/>
      <charset val="129"/>
    </font>
    <font>
      <sz val="18"/>
      <name val="휴먼옛체"/>
      <family val="1"/>
      <charset val="129"/>
    </font>
    <font>
      <b/>
      <sz val="18"/>
      <name val="굴림"/>
      <family val="3"/>
      <charset val="129"/>
    </font>
    <font>
      <sz val="12"/>
      <name val="굴림"/>
      <family val="3"/>
      <charset val="129"/>
    </font>
    <font>
      <b/>
      <sz val="16"/>
      <name val="굴림"/>
      <family val="3"/>
      <charset val="129"/>
    </font>
    <font>
      <sz val="9"/>
      <name val="돋움"/>
      <family val="3"/>
      <charset val="129"/>
    </font>
    <font>
      <sz val="26"/>
      <name val="휴먼옛체"/>
      <family val="1"/>
      <charset val="129"/>
    </font>
    <font>
      <sz val="10"/>
      <name val="돋움체"/>
      <family val="3"/>
      <charset val="129"/>
    </font>
    <font>
      <b/>
      <sz val="11"/>
      <color indexed="10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휴먼명조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휴먼명조"/>
      <family val="3"/>
      <charset val="129"/>
    </font>
    <font>
      <b/>
      <sz val="13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휴먼명조"/>
      <family val="3"/>
      <charset val="129"/>
    </font>
    <font>
      <b/>
      <sz val="9"/>
      <color indexed="8"/>
      <name val="휴먼명조"/>
      <family val="3"/>
      <charset val="129"/>
    </font>
    <font>
      <b/>
      <sz val="9"/>
      <color indexed="8"/>
      <name val="돋움"/>
      <family val="3"/>
      <charset val="129"/>
    </font>
    <font>
      <sz val="18"/>
      <color theme="1"/>
      <name val="HY헤드라인M"/>
      <family val="1"/>
      <charset val="129"/>
    </font>
    <font>
      <sz val="12"/>
      <color theme="1"/>
      <name val="HY견고딕"/>
      <family val="1"/>
      <charset val="129"/>
    </font>
    <font>
      <sz val="12"/>
      <color rgb="FFFF0000"/>
      <name val="HY견고딕"/>
      <family val="1"/>
      <charset val="129"/>
    </font>
    <font>
      <sz val="12"/>
      <color theme="1"/>
      <name val="Berlin Sans FB"/>
      <family val="2"/>
    </font>
    <font>
      <sz val="11"/>
      <color theme="1"/>
      <name val="Microsoft Sans Serif"/>
      <family val="2"/>
    </font>
    <font>
      <b/>
      <sz val="20"/>
      <name val="HY헤드라인M"/>
      <family val="1"/>
      <charset val="129"/>
    </font>
    <font>
      <u/>
      <sz val="20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"/>
      <color rgb="FF0000FF"/>
      <name val="굴림"/>
      <family val="3"/>
      <charset val="129"/>
    </font>
    <font>
      <sz val="1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0000FF"/>
      <name val="굴림"/>
      <family val="3"/>
      <charset val="129"/>
    </font>
    <font>
      <sz val="10"/>
      <name val="HY중고딕"/>
      <family val="1"/>
      <charset val="129"/>
    </font>
    <font>
      <sz val="11"/>
      <color rgb="FFFF0000"/>
      <name val="굴림"/>
      <family val="3"/>
      <charset val="129"/>
    </font>
    <font>
      <sz val="11"/>
      <color theme="1"/>
      <name val="HY동녘M"/>
      <family val="1"/>
      <charset val="129"/>
    </font>
    <font>
      <sz val="16"/>
      <color theme="1"/>
      <name val="HY헤드라인M"/>
      <family val="1"/>
      <charset val="129"/>
    </font>
    <font>
      <sz val="13"/>
      <color theme="1"/>
      <name val="HY신명조"/>
      <family val="1"/>
      <charset val="129"/>
    </font>
    <font>
      <b/>
      <sz val="16"/>
      <color theme="1"/>
      <name val="HY신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1"/>
      <color theme="1"/>
      <name val="맑은 고딕"/>
      <family val="3"/>
      <charset val="136"/>
      <scheme val="minor"/>
    </font>
    <font>
      <sz val="9"/>
      <color theme="1"/>
      <name val="맑은 고딕"/>
      <family val="2"/>
      <scheme val="minor"/>
    </font>
    <font>
      <b/>
      <sz val="16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휴먼명조"/>
      <family val="3"/>
      <charset val="129"/>
    </font>
    <font>
      <sz val="12"/>
      <color theme="1"/>
      <name val="휴먼명조"/>
      <family val="3"/>
      <charset val="129"/>
    </font>
    <font>
      <b/>
      <sz val="12"/>
      <color theme="1"/>
      <name val="돋움"/>
      <family val="3"/>
      <charset val="129"/>
    </font>
    <font>
      <sz val="20"/>
      <color theme="1"/>
      <name val="휴먼옛체"/>
      <family val="1"/>
      <charset val="129"/>
    </font>
    <font>
      <sz val="20"/>
      <color theme="1"/>
      <name val="돋움"/>
      <family val="3"/>
      <charset val="129"/>
    </font>
    <font>
      <sz val="18"/>
      <color theme="1"/>
      <name val="휴먼옛체"/>
      <family val="1"/>
      <charset val="129"/>
    </font>
  </fonts>
  <fills count="3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rgb="FFEDED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CC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66">
    <xf numFmtId="0" fontId="0" fillId="0" borderId="0">
      <alignment vertical="center"/>
    </xf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24" fontId="8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211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24" fontId="8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211" fontId="8" fillId="0" borderId="0" applyNumberFormat="0" applyFont="0" applyFill="0" applyBorder="0" applyAlignment="0" applyProtection="0"/>
    <xf numFmtId="0" fontId="8" fillId="0" borderId="0" applyFont="0" applyFill="0" applyBorder="0" applyAlignment="0" applyProtection="0"/>
    <xf numFmtId="215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38" fontId="9" fillId="0" borderId="2">
      <alignment horizontal="right"/>
    </xf>
    <xf numFmtId="38" fontId="9" fillId="0" borderId="2">
      <alignment horizontal="right"/>
    </xf>
    <xf numFmtId="38" fontId="9" fillId="0" borderId="2">
      <alignment horizontal="right"/>
    </xf>
    <xf numFmtId="38" fontId="9" fillId="0" borderId="2">
      <alignment horizontal="right"/>
    </xf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3" fontId="7" fillId="0" borderId="1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1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192" fontId="39" fillId="0" borderId="0" applyFont="0" applyFill="0" applyBorder="0" applyAlignment="0" applyProtection="0"/>
    <xf numFmtId="180" fontId="40" fillId="0" borderId="0" applyFont="0" applyFill="0" applyBorder="0" applyAlignment="0" applyProtection="0"/>
    <xf numFmtId="193" fontId="39" fillId="0" borderId="0" applyFont="0" applyFill="0" applyBorder="0" applyAlignment="0" applyProtection="0"/>
    <xf numFmtId="177" fontId="40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6" fontId="39" fillId="0" borderId="0" applyFont="0" applyFill="0" applyBorder="0" applyAlignment="0" applyProtection="0"/>
    <xf numFmtId="194" fontId="41" fillId="0" borderId="0" applyFont="0" applyFill="0" applyBorder="0" applyAlignment="0" applyProtection="0"/>
    <xf numFmtId="178" fontId="39" fillId="0" borderId="0" applyFont="0" applyFill="0" applyBorder="0" applyAlignment="0" applyProtection="0"/>
    <xf numFmtId="195" fontId="3" fillId="0" borderId="0" applyFont="0" applyFill="0" applyBorder="0" applyAlignment="0" applyProtection="0"/>
    <xf numFmtId="0" fontId="16" fillId="10" borderId="0" applyNumberFormat="0" applyBorder="0" applyAlignment="0" applyProtection="0">
      <alignment vertical="center"/>
    </xf>
    <xf numFmtId="0" fontId="42" fillId="0" borderId="0"/>
    <xf numFmtId="0" fontId="43" fillId="0" borderId="0"/>
    <xf numFmtId="0" fontId="39" fillId="0" borderId="0"/>
    <xf numFmtId="192" fontId="3" fillId="0" borderId="0" applyFill="0" applyBorder="0" applyAlignment="0"/>
    <xf numFmtId="0" fontId="75" fillId="22" borderId="3" applyNumberFormat="0" applyAlignment="0" applyProtection="0">
      <alignment vertical="center"/>
    </xf>
    <xf numFmtId="0" fontId="75" fillId="22" borderId="3" applyNumberFormat="0" applyAlignment="0" applyProtection="0">
      <alignment vertical="center"/>
    </xf>
    <xf numFmtId="0" fontId="75" fillId="22" borderId="3" applyNumberFormat="0" applyAlignment="0" applyProtection="0">
      <alignment vertical="center"/>
    </xf>
    <xf numFmtId="0" fontId="75" fillId="22" borderId="3" applyNumberFormat="0" applyAlignment="0" applyProtection="0">
      <alignment vertical="center"/>
    </xf>
    <xf numFmtId="0" fontId="75" fillId="22" borderId="3" applyNumberFormat="0" applyAlignment="0" applyProtection="0">
      <alignment vertical="center"/>
    </xf>
    <xf numFmtId="0" fontId="75" fillId="22" borderId="3" applyNumberFormat="0" applyAlignment="0" applyProtection="0">
      <alignment vertical="center"/>
    </xf>
    <xf numFmtId="0" fontId="75" fillId="22" borderId="3" applyNumberFormat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2" fillId="23" borderId="4" applyNumberFormat="0" applyAlignment="0" applyProtection="0">
      <alignment vertical="center"/>
    </xf>
    <xf numFmtId="4" fontId="17" fillId="0" borderId="0">
      <protection locked="0"/>
    </xf>
    <xf numFmtId="0" fontId="44" fillId="0" borderId="0" applyFont="0" applyFill="0" applyBorder="0" applyAlignment="0" applyProtection="0"/>
    <xf numFmtId="205" fontId="56" fillId="0" borderId="0"/>
    <xf numFmtId="178" fontId="45" fillId="0" borderId="0" applyFont="0" applyFill="0" applyBorder="0" applyAlignment="0" applyProtection="0"/>
    <xf numFmtId="3" fontId="45" fillId="0" borderId="0" applyFont="0" applyFill="0" applyBorder="0" applyAlignment="0" applyProtection="0"/>
    <xf numFmtId="0" fontId="57" fillId="0" borderId="0" applyNumberFormat="0" applyAlignment="0">
      <alignment horizontal="left"/>
    </xf>
    <xf numFmtId="0" fontId="3" fillId="0" borderId="0">
      <protection locked="0"/>
    </xf>
    <xf numFmtId="0" fontId="44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181" fontId="45" fillId="0" borderId="0" applyFont="0" applyFill="0" applyBorder="0" applyAlignment="0" applyProtection="0"/>
    <xf numFmtId="206" fontId="45" fillId="0" borderId="0" applyFont="0" applyFill="0" applyBorder="0" applyAlignment="0" applyProtection="0"/>
    <xf numFmtId="207" fontId="56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8" fontId="56" fillId="0" borderId="0"/>
    <xf numFmtId="0" fontId="58" fillId="0" borderId="0" applyNumberFormat="0" applyAlignment="0">
      <alignment horizontal="left"/>
    </xf>
    <xf numFmtId="0" fontId="21" fillId="0" borderId="0" applyNumberFormat="0" applyFill="0" applyBorder="0" applyAlignment="0" applyProtection="0">
      <alignment vertical="center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4" fillId="6" borderId="0" applyNumberFormat="0" applyBorder="0" applyAlignment="0" applyProtection="0">
      <alignment vertical="center"/>
    </xf>
    <xf numFmtId="38" fontId="46" fillId="24" borderId="0" applyNumberFormat="0" applyBorder="0" applyAlignment="0" applyProtection="0"/>
    <xf numFmtId="0" fontId="47" fillId="0" borderId="5" applyNumberFormat="0" applyAlignment="0" applyProtection="0">
      <alignment horizontal="left" vertical="center"/>
    </xf>
    <xf numFmtId="0" fontId="47" fillId="0" borderId="6">
      <alignment horizontal="left" vertical="center"/>
    </xf>
    <xf numFmtId="0" fontId="47" fillId="0" borderId="6">
      <alignment horizontal="left" vertical="center"/>
    </xf>
    <xf numFmtId="0" fontId="47" fillId="0" borderId="6">
      <alignment horizontal="left" vertical="center"/>
    </xf>
    <xf numFmtId="0" fontId="47" fillId="0" borderId="6">
      <alignment horizontal="left" vertical="center"/>
    </xf>
    <xf numFmtId="0" fontId="47" fillId="0" borderId="6">
      <alignment horizontal="left" vertical="center"/>
    </xf>
    <xf numFmtId="0" fontId="47" fillId="0" borderId="6">
      <alignment horizontal="left" vertical="center"/>
    </xf>
    <xf numFmtId="0" fontId="59" fillId="0" borderId="0" applyNumberFormat="0" applyFill="0" applyBorder="0" applyAlignment="0" applyProtection="0"/>
    <xf numFmtId="0" fontId="76" fillId="0" borderId="7" applyNumberFormat="0" applyFill="0" applyAlignment="0" applyProtection="0">
      <alignment vertical="center"/>
    </xf>
    <xf numFmtId="0" fontId="47" fillId="0" borderId="0" applyNumberFormat="0" applyFill="0" applyBorder="0" applyAlignment="0" applyProtection="0"/>
    <xf numFmtId="0" fontId="77" fillId="0" borderId="8" applyNumberFormat="0" applyFill="0" applyAlignment="0" applyProtection="0">
      <alignment vertical="center"/>
    </xf>
    <xf numFmtId="0" fontId="78" fillId="0" borderId="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5" fillId="25" borderId="10"/>
    <xf numFmtId="0" fontId="28" fillId="11" borderId="3" applyNumberFormat="0" applyAlignment="0" applyProtection="0">
      <alignment vertical="center"/>
    </xf>
    <xf numFmtId="10" fontId="46" fillId="26" borderId="1" applyNumberFormat="0" applyBorder="0" applyAlignment="0" applyProtection="0"/>
    <xf numFmtId="10" fontId="46" fillId="26" borderId="1" applyNumberFormat="0" applyBorder="0" applyAlignment="0" applyProtection="0"/>
    <xf numFmtId="10" fontId="46" fillId="26" borderId="1" applyNumberFormat="0" applyBorder="0" applyAlignment="0" applyProtection="0"/>
    <xf numFmtId="10" fontId="46" fillId="26" borderId="1" applyNumberFormat="0" applyBorder="0" applyAlignment="0" applyProtection="0"/>
    <xf numFmtId="10" fontId="46" fillId="26" borderId="1" applyNumberFormat="0" applyBorder="0" applyAlignment="0" applyProtection="0"/>
    <xf numFmtId="10" fontId="46" fillId="26" borderId="1" applyNumberFormat="0" applyBorder="0" applyAlignment="0" applyProtection="0"/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28" fillId="11" borderId="3" applyNumberFormat="0" applyAlignment="0" applyProtection="0">
      <alignment vertical="center"/>
    </xf>
    <xf numFmtId="0" fontId="3" fillId="0" borderId="11">
      <protection locked="0"/>
    </xf>
    <xf numFmtId="0" fontId="3" fillId="0" borderId="11">
      <protection locked="0"/>
    </xf>
    <xf numFmtId="0" fontId="3" fillId="0" borderId="11">
      <protection locked="0"/>
    </xf>
    <xf numFmtId="0" fontId="3" fillId="0" borderId="11">
      <protection locked="0"/>
    </xf>
    <xf numFmtId="0" fontId="3" fillId="0" borderId="11">
      <protection locked="0"/>
    </xf>
    <xf numFmtId="0" fontId="3" fillId="0" borderId="11">
      <protection locked="0"/>
    </xf>
    <xf numFmtId="0" fontId="56" fillId="0" borderId="0" applyNumberFormat="0" applyFont="0" applyFill="0" applyBorder="0" applyProtection="0">
      <alignment horizontal="left" vertical="center"/>
    </xf>
    <xf numFmtId="0" fontId="12" fillId="0" borderId="12" applyNumberFormat="0" applyFill="0" applyAlignment="0" applyProtection="0">
      <alignment vertical="center"/>
    </xf>
    <xf numFmtId="0" fontId="79" fillId="11" borderId="0" applyNumberFormat="0" applyBorder="0" applyAlignment="0" applyProtection="0">
      <alignment vertical="center"/>
    </xf>
    <xf numFmtId="37" fontId="48" fillId="0" borderId="0"/>
    <xf numFmtId="196" fontId="3" fillId="0" borderId="0"/>
    <xf numFmtId="196" fontId="3" fillId="0" borderId="0"/>
    <xf numFmtId="196" fontId="3" fillId="0" borderId="0"/>
    <xf numFmtId="196" fontId="3" fillId="0" borderId="0"/>
    <xf numFmtId="196" fontId="3" fillId="0" borderId="0"/>
    <xf numFmtId="196" fontId="3" fillId="0" borderId="0"/>
    <xf numFmtId="0" fontId="45" fillId="0" borderId="0"/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35" fillId="22" borderId="14" applyNumberFormat="0" applyAlignment="0" applyProtection="0">
      <alignment vertical="center"/>
    </xf>
    <xf numFmtId="0" fontId="35" fillId="22" borderId="14" applyNumberFormat="0" applyAlignment="0" applyProtection="0">
      <alignment vertical="center"/>
    </xf>
    <xf numFmtId="0" fontId="35" fillId="22" borderId="14" applyNumberFormat="0" applyAlignment="0" applyProtection="0">
      <alignment vertical="center"/>
    </xf>
    <xf numFmtId="0" fontId="35" fillId="22" borderId="14" applyNumberFormat="0" applyAlignment="0" applyProtection="0">
      <alignment vertical="center"/>
    </xf>
    <xf numFmtId="0" fontId="35" fillId="22" borderId="14" applyNumberFormat="0" applyAlignment="0" applyProtection="0">
      <alignment vertical="center"/>
    </xf>
    <xf numFmtId="0" fontId="35" fillId="22" borderId="14" applyNumberFormat="0" applyAlignment="0" applyProtection="0">
      <alignment vertical="center"/>
    </xf>
    <xf numFmtId="0" fontId="3" fillId="0" borderId="0">
      <protection locked="0"/>
    </xf>
    <xf numFmtId="10" fontId="45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9" fontId="3" fillId="0" borderId="0" applyNumberFormat="0" applyFill="0" applyBorder="0" applyAlignment="0" applyProtection="0">
      <alignment horizontal="left"/>
    </xf>
    <xf numFmtId="40" fontId="60" fillId="0" borderId="0" applyBorder="0">
      <alignment horizontal="right"/>
    </xf>
    <xf numFmtId="0" fontId="80" fillId="0" borderId="0" applyNumberFormat="0" applyFill="0" applyBorder="0" applyAlignment="0" applyProtection="0">
      <alignment vertical="center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3" fillId="0" borderId="15">
      <protection locked="0"/>
    </xf>
    <xf numFmtId="0" fontId="49" fillId="0" borderId="16">
      <alignment horizontal="left"/>
    </xf>
    <xf numFmtId="0" fontId="12" fillId="0" borderId="0" applyNumberFormat="0" applyFill="0" applyBorder="0" applyAlignment="0" applyProtection="0">
      <alignment vertical="center"/>
    </xf>
    <xf numFmtId="0" fontId="61" fillId="0" borderId="0" applyNumberFormat="0" applyFont="0" applyFill="0" applyBorder="0" applyProtection="0">
      <alignment horizontal="center" vertical="center" wrapText="1"/>
    </xf>
    <xf numFmtId="0" fontId="15" fillId="0" borderId="0">
      <protection locked="0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9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0" borderId="0">
      <protection locked="0"/>
    </xf>
    <xf numFmtId="3" fontId="8" fillId="0" borderId="17">
      <alignment horizontal="center"/>
    </xf>
    <xf numFmtId="0" fontId="17" fillId="0" borderId="0"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4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4" fillId="0" borderId="0"/>
    <xf numFmtId="179" fontId="4" fillId="0" borderId="18" applyBorder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2" fillId="23" borderId="4" applyNumberFormat="0" applyAlignment="0" applyProtection="0">
      <alignment vertical="center"/>
    </xf>
    <xf numFmtId="183" fontId="23" fillId="0" borderId="19"/>
    <xf numFmtId="4" fontId="23" fillId="0" borderId="18"/>
    <xf numFmtId="180" fontId="4" fillId="0" borderId="18"/>
    <xf numFmtId="182" fontId="4" fillId="0" borderId="18"/>
    <xf numFmtId="184" fontId="24" fillId="0" borderId="0">
      <alignment vertical="center"/>
    </xf>
    <xf numFmtId="41" fontId="90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6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176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6" fontId="9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6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91" fillId="0" borderId="0" applyFont="0" applyFill="0" applyBorder="0" applyAlignment="0" applyProtection="0">
      <alignment vertical="center"/>
    </xf>
    <xf numFmtId="41" fontId="91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/>
    <xf numFmtId="41" fontId="74" fillId="0" borderId="0" applyFont="0" applyFill="0" applyBorder="0" applyAlignment="0" applyProtection="0"/>
    <xf numFmtId="0" fontId="45" fillId="0" borderId="0"/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185" fontId="27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85" fontId="27" fillId="0" borderId="0" applyFont="0" applyFill="0" applyBorder="0" applyAlignment="0" applyProtection="0"/>
    <xf numFmtId="203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7" fontId="9" fillId="0" borderId="0" applyFont="0" applyFill="0" applyBorder="0" applyAlignment="0" applyProtection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185" fontId="27" fillId="0" borderId="0" applyFont="0" applyFill="0" applyBorder="0" applyAlignment="0" applyProtection="0"/>
    <xf numFmtId="200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85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201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179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200" fontId="3" fillId="0" borderId="0" applyFont="0" applyFill="0" applyBorder="0" applyAlignment="0" applyProtection="0"/>
    <xf numFmtId="185" fontId="27" fillId="0" borderId="0" applyFont="0" applyFill="0" applyBorder="0" applyAlignment="0" applyProtection="0"/>
    <xf numFmtId="200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214" fontId="6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0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9" fillId="0" borderId="0" applyFont="0" applyFill="0" applyBorder="0" applyAlignment="0" applyProtection="0"/>
    <xf numFmtId="217" fontId="9" fillId="0" borderId="0" applyFont="0" applyFill="0" applyBorder="0" applyAlignment="0" applyProtection="0"/>
    <xf numFmtId="0" fontId="55" fillId="0" borderId="0"/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0" fontId="28" fillId="5" borderId="3" applyNumberFormat="0" applyAlignment="0" applyProtection="0">
      <alignment vertical="center"/>
    </xf>
    <xf numFmtId="4" fontId="17" fillId="0" borderId="0">
      <protection locked="0"/>
    </xf>
    <xf numFmtId="0" fontId="9" fillId="0" borderId="0">
      <protection locked="0"/>
    </xf>
    <xf numFmtId="0" fontId="29" fillId="0" borderId="0" applyNumberFormat="0" applyAlignment="0"/>
    <xf numFmtId="0" fontId="30" fillId="0" borderId="0" applyNumberFormat="0" applyFill="0" applyBorder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9" fillId="0" borderId="0"/>
    <xf numFmtId="41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35" fillId="29" borderId="14" applyNumberFormat="0" applyAlignment="0" applyProtection="0">
      <alignment vertical="center"/>
    </xf>
    <xf numFmtId="0" fontId="35" fillId="29" borderId="14" applyNumberFormat="0" applyAlignment="0" applyProtection="0">
      <alignment vertical="center"/>
    </xf>
    <xf numFmtId="0" fontId="35" fillId="29" borderId="14" applyNumberFormat="0" applyAlignment="0" applyProtection="0">
      <alignment vertical="center"/>
    </xf>
    <xf numFmtId="0" fontId="35" fillId="29" borderId="14" applyNumberFormat="0" applyAlignment="0" applyProtection="0">
      <alignment vertical="center"/>
    </xf>
    <xf numFmtId="0" fontId="35" fillId="29" borderId="14" applyNumberFormat="0" applyAlignment="0" applyProtection="0">
      <alignment vertical="center"/>
    </xf>
    <xf numFmtId="0" fontId="35" fillId="29" borderId="14" applyNumberFormat="0" applyAlignment="0" applyProtection="0">
      <alignment vertical="center"/>
    </xf>
    <xf numFmtId="0" fontId="35" fillId="29" borderId="14" applyNumberFormat="0" applyAlignment="0" applyProtection="0">
      <alignment vertical="center"/>
    </xf>
    <xf numFmtId="0" fontId="35" fillId="29" borderId="14" applyNumberFormat="0" applyAlignment="0" applyProtection="0">
      <alignment vertical="center"/>
    </xf>
    <xf numFmtId="0" fontId="35" fillId="29" borderId="14" applyNumberFormat="0" applyAlignment="0" applyProtection="0">
      <alignment vertical="center"/>
    </xf>
    <xf numFmtId="0" fontId="35" fillId="29" borderId="14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89" fontId="36" fillId="0" borderId="25"/>
    <xf numFmtId="0" fontId="9" fillId="0" borderId="0" applyFont="0" applyFill="0" applyBorder="0" applyAlignment="0" applyProtection="0"/>
    <xf numFmtId="190" fontId="9" fillId="0" borderId="0">
      <protection locked="0"/>
    </xf>
    <xf numFmtId="0" fontId="3" fillId="0" borderId="0"/>
    <xf numFmtId="0" fontId="88" fillId="0" borderId="0"/>
    <xf numFmtId="0" fontId="88" fillId="0" borderId="0">
      <alignment vertical="center"/>
    </xf>
    <xf numFmtId="0" fontId="88" fillId="0" borderId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89" fillId="0" borderId="0">
      <alignment vertical="center"/>
    </xf>
    <xf numFmtId="0" fontId="7" fillId="0" borderId="0"/>
    <xf numFmtId="0" fontId="3" fillId="0" borderId="0"/>
    <xf numFmtId="0" fontId="88" fillId="0" borderId="0">
      <alignment vertical="center"/>
    </xf>
    <xf numFmtId="0" fontId="9" fillId="0" borderId="0"/>
    <xf numFmtId="0" fontId="89" fillId="0" borderId="0">
      <alignment vertical="center"/>
    </xf>
    <xf numFmtId="0" fontId="88" fillId="0" borderId="0">
      <alignment vertical="center"/>
    </xf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" fillId="0" borderId="0"/>
    <xf numFmtId="0" fontId="3" fillId="0" borderId="0"/>
    <xf numFmtId="0" fontId="74" fillId="0" borderId="0"/>
    <xf numFmtId="0" fontId="3" fillId="0" borderId="0">
      <alignment vertical="center"/>
    </xf>
    <xf numFmtId="0" fontId="91" fillId="0" borderId="0">
      <alignment vertical="center"/>
    </xf>
    <xf numFmtId="0" fontId="92" fillId="0" borderId="0">
      <alignment vertical="center"/>
    </xf>
    <xf numFmtId="0" fontId="91" fillId="0" borderId="0">
      <alignment vertical="center"/>
    </xf>
    <xf numFmtId="0" fontId="90" fillId="0" borderId="0">
      <alignment vertical="center"/>
    </xf>
    <xf numFmtId="0" fontId="88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88" fillId="0" borderId="0">
      <alignment vertical="center"/>
    </xf>
    <xf numFmtId="0" fontId="90" fillId="0" borderId="0">
      <alignment vertical="center"/>
    </xf>
    <xf numFmtId="0" fontId="91" fillId="0" borderId="0">
      <alignment vertical="center"/>
    </xf>
    <xf numFmtId="0" fontId="3" fillId="0" borderId="0"/>
    <xf numFmtId="0" fontId="4" fillId="0" borderId="0"/>
    <xf numFmtId="0" fontId="3" fillId="0" borderId="0"/>
    <xf numFmtId="5" fontId="3" fillId="0" borderId="0" applyBorder="0"/>
    <xf numFmtId="0" fontId="17" fillId="0" borderId="26">
      <protection locked="0"/>
    </xf>
    <xf numFmtId="0" fontId="17" fillId="0" borderId="26">
      <protection locked="0"/>
    </xf>
    <xf numFmtId="0" fontId="17" fillId="0" borderId="26">
      <protection locked="0"/>
    </xf>
    <xf numFmtId="204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91" fontId="9" fillId="0" borderId="0">
      <protection locked="0"/>
    </xf>
    <xf numFmtId="0" fontId="9" fillId="0" borderId="0">
      <protection locked="0"/>
    </xf>
    <xf numFmtId="0" fontId="7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3" fillId="0" borderId="0"/>
    <xf numFmtId="0" fontId="3" fillId="0" borderId="0"/>
    <xf numFmtId="0" fontId="2" fillId="0" borderId="0">
      <alignment vertical="center"/>
    </xf>
    <xf numFmtId="42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5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</cellStyleXfs>
  <cellXfs count="421">
    <xf numFmtId="0" fontId="0" fillId="0" borderId="0" xfId="0">
      <alignment vertical="center"/>
    </xf>
    <xf numFmtId="0" fontId="81" fillId="0" borderId="0" xfId="0" applyFont="1" applyAlignment="1">
      <alignment horizontal="left" vertical="center"/>
    </xf>
    <xf numFmtId="0" fontId="82" fillId="30" borderId="61" xfId="0" applyFont="1" applyFill="1" applyBorder="1" applyAlignment="1">
      <alignment horizontal="center" vertical="center" wrapText="1"/>
    </xf>
    <xf numFmtId="0" fontId="83" fillId="30" borderId="61" xfId="0" applyFont="1" applyFill="1" applyBorder="1" applyAlignment="1">
      <alignment horizontal="center" vertical="center" wrapText="1"/>
    </xf>
    <xf numFmtId="0" fontId="84" fillId="30" borderId="61" xfId="0" applyFont="1" applyFill="1" applyBorder="1" applyAlignment="1">
      <alignment horizontal="center" vertical="center" wrapText="1"/>
    </xf>
    <xf numFmtId="0" fontId="84" fillId="0" borderId="62" xfId="0" applyFont="1" applyBorder="1" applyAlignment="1">
      <alignment horizontal="center" vertical="center" wrapText="1"/>
    </xf>
    <xf numFmtId="0" fontId="81" fillId="0" borderId="63" xfId="0" applyFont="1" applyBorder="1" applyAlignment="1">
      <alignment horizontal="center" vertical="center" wrapText="1"/>
    </xf>
    <xf numFmtId="0" fontId="81" fillId="0" borderId="64" xfId="0" applyFont="1" applyBorder="1" applyAlignment="1">
      <alignment horizontal="center" vertical="center" wrapText="1"/>
    </xf>
    <xf numFmtId="0" fontId="86" fillId="0" borderId="0" xfId="0" applyFont="1" applyAlignment="1">
      <alignment vertical="center"/>
    </xf>
    <xf numFmtId="0" fontId="85" fillId="0" borderId="63" xfId="0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63" fillId="0" borderId="0" xfId="616" applyFont="1"/>
    <xf numFmtId="0" fontId="64" fillId="0" borderId="0" xfId="616" applyFont="1" applyBorder="1" applyAlignment="1">
      <alignment vertical="center"/>
    </xf>
    <xf numFmtId="0" fontId="63" fillId="0" borderId="0" xfId="616" applyFont="1" applyBorder="1" applyAlignment="1">
      <alignment vertical="center"/>
    </xf>
    <xf numFmtId="0" fontId="65" fillId="0" borderId="0" xfId="616" applyFont="1" applyBorder="1" applyAlignment="1">
      <alignment vertical="center"/>
    </xf>
    <xf numFmtId="0" fontId="63" fillId="0" borderId="0" xfId="616" applyFont="1" applyBorder="1" applyAlignment="1">
      <alignment horizontal="centerContinuous" vertical="center"/>
    </xf>
    <xf numFmtId="0" fontId="66" fillId="0" borderId="0" xfId="616" applyFont="1" applyBorder="1" applyAlignment="1">
      <alignment horizontal="center" vertical="center"/>
    </xf>
    <xf numFmtId="0" fontId="67" fillId="0" borderId="0" xfId="616" applyFont="1" applyBorder="1" applyAlignment="1">
      <alignment horizontal="center" vertical="center"/>
    </xf>
    <xf numFmtId="0" fontId="68" fillId="0" borderId="0" xfId="616" applyFont="1" applyBorder="1" applyAlignment="1">
      <alignment vertical="center"/>
    </xf>
    <xf numFmtId="0" fontId="68" fillId="0" borderId="0" xfId="616" applyFont="1"/>
    <xf numFmtId="0" fontId="70" fillId="0" borderId="0" xfId="636" applyFont="1" applyBorder="1" applyAlignment="1">
      <alignment vertical="center"/>
    </xf>
    <xf numFmtId="0" fontId="64" fillId="0" borderId="0" xfId="616" applyFont="1" applyBorder="1" applyAlignment="1">
      <alignment horizontal="left" vertical="center"/>
    </xf>
    <xf numFmtId="41" fontId="63" fillId="0" borderId="0" xfId="428" applyFont="1" applyBorder="1" applyAlignment="1">
      <alignment vertical="center"/>
    </xf>
    <xf numFmtId="0" fontId="68" fillId="0" borderId="0" xfId="616" applyFont="1" applyBorder="1" applyAlignment="1">
      <alignment horizontal="right" vertical="center"/>
    </xf>
    <xf numFmtId="0" fontId="63" fillId="0" borderId="2" xfId="616" applyFont="1" applyBorder="1" applyAlignment="1">
      <alignment vertical="center"/>
    </xf>
    <xf numFmtId="0" fontId="63" fillId="0" borderId="51" xfId="616" applyFont="1" applyBorder="1" applyAlignment="1">
      <alignment vertical="center"/>
    </xf>
    <xf numFmtId="0" fontId="63" fillId="0" borderId="37" xfId="616" applyFont="1" applyBorder="1" applyAlignment="1">
      <alignment vertical="center"/>
    </xf>
    <xf numFmtId="0" fontId="63" fillId="0" borderId="52" xfId="616" applyFont="1" applyBorder="1" applyAlignment="1">
      <alignment vertical="center"/>
    </xf>
    <xf numFmtId="0" fontId="64" fillId="0" borderId="19" xfId="616" applyFont="1" applyBorder="1" applyAlignment="1">
      <alignment horizontal="center" vertical="center"/>
    </xf>
    <xf numFmtId="0" fontId="65" fillId="0" borderId="19" xfId="616" applyFont="1" applyBorder="1" applyAlignment="1">
      <alignment horizontal="right" vertical="center"/>
    </xf>
    <xf numFmtId="0" fontId="63" fillId="0" borderId="19" xfId="616" applyFont="1" applyBorder="1" applyAlignment="1">
      <alignment horizontal="centerContinuous" vertical="center"/>
    </xf>
    <xf numFmtId="0" fontId="67" fillId="0" borderId="19" xfId="616" applyFont="1" applyBorder="1" applyAlignment="1">
      <alignment horizontal="center" vertical="center"/>
    </xf>
    <xf numFmtId="0" fontId="68" fillId="0" borderId="52" xfId="616" applyFont="1" applyBorder="1" applyAlignment="1">
      <alignment vertical="center"/>
    </xf>
    <xf numFmtId="0" fontId="68" fillId="0" borderId="0" xfId="616" applyFont="1" applyBorder="1"/>
    <xf numFmtId="0" fontId="63" fillId="0" borderId="53" xfId="616" applyFont="1" applyBorder="1" applyAlignment="1">
      <alignment vertical="center"/>
    </xf>
    <xf numFmtId="0" fontId="63" fillId="0" borderId="54" xfId="616" applyFont="1" applyBorder="1" applyAlignment="1">
      <alignment vertical="center"/>
    </xf>
    <xf numFmtId="0" fontId="63" fillId="0" borderId="38" xfId="616" applyFont="1" applyBorder="1" applyAlignment="1">
      <alignment vertical="center"/>
    </xf>
    <xf numFmtId="210" fontId="69" fillId="0" borderId="19" xfId="637" applyNumberFormat="1" applyFont="1" applyBorder="1" applyAlignment="1" applyProtection="1">
      <alignment vertical="center"/>
      <protection locked="0"/>
    </xf>
    <xf numFmtId="0" fontId="63" fillId="0" borderId="19" xfId="616" applyFont="1" applyBorder="1" applyAlignment="1">
      <alignment vertical="center"/>
    </xf>
    <xf numFmtId="0" fontId="73" fillId="0" borderId="0" xfId="616" applyFont="1" applyBorder="1" applyAlignment="1">
      <alignment horizontal="centerContinuous" vertical="center"/>
    </xf>
    <xf numFmtId="0" fontId="2" fillId="0" borderId="0" xfId="647">
      <alignment vertical="center"/>
    </xf>
    <xf numFmtId="41" fontId="94" fillId="33" borderId="29" xfId="428" applyFont="1" applyFill="1" applyBorder="1" applyAlignment="1">
      <alignment vertical="center"/>
    </xf>
    <xf numFmtId="41" fontId="94" fillId="33" borderId="59" xfId="428" applyFont="1" applyFill="1" applyBorder="1" applyAlignment="1">
      <alignment horizontal="center" vertical="center"/>
    </xf>
    <xf numFmtId="41" fontId="94" fillId="33" borderId="30" xfId="428" applyFont="1" applyFill="1" applyBorder="1" applyAlignment="1">
      <alignment vertical="center"/>
    </xf>
    <xf numFmtId="41" fontId="94" fillId="33" borderId="78" xfId="428" applyFont="1" applyFill="1" applyBorder="1" applyAlignment="1">
      <alignment vertical="center"/>
    </xf>
    <xf numFmtId="41" fontId="94" fillId="33" borderId="31" xfId="428" applyFont="1" applyFill="1" applyBorder="1" applyAlignment="1">
      <alignment vertical="center"/>
    </xf>
    <xf numFmtId="41" fontId="93" fillId="0" borderId="16" xfId="428" applyFont="1" applyFill="1" applyBorder="1" applyAlignment="1">
      <alignment horizontal="left" vertical="center" indent="1"/>
    </xf>
    <xf numFmtId="41" fontId="93" fillId="0" borderId="79" xfId="428" applyFont="1" applyFill="1" applyBorder="1" applyAlignment="1">
      <alignment horizontal="center" vertical="center"/>
    </xf>
    <xf numFmtId="218" fontId="93" fillId="0" borderId="80" xfId="428" applyNumberFormat="1" applyFont="1" applyFill="1" applyBorder="1" applyAlignment="1">
      <alignment vertical="center"/>
    </xf>
    <xf numFmtId="41" fontId="93" fillId="0" borderId="80" xfId="428" applyFont="1" applyFill="1" applyBorder="1" applyAlignment="1">
      <alignment vertical="center"/>
    </xf>
    <xf numFmtId="41" fontId="93" fillId="0" borderId="50" xfId="428" applyFont="1" applyFill="1" applyBorder="1" applyAlignment="1">
      <alignment vertical="center"/>
    </xf>
    <xf numFmtId="41" fontId="96" fillId="0" borderId="81" xfId="428" quotePrefix="1" applyFont="1" applyFill="1" applyBorder="1" applyAlignment="1">
      <alignment horizontal="center" vertical="center"/>
    </xf>
    <xf numFmtId="41" fontId="93" fillId="0" borderId="48" xfId="428" applyFont="1" applyFill="1" applyBorder="1" applyAlignment="1">
      <alignment horizontal="center" vertical="center"/>
    </xf>
    <xf numFmtId="41" fontId="93" fillId="0" borderId="82" xfId="428" applyFont="1" applyFill="1" applyBorder="1" applyAlignment="1">
      <alignment vertical="center"/>
    </xf>
    <xf numFmtId="41" fontId="93" fillId="0" borderId="49" xfId="428" applyFont="1" applyFill="1" applyBorder="1" applyAlignment="1">
      <alignment horizontal="center" vertical="center"/>
    </xf>
    <xf numFmtId="218" fontId="2" fillId="0" borderId="0" xfId="647" applyNumberFormat="1">
      <alignment vertical="center"/>
    </xf>
    <xf numFmtId="41" fontId="93" fillId="0" borderId="50" xfId="428" applyFont="1" applyFill="1" applyBorder="1" applyAlignment="1">
      <alignment horizontal="center" vertical="center"/>
    </xf>
    <xf numFmtId="41" fontId="93" fillId="0" borderId="28" xfId="428" applyFont="1" applyFill="1" applyBorder="1" applyAlignment="1">
      <alignment horizontal="center" vertical="center"/>
    </xf>
    <xf numFmtId="219" fontId="94" fillId="33" borderId="30" xfId="428" applyNumberFormat="1" applyFont="1" applyFill="1" applyBorder="1" applyAlignment="1">
      <alignment vertical="center"/>
    </xf>
    <xf numFmtId="41" fontId="97" fillId="33" borderId="30" xfId="428" applyFont="1" applyFill="1" applyBorder="1" applyAlignment="1">
      <alignment vertical="center"/>
    </xf>
    <xf numFmtId="41" fontId="94" fillId="33" borderId="81" xfId="428" applyFont="1" applyFill="1" applyBorder="1" applyAlignment="1">
      <alignment horizontal="center" vertical="center"/>
    </xf>
    <xf numFmtId="219" fontId="93" fillId="0" borderId="82" xfId="428" applyNumberFormat="1" applyFont="1" applyFill="1" applyBorder="1" applyAlignment="1">
      <alignment vertical="center"/>
    </xf>
    <xf numFmtId="41" fontId="98" fillId="0" borderId="82" xfId="428" applyFont="1" applyFill="1" applyBorder="1" applyAlignment="1">
      <alignment vertical="center"/>
    </xf>
    <xf numFmtId="41" fontId="93" fillId="0" borderId="16" xfId="428" quotePrefix="1" applyFont="1" applyFill="1" applyBorder="1" applyAlignment="1">
      <alignment horizontal="left" vertical="center" indent="2"/>
    </xf>
    <xf numFmtId="41" fontId="96" fillId="0" borderId="81" xfId="428" quotePrefix="1" applyFont="1" applyFill="1" applyBorder="1" applyAlignment="1">
      <alignment horizontal="center" vertical="center" wrapText="1"/>
    </xf>
    <xf numFmtId="220" fontId="93" fillId="0" borderId="48" xfId="428" applyNumberFormat="1" applyFont="1" applyFill="1" applyBorder="1" applyAlignment="1">
      <alignment horizontal="center" vertical="center"/>
    </xf>
    <xf numFmtId="41" fontId="96" fillId="0" borderId="49" xfId="428" applyFont="1" applyFill="1" applyBorder="1" applyAlignment="1">
      <alignment horizontal="center" vertical="center"/>
    </xf>
    <xf numFmtId="221" fontId="2" fillId="0" borderId="0" xfId="647" applyNumberFormat="1">
      <alignment vertical="center"/>
    </xf>
    <xf numFmtId="222" fontId="93" fillId="0" borderId="82" xfId="428" applyNumberFormat="1" applyFont="1" applyFill="1" applyBorder="1" applyAlignment="1">
      <alignment vertical="center"/>
    </xf>
    <xf numFmtId="41" fontId="93" fillId="0" borderId="83" xfId="428" applyFont="1" applyFill="1" applyBorder="1" applyAlignment="1">
      <alignment horizontal="center" vertical="center"/>
    </xf>
    <xf numFmtId="41" fontId="93" fillId="0" borderId="55" xfId="428" quotePrefix="1" applyFont="1" applyFill="1" applyBorder="1" applyAlignment="1">
      <alignment horizontal="left" vertical="center" indent="2"/>
    </xf>
    <xf numFmtId="41" fontId="93" fillId="0" borderId="47" xfId="428" applyFont="1" applyFill="1" applyBorder="1" applyAlignment="1">
      <alignment horizontal="center" vertical="center" shrinkToFit="1"/>
    </xf>
    <xf numFmtId="41" fontId="94" fillId="33" borderId="31" xfId="428" applyFont="1" applyFill="1" applyBorder="1" applyAlignment="1">
      <alignment horizontal="center" vertical="center"/>
    </xf>
    <xf numFmtId="41" fontId="2" fillId="0" borderId="0" xfId="647" applyNumberFormat="1">
      <alignment vertical="center"/>
    </xf>
    <xf numFmtId="9" fontId="93" fillId="0" borderId="82" xfId="395" applyFont="1" applyFill="1" applyBorder="1" applyAlignment="1">
      <alignment vertical="center"/>
    </xf>
    <xf numFmtId="41" fontId="96" fillId="0" borderId="28" xfId="428" applyFont="1" applyFill="1" applyBorder="1" applyAlignment="1">
      <alignment horizontal="center" vertical="center"/>
    </xf>
    <xf numFmtId="41" fontId="93" fillId="0" borderId="16" xfId="428" quotePrefix="1" applyFont="1" applyFill="1" applyBorder="1" applyAlignment="1">
      <alignment horizontal="left" vertical="center" indent="2" shrinkToFit="1"/>
    </xf>
    <xf numFmtId="41" fontId="99" fillId="33" borderId="84" xfId="428" applyFont="1" applyFill="1" applyBorder="1" applyAlignment="1">
      <alignment horizontal="center" vertical="center"/>
    </xf>
    <xf numFmtId="41" fontId="99" fillId="33" borderId="85" xfId="428" applyFont="1" applyFill="1" applyBorder="1" applyAlignment="1">
      <alignment horizontal="center" vertical="center"/>
    </xf>
    <xf numFmtId="41" fontId="100" fillId="33" borderId="86" xfId="428" applyFont="1" applyFill="1" applyBorder="1" applyAlignment="1">
      <alignment vertical="center"/>
    </xf>
    <xf numFmtId="41" fontId="99" fillId="33" borderId="86" xfId="428" applyFont="1" applyFill="1" applyBorder="1" applyAlignment="1">
      <alignment vertical="center"/>
    </xf>
    <xf numFmtId="41" fontId="99" fillId="33" borderId="87" xfId="428" applyFont="1" applyFill="1" applyBorder="1" applyAlignment="1">
      <alignment horizontal="center" vertical="center"/>
    </xf>
    <xf numFmtId="41" fontId="93" fillId="0" borderId="88" xfId="428" applyFont="1" applyFill="1" applyBorder="1" applyAlignment="1">
      <alignment horizontal="center" vertical="center"/>
    </xf>
    <xf numFmtId="41" fontId="93" fillId="0" borderId="46" xfId="428" applyFont="1" applyFill="1" applyBorder="1" applyAlignment="1">
      <alignment horizontal="center" vertical="center"/>
    </xf>
    <xf numFmtId="41" fontId="98" fillId="0" borderId="89" xfId="428" applyFont="1" applyFill="1" applyBorder="1" applyAlignment="1">
      <alignment vertical="center"/>
    </xf>
    <xf numFmtId="41" fontId="94" fillId="0" borderId="78" xfId="428" applyFont="1" applyFill="1" applyBorder="1" applyAlignment="1">
      <alignment vertical="center"/>
    </xf>
    <xf numFmtId="177" fontId="93" fillId="0" borderId="47" xfId="428" applyNumberFormat="1" applyFont="1" applyFill="1" applyBorder="1" applyAlignment="1">
      <alignment horizontal="center" vertical="center" shrinkToFit="1"/>
    </xf>
    <xf numFmtId="41" fontId="93" fillId="0" borderId="27" xfId="428" applyFont="1" applyFill="1" applyBorder="1" applyAlignment="1">
      <alignment horizontal="center" vertical="center"/>
    </xf>
    <xf numFmtId="41" fontId="93" fillId="0" borderId="60" xfId="428" applyFont="1" applyFill="1" applyBorder="1" applyAlignment="1">
      <alignment horizontal="center" vertical="center"/>
    </xf>
    <xf numFmtId="41" fontId="98" fillId="0" borderId="17" xfId="428" applyFont="1" applyFill="1" applyBorder="1" applyAlignment="1">
      <alignment vertical="center"/>
    </xf>
    <xf numFmtId="41" fontId="94" fillId="0" borderId="90" xfId="428" applyFont="1" applyFill="1" applyBorder="1" applyAlignment="1">
      <alignment vertical="center"/>
    </xf>
    <xf numFmtId="177" fontId="93" fillId="0" borderId="28" xfId="428" applyNumberFormat="1" applyFont="1" applyFill="1" applyBorder="1" applyAlignment="1">
      <alignment horizontal="center" vertical="center"/>
    </xf>
    <xf numFmtId="41" fontId="99" fillId="34" borderId="84" xfId="428" applyFont="1" applyFill="1" applyBorder="1" applyAlignment="1">
      <alignment horizontal="center" vertical="center"/>
    </xf>
    <xf numFmtId="41" fontId="93" fillId="34" borderId="85" xfId="428" applyFont="1" applyFill="1" applyBorder="1" applyAlignment="1">
      <alignment horizontal="center" vertical="center"/>
    </xf>
    <xf numFmtId="41" fontId="98" fillId="34" borderId="86" xfId="428" applyFont="1" applyFill="1" applyBorder="1" applyAlignment="1">
      <alignment vertical="center"/>
    </xf>
    <xf numFmtId="41" fontId="99" fillId="34" borderId="91" xfId="428" applyFont="1" applyFill="1" applyBorder="1" applyAlignment="1">
      <alignment vertical="center"/>
    </xf>
    <xf numFmtId="177" fontId="94" fillId="34" borderId="87" xfId="428" applyNumberFormat="1" applyFont="1" applyFill="1" applyBorder="1" applyAlignment="1">
      <alignment horizontal="center" vertical="center"/>
    </xf>
    <xf numFmtId="0" fontId="101" fillId="0" borderId="0" xfId="647" applyFont="1">
      <alignment vertical="center"/>
    </xf>
    <xf numFmtId="41" fontId="93" fillId="0" borderId="0" xfId="425" applyFont="1" applyBorder="1" applyAlignment="1">
      <alignment horizontal="center" vertical="center"/>
    </xf>
    <xf numFmtId="41" fontId="93" fillId="0" borderId="54" xfId="425" applyFont="1" applyBorder="1" applyAlignment="1">
      <alignment horizontal="center"/>
    </xf>
    <xf numFmtId="41" fontId="93" fillId="0" borderId="76" xfId="425" applyFont="1" applyBorder="1" applyAlignment="1">
      <alignment horizontal="center" vertical="center"/>
    </xf>
    <xf numFmtId="41" fontId="93" fillId="0" borderId="54" xfId="425" applyFont="1" applyBorder="1" applyAlignment="1">
      <alignment horizontal="center" vertical="center"/>
    </xf>
    <xf numFmtId="41" fontId="93" fillId="0" borderId="38" xfId="425" applyFont="1" applyBorder="1" applyAlignment="1">
      <alignment horizontal="center" vertical="center"/>
    </xf>
    <xf numFmtId="41" fontId="93" fillId="0" borderId="80" xfId="425" applyFont="1" applyBorder="1" applyAlignment="1">
      <alignment horizontal="center" vertical="center" shrinkToFit="1"/>
    </xf>
    <xf numFmtId="41" fontId="93" fillId="0" borderId="94" xfId="425" applyFont="1" applyBorder="1" applyAlignment="1">
      <alignment horizontal="center" vertical="center" shrinkToFit="1"/>
    </xf>
    <xf numFmtId="41" fontId="93" fillId="0" borderId="95" xfId="425" applyFont="1" applyBorder="1" applyAlignment="1">
      <alignment horizontal="center" vertical="center" shrinkToFit="1"/>
    </xf>
    <xf numFmtId="41" fontId="93" fillId="0" borderId="81" xfId="425" applyFont="1" applyBorder="1" applyAlignment="1">
      <alignment horizontal="center" vertical="center" shrinkToFit="1"/>
    </xf>
    <xf numFmtId="41" fontId="93" fillId="0" borderId="82" xfId="425" applyFont="1" applyFill="1" applyBorder="1" applyAlignment="1">
      <alignment horizontal="center" vertical="center" shrinkToFit="1"/>
    </xf>
    <xf numFmtId="41" fontId="93" fillId="0" borderId="83" xfId="425" applyFont="1" applyFill="1" applyBorder="1" applyAlignment="1">
      <alignment horizontal="center" vertical="center" shrinkToFit="1"/>
    </xf>
    <xf numFmtId="41" fontId="93" fillId="0" borderId="16" xfId="425" applyFont="1" applyFill="1" applyBorder="1" applyAlignment="1">
      <alignment horizontal="center" vertical="center" shrinkToFit="1"/>
    </xf>
    <xf numFmtId="41" fontId="93" fillId="32" borderId="82" xfId="425" applyFont="1" applyFill="1" applyBorder="1" applyAlignment="1">
      <alignment horizontal="center" vertical="center" shrinkToFit="1"/>
    </xf>
    <xf numFmtId="41" fontId="93" fillId="32" borderId="83" xfId="425" applyFont="1" applyFill="1" applyBorder="1" applyAlignment="1">
      <alignment horizontal="center" vertical="center" shrinkToFit="1"/>
    </xf>
    <xf numFmtId="41" fontId="93" fillId="32" borderId="16" xfId="425" applyFont="1" applyFill="1" applyBorder="1" applyAlignment="1">
      <alignment horizontal="center" vertical="center" shrinkToFit="1"/>
    </xf>
    <xf numFmtId="41" fontId="93" fillId="32" borderId="80" xfId="425" applyFont="1" applyFill="1" applyBorder="1" applyAlignment="1">
      <alignment horizontal="center" vertical="center" shrinkToFit="1"/>
    </xf>
    <xf numFmtId="41" fontId="93" fillId="32" borderId="94" xfId="425" applyFont="1" applyFill="1" applyBorder="1" applyAlignment="1">
      <alignment horizontal="center" vertical="center" shrinkToFit="1"/>
    </xf>
    <xf numFmtId="41" fontId="93" fillId="32" borderId="95" xfId="425" applyFont="1" applyFill="1" applyBorder="1" applyAlignment="1">
      <alignment horizontal="center" vertical="center" shrinkToFit="1"/>
    </xf>
    <xf numFmtId="197" fontId="93" fillId="32" borderId="82" xfId="425" applyNumberFormat="1" applyFont="1" applyFill="1" applyBorder="1" applyAlignment="1">
      <alignment horizontal="center" vertical="center" shrinkToFit="1"/>
    </xf>
    <xf numFmtId="41" fontId="93" fillId="32" borderId="82" xfId="428" applyFont="1" applyFill="1" applyBorder="1" applyAlignment="1">
      <alignment horizontal="center" vertical="center" shrinkToFit="1"/>
    </xf>
    <xf numFmtId="41" fontId="93" fillId="32" borderId="83" xfId="428" applyFont="1" applyFill="1" applyBorder="1" applyAlignment="1">
      <alignment horizontal="center" vertical="center" shrinkToFit="1"/>
    </xf>
    <xf numFmtId="41" fontId="93" fillId="32" borderId="50" xfId="428" applyFont="1" applyFill="1" applyBorder="1" applyAlignment="1">
      <alignment horizontal="center" vertical="center" shrinkToFit="1"/>
    </xf>
    <xf numFmtId="41" fontId="93" fillId="32" borderId="16" xfId="428" applyFont="1" applyFill="1" applyBorder="1" applyAlignment="1">
      <alignment horizontal="center" vertical="center" shrinkToFit="1"/>
    </xf>
    <xf numFmtId="41" fontId="94" fillId="0" borderId="17" xfId="425" applyFont="1" applyFill="1" applyBorder="1" applyAlignment="1">
      <alignment horizontal="center" vertical="center" shrinkToFit="1"/>
    </xf>
    <xf numFmtId="41" fontId="94" fillId="0" borderId="58" xfId="425" applyFont="1" applyFill="1" applyBorder="1" applyAlignment="1">
      <alignment horizontal="center" vertical="center" shrinkToFit="1"/>
    </xf>
    <xf numFmtId="0" fontId="112" fillId="0" borderId="0" xfId="647" applyFont="1">
      <alignment vertical="center"/>
    </xf>
    <xf numFmtId="0" fontId="113" fillId="0" borderId="0" xfId="647" applyFont="1">
      <alignment vertical="center"/>
    </xf>
    <xf numFmtId="0" fontId="88" fillId="0" borderId="0" xfId="647" applyFont="1" applyAlignment="1">
      <alignment vertical="center" wrapText="1"/>
    </xf>
    <xf numFmtId="224" fontId="113" fillId="0" borderId="0" xfId="647" applyNumberFormat="1" applyFont="1">
      <alignment vertical="center"/>
    </xf>
    <xf numFmtId="0" fontId="115" fillId="0" borderId="0" xfId="647" applyFont="1">
      <alignment vertical="center"/>
    </xf>
    <xf numFmtId="0" fontId="116" fillId="0" borderId="0" xfId="647" applyFont="1">
      <alignment vertical="center"/>
    </xf>
    <xf numFmtId="0" fontId="62" fillId="37" borderId="0" xfId="605" applyFont="1" applyFill="1" applyAlignment="1">
      <alignment vertical="center"/>
    </xf>
    <xf numFmtId="0" fontId="127" fillId="0" borderId="0" xfId="649" applyFont="1" applyAlignment="1">
      <alignment horizontal="left" vertical="center"/>
    </xf>
    <xf numFmtId="0" fontId="2" fillId="0" borderId="0" xfId="649">
      <alignment vertical="center"/>
    </xf>
    <xf numFmtId="0" fontId="128" fillId="0" borderId="0" xfId="649" applyFont="1" applyAlignment="1">
      <alignment horizontal="center" vertical="center"/>
    </xf>
    <xf numFmtId="0" fontId="129" fillId="0" borderId="2" xfId="649" applyFont="1" applyBorder="1" applyAlignment="1">
      <alignment horizontal="left" vertical="center"/>
    </xf>
    <xf numFmtId="0" fontId="129" fillId="0" borderId="37" xfId="649" applyFont="1" applyBorder="1" applyAlignment="1">
      <alignment horizontal="center" vertical="center"/>
    </xf>
    <xf numFmtId="0" fontId="129" fillId="0" borderId="53" xfId="649" applyFont="1" applyBorder="1" applyAlignment="1">
      <alignment horizontal="left" vertical="center"/>
    </xf>
    <xf numFmtId="0" fontId="129" fillId="0" borderId="54" xfId="649" applyFont="1" applyBorder="1" applyAlignment="1">
      <alignment horizontal="center" vertical="center"/>
    </xf>
    <xf numFmtId="0" fontId="129" fillId="0" borderId="38" xfId="649" applyFont="1" applyBorder="1" applyAlignment="1">
      <alignment horizontal="center" vertical="center"/>
    </xf>
    <xf numFmtId="0" fontId="2" fillId="34" borderId="1" xfId="649" applyFill="1" applyBorder="1" applyAlignment="1">
      <alignment horizontal="center" vertical="center"/>
    </xf>
    <xf numFmtId="0" fontId="2" fillId="0" borderId="1" xfId="649" applyBorder="1" applyAlignment="1">
      <alignment horizontal="center" vertical="center"/>
    </xf>
    <xf numFmtId="41" fontId="2" fillId="0" borderId="1" xfId="650" applyFont="1" applyFill="1" applyBorder="1" applyAlignment="1">
      <alignment horizontal="center" vertical="center"/>
    </xf>
    <xf numFmtId="41" fontId="2" fillId="32" borderId="1" xfId="650" applyFont="1" applyFill="1" applyBorder="1" applyAlignment="1">
      <alignment horizontal="center" vertical="center"/>
    </xf>
    <xf numFmtId="0" fontId="2" fillId="0" borderId="0" xfId="649" applyAlignment="1">
      <alignment horizontal="center" vertical="center"/>
    </xf>
    <xf numFmtId="0" fontId="2" fillId="0" borderId="0" xfId="649" applyAlignment="1">
      <alignment horizontal="left" vertical="center"/>
    </xf>
    <xf numFmtId="0" fontId="0" fillId="0" borderId="0" xfId="649" applyFont="1" applyAlignment="1">
      <alignment horizontal="left" vertical="center"/>
    </xf>
    <xf numFmtId="0" fontId="1" fillId="0" borderId="0" xfId="663" applyAlignment="1">
      <alignment horizontal="center" vertical="center"/>
    </xf>
    <xf numFmtId="0" fontId="1" fillId="0" borderId="0" xfId="663" applyAlignment="1"/>
    <xf numFmtId="0" fontId="1" fillId="0" borderId="0" xfId="663" applyAlignment="1">
      <alignment horizontal="left"/>
    </xf>
    <xf numFmtId="0" fontId="1" fillId="0" borderId="54" xfId="663" applyBorder="1" applyAlignment="1">
      <alignment horizontal="left"/>
    </xf>
    <xf numFmtId="0" fontId="1" fillId="0" borderId="1" xfId="663" applyBorder="1" applyAlignment="1">
      <alignment horizontal="center" vertical="center"/>
    </xf>
    <xf numFmtId="0" fontId="133" fillId="0" borderId="53" xfId="663" applyFont="1" applyBorder="1" applyAlignment="1">
      <alignment horizontal="center" vertical="center"/>
    </xf>
    <xf numFmtId="0" fontId="1" fillId="0" borderId="40" xfId="663" applyBorder="1" applyAlignment="1">
      <alignment horizontal="center" vertical="center"/>
    </xf>
    <xf numFmtId="0" fontId="1" fillId="0" borderId="38" xfId="663" applyBorder="1" applyAlignment="1">
      <alignment horizontal="center" vertical="center"/>
    </xf>
    <xf numFmtId="0" fontId="1" fillId="0" borderId="18" xfId="663" applyBorder="1" applyAlignment="1">
      <alignment horizontal="center" vertical="center"/>
    </xf>
    <xf numFmtId="0" fontId="1" fillId="0" borderId="53" xfId="663" applyBorder="1" applyAlignment="1">
      <alignment horizontal="center" vertical="center"/>
    </xf>
    <xf numFmtId="0" fontId="1" fillId="0" borderId="52" xfId="663" applyBorder="1" applyAlignment="1">
      <alignment horizontal="center" vertical="center"/>
    </xf>
    <xf numFmtId="0" fontId="1" fillId="0" borderId="44" xfId="663" applyBorder="1" applyAlignment="1">
      <alignment horizontal="center" vertical="center"/>
    </xf>
    <xf numFmtId="0" fontId="133" fillId="0" borderId="1" xfId="663" applyFont="1" applyBorder="1" applyAlignment="1">
      <alignment horizontal="center" vertical="center"/>
    </xf>
    <xf numFmtId="0" fontId="1" fillId="0" borderId="45" xfId="663" applyBorder="1" applyAlignment="1">
      <alignment horizontal="center" vertical="center"/>
    </xf>
    <xf numFmtId="0" fontId="133" fillId="0" borderId="45" xfId="663" applyFont="1" applyBorder="1" applyAlignment="1">
      <alignment horizontal="center" vertical="center"/>
    </xf>
    <xf numFmtId="0" fontId="1" fillId="0" borderId="43" xfId="663" applyBorder="1" applyAlignment="1">
      <alignment horizontal="center" vertical="center"/>
    </xf>
    <xf numFmtId="0" fontId="1" fillId="0" borderId="2" xfId="663" applyBorder="1" applyAlignment="1">
      <alignment horizontal="center" vertical="center"/>
    </xf>
    <xf numFmtId="0" fontId="1" fillId="0" borderId="37" xfId="663" applyBorder="1" applyAlignment="1">
      <alignment horizontal="center" vertical="center"/>
    </xf>
    <xf numFmtId="0" fontId="135" fillId="0" borderId="1" xfId="663" applyFont="1" applyBorder="1" applyAlignment="1">
      <alignment horizontal="center" vertical="center" wrapText="1"/>
    </xf>
    <xf numFmtId="0" fontId="1" fillId="0" borderId="19" xfId="663" applyBorder="1" applyAlignment="1">
      <alignment horizontal="center" vertical="center"/>
    </xf>
    <xf numFmtId="0" fontId="1" fillId="0" borderId="1" xfId="663" applyBorder="1" applyAlignment="1">
      <alignment horizontal="center" vertical="center" shrinkToFit="1"/>
    </xf>
    <xf numFmtId="0" fontId="93" fillId="0" borderId="0" xfId="663" applyFont="1" applyAlignment="1">
      <alignment horizontal="center" vertical="center"/>
    </xf>
    <xf numFmtId="218" fontId="98" fillId="0" borderId="0" xfId="664" applyNumberFormat="1" applyFont="1" applyBorder="1" applyAlignment="1">
      <alignment horizontal="center" vertical="center"/>
    </xf>
    <xf numFmtId="0" fontId="1" fillId="0" borderId="0" xfId="663">
      <alignment vertical="center"/>
    </xf>
    <xf numFmtId="0" fontId="93" fillId="0" borderId="54" xfId="663" applyFont="1" applyBorder="1" applyAlignment="1">
      <alignment horizontal="left"/>
    </xf>
    <xf numFmtId="0" fontId="93" fillId="0" borderId="54" xfId="663" applyFont="1" applyBorder="1" applyAlignment="1">
      <alignment horizontal="center"/>
    </xf>
    <xf numFmtId="218" fontId="98" fillId="0" borderId="54" xfId="664" applyNumberFormat="1" applyFont="1" applyBorder="1" applyAlignment="1">
      <alignment horizontal="center"/>
    </xf>
    <xf numFmtId="0" fontId="104" fillId="0" borderId="0" xfId="663" applyFont="1">
      <alignment vertical="center"/>
    </xf>
    <xf numFmtId="0" fontId="93" fillId="35" borderId="27" xfId="663" applyFont="1" applyFill="1" applyBorder="1" applyAlignment="1">
      <alignment horizontal="center" vertical="center"/>
    </xf>
    <xf numFmtId="0" fontId="93" fillId="35" borderId="60" xfId="663" applyFont="1" applyFill="1" applyBorder="1" applyAlignment="1">
      <alignment horizontal="center" vertical="center"/>
    </xf>
    <xf numFmtId="0" fontId="93" fillId="35" borderId="17" xfId="663" applyFont="1" applyFill="1" applyBorder="1" applyAlignment="1">
      <alignment horizontal="center" vertical="center"/>
    </xf>
    <xf numFmtId="0" fontId="93" fillId="35" borderId="17" xfId="663" applyFont="1" applyFill="1" applyBorder="1" applyAlignment="1">
      <alignment horizontal="center" vertical="center" wrapText="1"/>
    </xf>
    <xf numFmtId="0" fontId="94" fillId="0" borderId="56" xfId="663" applyFont="1" applyBorder="1" applyAlignment="1">
      <alignment horizontal="left" vertical="center"/>
    </xf>
    <xf numFmtId="0" fontId="93" fillId="0" borderId="33" xfId="663" applyFont="1" applyBorder="1" applyAlignment="1">
      <alignment horizontal="center" vertical="center"/>
    </xf>
    <xf numFmtId="218" fontId="98" fillId="0" borderId="33" xfId="664" applyNumberFormat="1" applyFont="1" applyBorder="1" applyAlignment="1">
      <alignment horizontal="center" vertical="center" shrinkToFit="1"/>
    </xf>
    <xf numFmtId="0" fontId="93" fillId="0" borderId="79" xfId="663" applyFont="1" applyBorder="1" applyAlignment="1">
      <alignment horizontal="center" vertical="center" shrinkToFit="1"/>
    </xf>
    <xf numFmtId="0" fontId="93" fillId="0" borderId="80" xfId="663" applyFont="1" applyBorder="1" applyAlignment="1">
      <alignment horizontal="center" vertical="center" shrinkToFit="1"/>
    </xf>
    <xf numFmtId="0" fontId="93" fillId="0" borderId="42" xfId="663" applyFont="1" applyBorder="1" applyAlignment="1">
      <alignment horizontal="center" vertical="center"/>
    </xf>
    <xf numFmtId="0" fontId="93" fillId="0" borderId="95" xfId="663" applyFont="1" applyBorder="1" applyAlignment="1">
      <alignment horizontal="center" vertical="center"/>
    </xf>
    <xf numFmtId="0" fontId="93" fillId="0" borderId="96" xfId="663" applyFont="1" applyBorder="1" applyAlignment="1">
      <alignment horizontal="center" vertical="center"/>
    </xf>
    <xf numFmtId="0" fontId="105" fillId="0" borderId="81" xfId="663" applyFont="1" applyBorder="1" applyAlignment="1">
      <alignment vertical="center" shrinkToFit="1"/>
    </xf>
    <xf numFmtId="0" fontId="93" fillId="0" borderId="55" xfId="663" applyFont="1" applyBorder="1" applyAlignment="1">
      <alignment horizontal="left" vertical="center"/>
    </xf>
    <xf numFmtId="0" fontId="93" fillId="0" borderId="36" xfId="663" applyFont="1" applyBorder="1" applyAlignment="1">
      <alignment horizontal="center" vertical="center"/>
    </xf>
    <xf numFmtId="218" fontId="98" fillId="0" borderId="36" xfId="664" applyNumberFormat="1" applyFont="1" applyFill="1" applyBorder="1" applyAlignment="1">
      <alignment horizontal="center" vertical="center" shrinkToFit="1"/>
    </xf>
    <xf numFmtId="179" fontId="93" fillId="0" borderId="48" xfId="663" applyNumberFormat="1" applyFont="1" applyBorder="1" applyAlignment="1">
      <alignment horizontal="center" vertical="center" shrinkToFit="1"/>
    </xf>
    <xf numFmtId="2" fontId="93" fillId="0" borderId="82" xfId="663" applyNumberFormat="1" applyFont="1" applyBorder="1" applyAlignment="1">
      <alignment horizontal="center" vertical="center" shrinkToFit="1"/>
    </xf>
    <xf numFmtId="223" fontId="53" fillId="0" borderId="82" xfId="663" applyNumberFormat="1" applyFont="1" applyBorder="1" applyAlignment="1">
      <alignment horizontal="center" vertical="center" shrinkToFit="1"/>
    </xf>
    <xf numFmtId="2" fontId="93" fillId="0" borderId="48" xfId="663" applyNumberFormat="1" applyFont="1" applyBorder="1" applyAlignment="1">
      <alignment horizontal="center" vertical="center" shrinkToFit="1"/>
    </xf>
    <xf numFmtId="179" fontId="93" fillId="0" borderId="82" xfId="663" applyNumberFormat="1" applyFont="1" applyBorder="1" applyAlignment="1">
      <alignment horizontal="center" vertical="center" shrinkToFit="1"/>
    </xf>
    <xf numFmtId="179" fontId="93" fillId="0" borderId="49" xfId="663" applyNumberFormat="1" applyFont="1" applyBorder="1" applyAlignment="1">
      <alignment horizontal="center" vertical="center" shrinkToFit="1"/>
    </xf>
    <xf numFmtId="224" fontId="93" fillId="0" borderId="41" xfId="663" applyNumberFormat="1" applyFont="1" applyBorder="1" applyAlignment="1">
      <alignment horizontal="center" vertical="center"/>
    </xf>
    <xf numFmtId="0" fontId="93" fillId="0" borderId="16" xfId="663" applyFont="1" applyBorder="1" applyAlignment="1">
      <alignment horizontal="center" vertical="center" wrapText="1"/>
    </xf>
    <xf numFmtId="0" fontId="93" fillId="0" borderId="50" xfId="663" applyFont="1" applyBorder="1" applyAlignment="1">
      <alignment horizontal="center" vertical="center" wrapText="1"/>
    </xf>
    <xf numFmtId="0" fontId="105" fillId="0" borderId="49" xfId="663" applyFont="1" applyBorder="1" applyAlignment="1">
      <alignment vertical="center" shrinkToFit="1"/>
    </xf>
    <xf numFmtId="0" fontId="106" fillId="0" borderId="0" xfId="663" applyFont="1">
      <alignment vertical="center"/>
    </xf>
    <xf numFmtId="0" fontId="1" fillId="0" borderId="52" xfId="663" applyBorder="1">
      <alignment vertical="center"/>
    </xf>
    <xf numFmtId="227" fontId="1" fillId="0" borderId="0" xfId="663" applyNumberFormat="1">
      <alignment vertical="center"/>
    </xf>
    <xf numFmtId="2" fontId="1" fillId="0" borderId="0" xfId="663" applyNumberFormat="1">
      <alignment vertical="center"/>
    </xf>
    <xf numFmtId="0" fontId="94" fillId="32" borderId="55" xfId="663" applyFont="1" applyFill="1" applyBorder="1" applyAlignment="1">
      <alignment horizontal="left" vertical="center"/>
    </xf>
    <xf numFmtId="0" fontId="93" fillId="32" borderId="36" xfId="663" applyFont="1" applyFill="1" applyBorder="1" applyAlignment="1">
      <alignment horizontal="center" vertical="center"/>
    </xf>
    <xf numFmtId="218" fontId="98" fillId="32" borderId="36" xfId="664" applyNumberFormat="1" applyFont="1" applyFill="1" applyBorder="1" applyAlignment="1">
      <alignment horizontal="center" vertical="center" shrinkToFit="1"/>
    </xf>
    <xf numFmtId="179" fontId="93" fillId="32" borderId="48" xfId="663" applyNumberFormat="1" applyFont="1" applyFill="1" applyBorder="1" applyAlignment="1">
      <alignment horizontal="center" vertical="center" shrinkToFit="1"/>
    </xf>
    <xf numFmtId="179" fontId="93" fillId="32" borderId="82" xfId="663" applyNumberFormat="1" applyFont="1" applyFill="1" applyBorder="1" applyAlignment="1">
      <alignment horizontal="center" vertical="center" shrinkToFit="1"/>
    </xf>
    <xf numFmtId="223" fontId="53" fillId="32" borderId="82" xfId="663" applyNumberFormat="1" applyFont="1" applyFill="1" applyBorder="1" applyAlignment="1">
      <alignment horizontal="center" vertical="center" shrinkToFit="1"/>
    </xf>
    <xf numFmtId="2" fontId="93" fillId="32" borderId="48" xfId="663" applyNumberFormat="1" applyFont="1" applyFill="1" applyBorder="1" applyAlignment="1">
      <alignment horizontal="center" vertical="center" shrinkToFit="1"/>
    </xf>
    <xf numFmtId="2" fontId="93" fillId="32" borderId="82" xfId="663" applyNumberFormat="1" applyFont="1" applyFill="1" applyBorder="1" applyAlignment="1">
      <alignment horizontal="center" vertical="center" shrinkToFit="1"/>
    </xf>
    <xf numFmtId="179" fontId="93" fillId="32" borderId="49" xfId="663" applyNumberFormat="1" applyFont="1" applyFill="1" applyBorder="1" applyAlignment="1">
      <alignment horizontal="center" vertical="center" shrinkToFit="1"/>
    </xf>
    <xf numFmtId="224" fontId="93" fillId="32" borderId="41" xfId="663" applyNumberFormat="1" applyFont="1" applyFill="1" applyBorder="1" applyAlignment="1">
      <alignment horizontal="center" vertical="center"/>
    </xf>
    <xf numFmtId="0" fontId="94" fillId="32" borderId="16" xfId="663" applyFont="1" applyFill="1" applyBorder="1" applyAlignment="1">
      <alignment horizontal="center" vertical="center" wrapText="1"/>
    </xf>
    <xf numFmtId="0" fontId="94" fillId="32" borderId="50" xfId="663" applyFont="1" applyFill="1" applyBorder="1" applyAlignment="1">
      <alignment horizontal="center" vertical="center" wrapText="1"/>
    </xf>
    <xf numFmtId="0" fontId="93" fillId="32" borderId="55" xfId="663" applyFont="1" applyFill="1" applyBorder="1" applyAlignment="1">
      <alignment horizontal="left" vertical="center"/>
    </xf>
    <xf numFmtId="0" fontId="93" fillId="32" borderId="50" xfId="663" applyFont="1" applyFill="1" applyBorder="1" applyAlignment="1">
      <alignment horizontal="center" vertical="center" wrapText="1"/>
    </xf>
    <xf numFmtId="0" fontId="93" fillId="32" borderId="16" xfId="663" applyFont="1" applyFill="1" applyBorder="1" applyAlignment="1">
      <alignment horizontal="center" vertical="center" wrapText="1"/>
    </xf>
    <xf numFmtId="0" fontId="93" fillId="32" borderId="82" xfId="663" applyFont="1" applyFill="1" applyBorder="1" applyAlignment="1">
      <alignment horizontal="center" vertical="center" shrinkToFit="1"/>
    </xf>
    <xf numFmtId="179" fontId="93" fillId="32" borderId="79" xfId="663" applyNumberFormat="1" applyFont="1" applyFill="1" applyBorder="1" applyAlignment="1">
      <alignment horizontal="center" vertical="center" shrinkToFit="1"/>
    </xf>
    <xf numFmtId="2" fontId="93" fillId="32" borderId="80" xfId="663" applyNumberFormat="1" applyFont="1" applyFill="1" applyBorder="1" applyAlignment="1">
      <alignment horizontal="center" vertical="center" shrinkToFit="1"/>
    </xf>
    <xf numFmtId="197" fontId="53" fillId="32" borderId="82" xfId="663" applyNumberFormat="1" applyFont="1" applyFill="1" applyBorder="1" applyAlignment="1">
      <alignment horizontal="center" vertical="center" shrinkToFit="1"/>
    </xf>
    <xf numFmtId="197" fontId="53" fillId="32" borderId="50" xfId="663" applyNumberFormat="1" applyFont="1" applyFill="1" applyBorder="1" applyAlignment="1">
      <alignment horizontal="center" vertical="center" shrinkToFit="1"/>
    </xf>
    <xf numFmtId="197" fontId="53" fillId="32" borderId="16" xfId="663" applyNumberFormat="1" applyFont="1" applyFill="1" applyBorder="1" applyAlignment="1">
      <alignment horizontal="center" vertical="center" shrinkToFit="1"/>
    </xf>
    <xf numFmtId="0" fontId="93" fillId="32" borderId="16" xfId="663" applyFont="1" applyFill="1" applyBorder="1" applyAlignment="1">
      <alignment horizontal="center" vertical="center"/>
    </xf>
    <xf numFmtId="0" fontId="93" fillId="32" borderId="50" xfId="663" applyFont="1" applyFill="1" applyBorder="1" applyAlignment="1">
      <alignment horizontal="center" vertical="center"/>
    </xf>
    <xf numFmtId="0" fontId="93" fillId="0" borderId="16" xfId="663" applyFont="1" applyBorder="1" applyAlignment="1">
      <alignment horizontal="center" vertical="center"/>
    </xf>
    <xf numFmtId="0" fontId="93" fillId="0" borderId="50" xfId="663" applyFont="1" applyBorder="1" applyAlignment="1">
      <alignment horizontal="center" vertical="center"/>
    </xf>
    <xf numFmtId="0" fontId="96" fillId="0" borderId="16" xfId="663" applyFont="1" applyBorder="1" applyAlignment="1">
      <alignment horizontal="center" vertical="center" wrapText="1" shrinkToFit="1"/>
    </xf>
    <xf numFmtId="0" fontId="96" fillId="0" borderId="50" xfId="663" applyFont="1" applyBorder="1" applyAlignment="1">
      <alignment horizontal="center" vertical="center" wrapText="1" shrinkToFit="1"/>
    </xf>
    <xf numFmtId="0" fontId="93" fillId="0" borderId="16" xfId="663" applyFont="1" applyBorder="1" applyAlignment="1">
      <alignment horizontal="center" vertical="center" shrinkToFit="1"/>
    </xf>
    <xf numFmtId="0" fontId="93" fillId="0" borderId="50" xfId="663" applyFont="1" applyBorder="1" applyAlignment="1">
      <alignment horizontal="center" vertical="center" shrinkToFit="1"/>
    </xf>
    <xf numFmtId="0" fontId="93" fillId="32" borderId="55" xfId="663" applyFont="1" applyFill="1" applyBorder="1" applyAlignment="1">
      <alignment horizontal="left" vertical="center" shrinkToFit="1"/>
    </xf>
    <xf numFmtId="41" fontId="0" fillId="0" borderId="0" xfId="664" applyFont="1">
      <alignment vertical="center"/>
    </xf>
    <xf numFmtId="1" fontId="93" fillId="32" borderId="48" xfId="663" applyNumberFormat="1" applyFont="1" applyFill="1" applyBorder="1" applyAlignment="1">
      <alignment horizontal="center" vertical="center" shrinkToFit="1"/>
    </xf>
    <xf numFmtId="1" fontId="93" fillId="0" borderId="48" xfId="663" applyNumberFormat="1" applyFont="1" applyBorder="1" applyAlignment="1">
      <alignment horizontal="center" vertical="center" shrinkToFit="1"/>
    </xf>
    <xf numFmtId="179" fontId="96" fillId="0" borderId="82" xfId="663" applyNumberFormat="1" applyFont="1" applyBorder="1" applyAlignment="1">
      <alignment horizontal="center" vertical="center" shrinkToFit="1"/>
    </xf>
    <xf numFmtId="0" fontId="93" fillId="32" borderId="48" xfId="663" applyFont="1" applyFill="1" applyBorder="1" applyAlignment="1">
      <alignment horizontal="center" vertical="center" shrinkToFit="1"/>
    </xf>
    <xf numFmtId="212" fontId="93" fillId="32" borderId="82" xfId="663" applyNumberFormat="1" applyFont="1" applyFill="1" applyBorder="1" applyAlignment="1">
      <alignment horizontal="center" vertical="center" shrinkToFit="1"/>
    </xf>
    <xf numFmtId="0" fontId="94" fillId="0" borderId="55" xfId="663" applyFont="1" applyBorder="1" applyAlignment="1">
      <alignment horizontal="left" vertical="center"/>
    </xf>
    <xf numFmtId="0" fontId="94" fillId="0" borderId="16" xfId="663" applyFont="1" applyBorder="1" applyAlignment="1">
      <alignment horizontal="center" vertical="center" wrapText="1"/>
    </xf>
    <xf numFmtId="0" fontId="93" fillId="0" borderId="82" xfId="663" applyFont="1" applyBorder="1" applyAlignment="1">
      <alignment horizontal="center" vertical="center" shrinkToFit="1"/>
    </xf>
    <xf numFmtId="2" fontId="93" fillId="32" borderId="16" xfId="663" applyNumberFormat="1" applyFont="1" applyFill="1" applyBorder="1" applyAlignment="1">
      <alignment horizontal="center" vertical="center" shrinkToFit="1"/>
    </xf>
    <xf numFmtId="0" fontId="93" fillId="0" borderId="55" xfId="663" applyFont="1" applyBorder="1" applyAlignment="1">
      <alignment horizontal="left" vertical="center" shrinkToFit="1"/>
    </xf>
    <xf numFmtId="0" fontId="106" fillId="0" borderId="49" xfId="663" applyFont="1" applyBorder="1" applyAlignment="1">
      <alignment vertical="center" shrinkToFit="1"/>
    </xf>
    <xf numFmtId="0" fontId="94" fillId="0" borderId="34" xfId="663" applyFont="1" applyBorder="1" applyAlignment="1">
      <alignment horizontal="center" vertical="center"/>
    </xf>
    <xf numFmtId="218" fontId="97" fillId="0" borderId="34" xfId="664" applyNumberFormat="1" applyFont="1" applyBorder="1" applyAlignment="1">
      <alignment horizontal="center" vertical="center" shrinkToFit="1"/>
    </xf>
    <xf numFmtId="179" fontId="93" fillId="0" borderId="60" xfId="663" applyNumberFormat="1" applyFont="1" applyBorder="1" applyAlignment="1">
      <alignment horizontal="center" vertical="center" shrinkToFit="1"/>
    </xf>
    <xf numFmtId="2" fontId="94" fillId="0" borderId="17" xfId="663" applyNumberFormat="1" applyFont="1" applyBorder="1" applyAlignment="1">
      <alignment horizontal="center" vertical="center" shrinkToFit="1"/>
    </xf>
    <xf numFmtId="223" fontId="62" fillId="0" borderId="17" xfId="663" applyNumberFormat="1" applyFont="1" applyBorder="1" applyAlignment="1">
      <alignment horizontal="center" vertical="center" shrinkToFit="1"/>
    </xf>
    <xf numFmtId="2" fontId="94" fillId="0" borderId="27" xfId="663" applyNumberFormat="1" applyFont="1" applyBorder="1" applyAlignment="1">
      <alignment horizontal="center" vertical="center" shrinkToFit="1"/>
    </xf>
    <xf numFmtId="2" fontId="94" fillId="0" borderId="60" xfId="663" applyNumberFormat="1" applyFont="1" applyBorder="1" applyAlignment="1">
      <alignment horizontal="center" vertical="center" shrinkToFit="1"/>
    </xf>
    <xf numFmtId="2" fontId="94" fillId="0" borderId="28" xfId="663" applyNumberFormat="1" applyFont="1" applyBorder="1" applyAlignment="1">
      <alignment horizontal="center" vertical="center" shrinkToFit="1"/>
    </xf>
    <xf numFmtId="224" fontId="94" fillId="0" borderId="35" xfId="663" applyNumberFormat="1" applyFont="1" applyBorder="1" applyAlignment="1">
      <alignment horizontal="center" vertical="center"/>
    </xf>
    <xf numFmtId="0" fontId="93" fillId="0" borderId="90" xfId="663" applyFont="1" applyBorder="1" applyAlignment="1">
      <alignment horizontal="center" vertical="center" wrapText="1"/>
    </xf>
    <xf numFmtId="0" fontId="106" fillId="0" borderId="28" xfId="663" applyFont="1" applyBorder="1" applyAlignment="1">
      <alignment vertical="center" shrinkToFit="1"/>
    </xf>
    <xf numFmtId="0" fontId="93" fillId="0" borderId="92" xfId="663" applyFont="1" applyBorder="1" applyAlignment="1">
      <alignment horizontal="center" vertical="center"/>
    </xf>
    <xf numFmtId="218" fontId="98" fillId="0" borderId="92" xfId="664" applyNumberFormat="1" applyFont="1" applyBorder="1" applyAlignment="1">
      <alignment horizontal="center" vertical="center"/>
    </xf>
    <xf numFmtId="41" fontId="93" fillId="0" borderId="92" xfId="425" applyFont="1" applyBorder="1" applyAlignment="1">
      <alignment horizontal="center" vertical="center"/>
    </xf>
    <xf numFmtId="221" fontId="96" fillId="0" borderId="92" xfId="663" applyNumberFormat="1" applyFont="1" applyBorder="1" applyAlignment="1">
      <alignment horizontal="center" vertical="center" shrinkToFit="1"/>
    </xf>
    <xf numFmtId="218" fontId="104" fillId="0" borderId="0" xfId="664" applyNumberFormat="1" applyFont="1">
      <alignment vertical="center"/>
    </xf>
    <xf numFmtId="41" fontId="93" fillId="0" borderId="75" xfId="428" applyFont="1" applyFill="1" applyBorder="1" applyAlignment="1">
      <alignment horizontal="center" vertical="center"/>
    </xf>
    <xf numFmtId="0" fontId="112" fillId="0" borderId="0" xfId="647" applyFont="1" applyAlignment="1">
      <alignment horizontal="center" vertical="center"/>
    </xf>
    <xf numFmtId="0" fontId="1" fillId="0" borderId="0" xfId="647" applyFont="1">
      <alignment vertical="center"/>
    </xf>
    <xf numFmtId="0" fontId="139" fillId="0" borderId="61" xfId="0" applyFont="1" applyBorder="1" applyAlignment="1">
      <alignment horizontal="center" vertical="center" wrapText="1"/>
    </xf>
    <xf numFmtId="198" fontId="139" fillId="0" borderId="61" xfId="0" quotePrefix="1" applyNumberFormat="1" applyFont="1" applyBorder="1" applyAlignment="1">
      <alignment horizontal="center" vertical="center" wrapText="1"/>
    </xf>
    <xf numFmtId="41" fontId="93" fillId="0" borderId="93" xfId="428" applyFont="1" applyFill="1" applyBorder="1" applyAlignment="1">
      <alignment horizontal="center" vertical="center"/>
    </xf>
    <xf numFmtId="41" fontId="98" fillId="0" borderId="76" xfId="428" applyFont="1" applyFill="1" applyBorder="1" applyAlignment="1">
      <alignment vertical="center"/>
    </xf>
    <xf numFmtId="41" fontId="94" fillId="0" borderId="77" xfId="428" applyFont="1" applyFill="1" applyBorder="1" applyAlignment="1">
      <alignment vertical="center"/>
    </xf>
    <xf numFmtId="177" fontId="93" fillId="0" borderId="97" xfId="428" applyNumberFormat="1" applyFont="1" applyFill="1" applyBorder="1" applyAlignment="1">
      <alignment horizontal="center" vertical="center"/>
    </xf>
    <xf numFmtId="210" fontId="71" fillId="0" borderId="0" xfId="637" applyNumberFormat="1" applyFont="1" applyBorder="1" applyAlignment="1" applyProtection="1">
      <alignment vertical="center"/>
      <protection locked="0"/>
    </xf>
    <xf numFmtId="0" fontId="141" fillId="0" borderId="0" xfId="616" applyFont="1" applyBorder="1" applyAlignment="1">
      <alignment horizontal="centerContinuous" vertical="center"/>
    </xf>
    <xf numFmtId="0" fontId="143" fillId="0" borderId="0" xfId="616" applyFont="1" applyBorder="1" applyAlignment="1">
      <alignment horizontal="centerContinuous" vertical="center"/>
    </xf>
    <xf numFmtId="0" fontId="129" fillId="0" borderId="92" xfId="649" applyFont="1" applyBorder="1" applyAlignment="1">
      <alignment horizontal="center" vertical="center"/>
    </xf>
    <xf numFmtId="0" fontId="1" fillId="0" borderId="0" xfId="663">
      <alignment vertical="center"/>
    </xf>
    <xf numFmtId="0" fontId="122" fillId="37" borderId="1" xfId="603" applyNumberFormat="1" applyFont="1" applyFill="1" applyBorder="1" applyAlignment="1">
      <alignment horizontal="center" vertical="center"/>
    </xf>
    <xf numFmtId="0" fontId="122" fillId="37" borderId="0" xfId="603" applyNumberFormat="1" applyFont="1" applyFill="1" applyAlignment="1">
      <alignment vertical="center"/>
    </xf>
    <xf numFmtId="0" fontId="118" fillId="37" borderId="0" xfId="603" applyNumberFormat="1" applyFont="1" applyFill="1" applyAlignment="1">
      <alignment vertical="center"/>
    </xf>
    <xf numFmtId="0" fontId="122" fillId="37" borderId="0" xfId="665" applyNumberFormat="1" applyFont="1" applyFill="1" applyAlignment="1">
      <alignment vertical="center"/>
    </xf>
    <xf numFmtId="0" fontId="122" fillId="37" borderId="0" xfId="603" applyNumberFormat="1" applyFont="1" applyFill="1" applyAlignment="1">
      <alignment horizontal="center" vertical="center"/>
    </xf>
    <xf numFmtId="0" fontId="122" fillId="37" borderId="0" xfId="603" applyNumberFormat="1" applyFont="1" applyFill="1" applyAlignment="1">
      <alignment vertical="center" shrinkToFit="1"/>
    </xf>
    <xf numFmtId="0" fontId="120" fillId="38" borderId="1" xfId="665" applyNumberFormat="1" applyFont="1" applyFill="1" applyBorder="1" applyAlignment="1">
      <alignment horizontal="center" vertical="center"/>
    </xf>
    <xf numFmtId="0" fontId="119" fillId="38" borderId="1" xfId="603" applyNumberFormat="1" applyFont="1" applyFill="1" applyBorder="1" applyAlignment="1">
      <alignment horizontal="center" vertical="center"/>
    </xf>
    <xf numFmtId="225" fontId="106" fillId="37" borderId="1" xfId="665" applyNumberFormat="1" applyFont="1" applyFill="1" applyBorder="1" applyAlignment="1">
      <alignment vertical="center"/>
    </xf>
    <xf numFmtId="226" fontId="119" fillId="37" borderId="1" xfId="603" applyNumberFormat="1" applyFont="1" applyFill="1" applyBorder="1" applyAlignment="1">
      <alignment vertical="center"/>
    </xf>
    <xf numFmtId="0" fontId="123" fillId="37" borderId="1" xfId="603" quotePrefix="1" applyNumberFormat="1" applyFont="1" applyFill="1" applyBorder="1" applyAlignment="1">
      <alignment vertical="center" shrinkToFit="1"/>
    </xf>
    <xf numFmtId="0" fontId="106" fillId="37" borderId="1" xfId="603" applyNumberFormat="1" applyFont="1" applyFill="1" applyBorder="1" applyAlignment="1">
      <alignment vertical="center" shrinkToFit="1"/>
    </xf>
    <xf numFmtId="0" fontId="122" fillId="37" borderId="43" xfId="603" applyNumberFormat="1" applyFont="1" applyFill="1" applyBorder="1" applyAlignment="1">
      <alignment vertical="center"/>
    </xf>
    <xf numFmtId="0" fontId="122" fillId="37" borderId="40" xfId="603" applyNumberFormat="1" applyFont="1" applyFill="1" applyBorder="1" applyAlignment="1">
      <alignment vertical="center"/>
    </xf>
    <xf numFmtId="0" fontId="122" fillId="37" borderId="18" xfId="603" applyNumberFormat="1" applyFont="1" applyFill="1" applyBorder="1" applyAlignment="1">
      <alignment vertical="center"/>
    </xf>
    <xf numFmtId="0" fontId="122" fillId="37" borderId="43" xfId="603" applyNumberFormat="1" applyFont="1" applyFill="1" applyBorder="1" applyAlignment="1">
      <alignment horizontal="center" vertical="center" shrinkToFit="1"/>
    </xf>
    <xf numFmtId="0" fontId="122" fillId="37" borderId="40" xfId="603" applyNumberFormat="1" applyFont="1" applyFill="1" applyBorder="1" applyAlignment="1">
      <alignment horizontal="center" vertical="center" wrapText="1"/>
    </xf>
    <xf numFmtId="0" fontId="122" fillId="37" borderId="40" xfId="603" applyNumberFormat="1" applyFont="1" applyFill="1" applyBorder="1" applyAlignment="1">
      <alignment vertical="center" wrapText="1"/>
    </xf>
    <xf numFmtId="0" fontId="122" fillId="37" borderId="18" xfId="603" applyNumberFormat="1" applyFont="1" applyFill="1" applyBorder="1" applyAlignment="1">
      <alignment vertical="center" wrapText="1"/>
    </xf>
    <xf numFmtId="225" fontId="121" fillId="37" borderId="1" xfId="665" applyNumberFormat="1" applyFont="1" applyFill="1" applyBorder="1" applyAlignment="1">
      <alignment vertical="center"/>
    </xf>
    <xf numFmtId="0" fontId="126" fillId="37" borderId="0" xfId="603" applyNumberFormat="1" applyFont="1" applyFill="1" applyAlignment="1">
      <alignment vertical="center"/>
    </xf>
    <xf numFmtId="0" fontId="124" fillId="37" borderId="0" xfId="603" applyNumberFormat="1" applyFont="1" applyFill="1" applyAlignment="1">
      <alignment vertical="center"/>
    </xf>
    <xf numFmtId="0" fontId="124" fillId="37" borderId="0" xfId="603" applyNumberFormat="1" applyFont="1" applyFill="1" applyAlignment="1">
      <alignment horizontal="center" vertical="center"/>
    </xf>
    <xf numFmtId="0" fontId="124" fillId="37" borderId="0" xfId="665" applyNumberFormat="1" applyFont="1" applyFill="1" applyAlignment="1">
      <alignment vertical="center"/>
    </xf>
    <xf numFmtId="0" fontId="124" fillId="37" borderId="0" xfId="603" applyNumberFormat="1" applyFont="1" applyFill="1" applyAlignment="1">
      <alignment vertical="center" shrinkToFit="1"/>
    </xf>
    <xf numFmtId="0" fontId="119" fillId="38" borderId="1" xfId="665" applyNumberFormat="1" applyFont="1" applyFill="1" applyBorder="1" applyAlignment="1">
      <alignment horizontal="center" vertical="center"/>
    </xf>
    <xf numFmtId="225" fontId="120" fillId="37" borderId="1" xfId="665" applyNumberFormat="1" applyFont="1" applyFill="1" applyBorder="1" applyAlignment="1">
      <alignment vertical="center"/>
    </xf>
    <xf numFmtId="0" fontId="53" fillId="37" borderId="0" xfId="603" applyNumberFormat="1" applyFont="1" applyFill="1" applyAlignment="1">
      <alignment vertical="center"/>
    </xf>
    <xf numFmtId="0" fontId="125" fillId="37" borderId="0" xfId="603" applyNumberFormat="1" applyFont="1" applyFill="1" applyAlignment="1">
      <alignment vertical="center"/>
    </xf>
    <xf numFmtId="0" fontId="62" fillId="37" borderId="0" xfId="603" applyNumberFormat="1" applyFont="1" applyFill="1" applyAlignment="1">
      <alignment vertical="center"/>
    </xf>
    <xf numFmtId="0" fontId="121" fillId="38" borderId="1" xfId="665" applyNumberFormat="1" applyFont="1" applyFill="1" applyBorder="1" applyAlignment="1">
      <alignment horizontal="center" vertical="center"/>
    </xf>
    <xf numFmtId="0" fontId="122" fillId="37" borderId="45" xfId="603" applyNumberFormat="1" applyFont="1" applyFill="1" applyBorder="1" applyAlignment="1">
      <alignment horizontal="left" vertical="center" indent="1"/>
    </xf>
    <xf numFmtId="0" fontId="122" fillId="37" borderId="6" xfId="603" applyNumberFormat="1" applyFont="1" applyFill="1" applyBorder="1" applyAlignment="1">
      <alignment horizontal="left" vertical="center" indent="1"/>
    </xf>
    <xf numFmtId="0" fontId="122" fillId="37" borderId="44" xfId="603" applyNumberFormat="1" applyFont="1" applyFill="1" applyBorder="1" applyAlignment="1">
      <alignment horizontal="left" vertical="center" indent="1"/>
    </xf>
    <xf numFmtId="0" fontId="141" fillId="0" borderId="0" xfId="616" applyFont="1" applyBorder="1" applyAlignment="1">
      <alignment horizontal="center" vertical="center"/>
    </xf>
    <xf numFmtId="0" fontId="142" fillId="0" borderId="0" xfId="616" applyFont="1" applyBorder="1" applyAlignment="1">
      <alignment horizontal="center" vertical="center"/>
    </xf>
    <xf numFmtId="0" fontId="142" fillId="0" borderId="19" xfId="616" applyFont="1" applyBorder="1" applyAlignment="1">
      <alignment horizontal="center" vertical="center"/>
    </xf>
    <xf numFmtId="0" fontId="68" fillId="0" borderId="0" xfId="616" applyFont="1" applyBorder="1" applyAlignment="1">
      <alignment horizontal="left" vertical="center"/>
    </xf>
    <xf numFmtId="0" fontId="64" fillId="0" borderId="0" xfId="616" applyFont="1" applyBorder="1" applyAlignment="1">
      <alignment horizontal="center" vertical="center"/>
    </xf>
    <xf numFmtId="210" fontId="71" fillId="0" borderId="0" xfId="637" applyNumberFormat="1" applyFont="1" applyBorder="1" applyAlignment="1" applyProtection="1">
      <alignment horizontal="left" vertical="center"/>
      <protection locked="0"/>
    </xf>
    <xf numFmtId="210" fontId="71" fillId="0" borderId="19" xfId="637" applyNumberFormat="1" applyFont="1" applyBorder="1" applyAlignment="1" applyProtection="1">
      <alignment horizontal="left" vertical="center"/>
      <protection locked="0"/>
    </xf>
    <xf numFmtId="198" fontId="138" fillId="31" borderId="61" xfId="0" applyNumberFormat="1" applyFont="1" applyFill="1" applyBorder="1" applyAlignment="1">
      <alignment horizontal="center" vertical="center" wrapText="1"/>
    </xf>
    <xf numFmtId="198" fontId="139" fillId="0" borderId="61" xfId="0" applyNumberFormat="1" applyFont="1" applyBorder="1" applyAlignment="1">
      <alignment horizontal="center" vertical="center" wrapText="1"/>
    </xf>
    <xf numFmtId="0" fontId="140" fillId="32" borderId="65" xfId="0" applyFont="1" applyFill="1" applyBorder="1" applyAlignment="1">
      <alignment horizontal="center" vertical="center" wrapText="1"/>
    </xf>
    <xf numFmtId="0" fontId="137" fillId="0" borderId="66" xfId="0" applyFont="1" applyBorder="1" applyAlignment="1">
      <alignment horizontal="center" vertical="center" wrapText="1"/>
    </xf>
    <xf numFmtId="3" fontId="137" fillId="0" borderId="67" xfId="0" applyNumberFormat="1" applyFont="1" applyBorder="1" applyAlignment="1">
      <alignment horizontal="center" vertical="center" wrapText="1"/>
    </xf>
    <xf numFmtId="3" fontId="137" fillId="0" borderId="68" xfId="0" applyNumberFormat="1" applyFont="1" applyBorder="1" applyAlignment="1">
      <alignment horizontal="center" vertical="center" wrapText="1"/>
    </xf>
    <xf numFmtId="0" fontId="137" fillId="32" borderId="67" xfId="0" applyFont="1" applyFill="1" applyBorder="1" applyAlignment="1">
      <alignment horizontal="center" vertical="center" wrapText="1"/>
    </xf>
    <xf numFmtId="0" fontId="137" fillId="32" borderId="68" xfId="0" applyFont="1" applyFill="1" applyBorder="1" applyAlignment="1">
      <alignment horizontal="center" vertical="center" wrapText="1"/>
    </xf>
    <xf numFmtId="0" fontId="84" fillId="30" borderId="69" xfId="0" applyFont="1" applyFill="1" applyBorder="1" applyAlignment="1">
      <alignment horizontal="center" vertical="center" wrapText="1"/>
    </xf>
    <xf numFmtId="0" fontId="84" fillId="30" borderId="66" xfId="0" applyFont="1" applyFill="1" applyBorder="1" applyAlignment="1">
      <alignment horizontal="center" vertical="center" wrapText="1"/>
    </xf>
    <xf numFmtId="0" fontId="84" fillId="30" borderId="70" xfId="0" applyFont="1" applyFill="1" applyBorder="1" applyAlignment="1">
      <alignment horizontal="center" vertical="center" wrapText="1"/>
    </xf>
    <xf numFmtId="0" fontId="84" fillId="30" borderId="61" xfId="0" applyFont="1" applyFill="1" applyBorder="1" applyAlignment="1">
      <alignment horizontal="center" vertical="center" wrapText="1"/>
    </xf>
    <xf numFmtId="0" fontId="87" fillId="0" borderId="0" xfId="0" applyFont="1" applyAlignment="1">
      <alignment horizontal="left" vertical="center"/>
    </xf>
    <xf numFmtId="0" fontId="82" fillId="30" borderId="71" xfId="0" applyFont="1" applyFill="1" applyBorder="1" applyAlignment="1">
      <alignment horizontal="center" vertical="center" wrapText="1"/>
    </xf>
    <xf numFmtId="0" fontId="82" fillId="30" borderId="65" xfId="0" applyFont="1" applyFill="1" applyBorder="1" applyAlignment="1">
      <alignment horizontal="center" vertical="center" wrapText="1"/>
    </xf>
    <xf numFmtId="0" fontId="136" fillId="0" borderId="45" xfId="646" applyFont="1" applyBorder="1" applyAlignment="1">
      <alignment horizontal="center" vertical="center" shrinkToFit="1"/>
    </xf>
    <xf numFmtId="0" fontId="136" fillId="0" borderId="6" xfId="646" applyFont="1" applyBorder="1" applyAlignment="1">
      <alignment horizontal="center" vertical="center" shrinkToFit="1"/>
    </xf>
    <xf numFmtId="0" fontId="136" fillId="0" borderId="44" xfId="646" applyFont="1" applyBorder="1" applyAlignment="1">
      <alignment horizontal="center" vertical="center" shrinkToFit="1"/>
    </xf>
    <xf numFmtId="41" fontId="93" fillId="0" borderId="72" xfId="428" applyFont="1" applyFill="1" applyBorder="1" applyAlignment="1">
      <alignment horizontal="center" vertical="center"/>
    </xf>
    <xf numFmtId="41" fontId="93" fillId="0" borderId="75" xfId="428" applyFont="1" applyFill="1" applyBorder="1" applyAlignment="1">
      <alignment horizontal="center" vertical="center"/>
    </xf>
    <xf numFmtId="41" fontId="93" fillId="0" borderId="73" xfId="428" applyFont="1" applyFill="1" applyBorder="1" applyAlignment="1">
      <alignment horizontal="center" vertical="center"/>
    </xf>
    <xf numFmtId="41" fontId="93" fillId="0" borderId="76" xfId="428" applyFont="1" applyFill="1" applyBorder="1" applyAlignment="1">
      <alignment horizontal="center" vertical="center"/>
    </xf>
    <xf numFmtId="41" fontId="93" fillId="0" borderId="74" xfId="428" applyFont="1" applyFill="1" applyBorder="1" applyAlignment="1">
      <alignment horizontal="center" vertical="center"/>
    </xf>
    <xf numFmtId="41" fontId="93" fillId="0" borderId="77" xfId="428" applyFont="1" applyFill="1" applyBorder="1" applyAlignment="1">
      <alignment horizontal="center" vertical="center"/>
    </xf>
    <xf numFmtId="41" fontId="93" fillId="0" borderId="31" xfId="428" applyFont="1" applyFill="1" applyBorder="1" applyAlignment="1">
      <alignment horizontal="center" vertical="center"/>
    </xf>
    <xf numFmtId="41" fontId="93" fillId="0" borderId="28" xfId="428" applyFont="1" applyFill="1" applyBorder="1" applyAlignment="1">
      <alignment horizontal="center" vertical="center"/>
    </xf>
    <xf numFmtId="0" fontId="71" fillId="0" borderId="0" xfId="663" applyFont="1" applyAlignment="1">
      <alignment horizontal="center" vertical="center"/>
    </xf>
    <xf numFmtId="0" fontId="93" fillId="0" borderId="2" xfId="663" applyFont="1" applyBorder="1" applyAlignment="1">
      <alignment horizontal="center" vertical="center"/>
    </xf>
    <xf numFmtId="0" fontId="93" fillId="0" borderId="52" xfId="663" applyFont="1" applyBorder="1" applyAlignment="1">
      <alignment horizontal="center" vertical="center"/>
    </xf>
    <xf numFmtId="0" fontId="93" fillId="0" borderId="53" xfId="663" applyFont="1" applyBorder="1" applyAlignment="1">
      <alignment horizontal="center" vertical="center"/>
    </xf>
    <xf numFmtId="0" fontId="93" fillId="0" borderId="43" xfId="663" applyFont="1" applyBorder="1" applyAlignment="1">
      <alignment horizontal="center" vertical="center"/>
    </xf>
    <xf numFmtId="0" fontId="93" fillId="0" borderId="40" xfId="663" applyFont="1" applyBorder="1" applyAlignment="1">
      <alignment horizontal="center" vertical="center"/>
    </xf>
    <xf numFmtId="0" fontId="93" fillId="0" borderId="18" xfId="663" applyFont="1" applyBorder="1" applyAlignment="1">
      <alignment horizontal="center" vertical="center"/>
    </xf>
    <xf numFmtId="218" fontId="93" fillId="0" borderId="43" xfId="664" applyNumberFormat="1" applyFont="1" applyBorder="1" applyAlignment="1">
      <alignment horizontal="center" vertical="center"/>
    </xf>
    <xf numFmtId="218" fontId="93" fillId="0" borderId="40" xfId="664" applyNumberFormat="1" applyFont="1" applyBorder="1" applyAlignment="1">
      <alignment horizontal="center" vertical="center"/>
    </xf>
    <xf numFmtId="218" fontId="93" fillId="0" borderId="18" xfId="664" applyNumberFormat="1" applyFont="1" applyBorder="1" applyAlignment="1">
      <alignment horizontal="center" vertical="center"/>
    </xf>
    <xf numFmtId="0" fontId="93" fillId="0" borderId="57" xfId="663" applyFont="1" applyBorder="1" applyAlignment="1">
      <alignment horizontal="center" vertical="center"/>
    </xf>
    <xf numFmtId="0" fontId="93" fillId="0" borderId="32" xfId="663" applyFont="1" applyBorder="1" applyAlignment="1">
      <alignment horizontal="center" vertical="center"/>
    </xf>
    <xf numFmtId="0" fontId="93" fillId="0" borderId="39" xfId="663" applyFont="1" applyBorder="1" applyAlignment="1">
      <alignment horizontal="center" vertical="center"/>
    </xf>
    <xf numFmtId="0" fontId="93" fillId="0" borderId="2" xfId="663" applyFont="1" applyBorder="1" applyAlignment="1">
      <alignment horizontal="center" vertical="center" wrapText="1"/>
    </xf>
    <xf numFmtId="0" fontId="93" fillId="0" borderId="92" xfId="663" applyFont="1" applyBorder="1" applyAlignment="1">
      <alignment horizontal="center" vertical="center"/>
    </xf>
    <xf numFmtId="0" fontId="93" fillId="0" borderId="37" xfId="663" applyFont="1" applyBorder="1" applyAlignment="1">
      <alignment horizontal="center" vertical="center"/>
    </xf>
    <xf numFmtId="0" fontId="93" fillId="0" borderId="0" xfId="663" applyFont="1" applyAlignment="1">
      <alignment horizontal="center" vertical="center"/>
    </xf>
    <xf numFmtId="0" fontId="93" fillId="0" borderId="19" xfId="663" applyFont="1" applyBorder="1" applyAlignment="1">
      <alignment horizontal="center" vertical="center"/>
    </xf>
    <xf numFmtId="0" fontId="93" fillId="0" borderId="54" xfId="663" applyFont="1" applyBorder="1" applyAlignment="1">
      <alignment horizontal="center" vertical="center"/>
    </xf>
    <xf numFmtId="0" fontId="93" fillId="0" borderId="38" xfId="663" applyFont="1" applyBorder="1" applyAlignment="1">
      <alignment horizontal="center" vertical="center"/>
    </xf>
    <xf numFmtId="0" fontId="93" fillId="0" borderId="46" xfId="663" applyFont="1" applyBorder="1" applyAlignment="1">
      <alignment horizontal="center" vertical="center"/>
    </xf>
    <xf numFmtId="0" fontId="93" fillId="0" borderId="93" xfId="663" applyFont="1" applyBorder="1" applyAlignment="1">
      <alignment horizontal="center" vertical="center"/>
    </xf>
    <xf numFmtId="0" fontId="93" fillId="35" borderId="89" xfId="663" applyFont="1" applyFill="1" applyBorder="1" applyAlignment="1">
      <alignment horizontal="center" vertical="center" shrinkToFit="1"/>
    </xf>
    <xf numFmtId="0" fontId="93" fillId="35" borderId="76" xfId="663" applyFont="1" applyFill="1" applyBorder="1" applyAlignment="1">
      <alignment horizontal="center" vertical="center" shrinkToFit="1"/>
    </xf>
    <xf numFmtId="41" fontId="93" fillId="0" borderId="50" xfId="425" applyFont="1" applyBorder="1" applyAlignment="1">
      <alignment horizontal="center" vertical="center"/>
    </xf>
    <xf numFmtId="41" fontId="93" fillId="0" borderId="83" xfId="425" applyFont="1" applyBorder="1" applyAlignment="1">
      <alignment horizontal="center" vertical="center"/>
    </xf>
    <xf numFmtId="41" fontId="93" fillId="0" borderId="41" xfId="425" applyFont="1" applyBorder="1" applyAlignment="1">
      <alignment horizontal="center" vertical="center"/>
    </xf>
    <xf numFmtId="0" fontId="93" fillId="0" borderId="16" xfId="663" applyFont="1" applyBorder="1" applyAlignment="1">
      <alignment horizontal="center" vertical="center" wrapText="1"/>
    </xf>
    <xf numFmtId="0" fontId="93" fillId="0" borderId="50" xfId="663" applyFont="1" applyBorder="1" applyAlignment="1">
      <alignment horizontal="center" vertical="center" wrapText="1"/>
    </xf>
    <xf numFmtId="0" fontId="94" fillId="0" borderId="36" xfId="663" applyFont="1" applyBorder="1" applyAlignment="1">
      <alignment horizontal="center" vertical="center"/>
    </xf>
    <xf numFmtId="0" fontId="94" fillId="0" borderId="34" xfId="663" applyFont="1" applyBorder="1" applyAlignment="1">
      <alignment horizontal="center" vertical="center"/>
    </xf>
    <xf numFmtId="0" fontId="93" fillId="0" borderId="27" xfId="663" applyFont="1" applyBorder="1" applyAlignment="1">
      <alignment horizontal="center" vertical="center" wrapText="1"/>
    </xf>
    <xf numFmtId="0" fontId="93" fillId="0" borderId="89" xfId="663" applyFont="1" applyBorder="1" applyAlignment="1">
      <alignment horizontal="center" vertical="center"/>
    </xf>
    <xf numFmtId="0" fontId="93" fillId="0" borderId="76" xfId="663" applyFont="1" applyBorder="1" applyAlignment="1">
      <alignment horizontal="center" vertical="center"/>
    </xf>
    <xf numFmtId="0" fontId="93" fillId="35" borderId="55" xfId="663" applyFont="1" applyFill="1" applyBorder="1" applyAlignment="1">
      <alignment horizontal="center" vertical="center"/>
    </xf>
    <xf numFmtId="0" fontId="93" fillId="35" borderId="83" xfId="663" applyFont="1" applyFill="1" applyBorder="1" applyAlignment="1">
      <alignment horizontal="center" vertical="center"/>
    </xf>
    <xf numFmtId="0" fontId="93" fillId="35" borderId="48" xfId="663" applyFont="1" applyFill="1" applyBorder="1" applyAlignment="1">
      <alignment horizontal="center" vertical="center"/>
    </xf>
    <xf numFmtId="0" fontId="1" fillId="0" borderId="76" xfId="663" applyBorder="1" applyAlignment="1">
      <alignment horizontal="center" vertical="center"/>
    </xf>
    <xf numFmtId="0" fontId="1" fillId="0" borderId="37" xfId="663" applyBorder="1" applyAlignment="1">
      <alignment horizontal="center" vertical="center"/>
    </xf>
    <xf numFmtId="0" fontId="1" fillId="0" borderId="19" xfId="663" applyBorder="1" applyAlignment="1">
      <alignment horizontal="center" vertical="center"/>
    </xf>
    <xf numFmtId="0" fontId="1" fillId="0" borderId="43" xfId="663" applyBorder="1" applyAlignment="1">
      <alignment horizontal="center" vertical="center"/>
    </xf>
    <xf numFmtId="0" fontId="1" fillId="0" borderId="40" xfId="663" applyBorder="1" applyAlignment="1">
      <alignment horizontal="center" vertical="center"/>
    </xf>
    <xf numFmtId="0" fontId="1" fillId="0" borderId="18" xfId="663" applyBorder="1" applyAlignment="1">
      <alignment horizontal="center" vertical="center"/>
    </xf>
    <xf numFmtId="0" fontId="1" fillId="0" borderId="2" xfId="663" applyBorder="1" applyAlignment="1">
      <alignment horizontal="center" vertical="center"/>
    </xf>
    <xf numFmtId="0" fontId="1" fillId="0" borderId="52" xfId="663" applyBorder="1" applyAlignment="1">
      <alignment horizontal="center" vertical="center"/>
    </xf>
    <xf numFmtId="0" fontId="122" fillId="0" borderId="43" xfId="663" applyFont="1" applyBorder="1" applyAlignment="1">
      <alignment horizontal="center" vertical="center" wrapText="1"/>
    </xf>
    <xf numFmtId="0" fontId="1" fillId="0" borderId="44" xfId="663" applyBorder="1" applyAlignment="1">
      <alignment horizontal="center" vertical="center"/>
    </xf>
    <xf numFmtId="0" fontId="1" fillId="0" borderId="1" xfId="663" applyBorder="1" applyAlignment="1">
      <alignment horizontal="center" vertical="center"/>
    </xf>
    <xf numFmtId="0" fontId="1" fillId="0" borderId="45" xfId="663" applyBorder="1" applyAlignment="1">
      <alignment horizontal="center" vertical="center"/>
    </xf>
    <xf numFmtId="0" fontId="1" fillId="0" borderId="38" xfId="663" applyBorder="1" applyAlignment="1">
      <alignment horizontal="center" vertical="center"/>
    </xf>
    <xf numFmtId="0" fontId="1" fillId="0" borderId="43" xfId="663" applyBorder="1" applyAlignment="1">
      <alignment horizontal="center" vertical="center" wrapText="1"/>
    </xf>
    <xf numFmtId="0" fontId="1" fillId="0" borderId="1" xfId="663" applyBorder="1" applyAlignment="1">
      <alignment horizontal="center" vertical="center" wrapText="1"/>
    </xf>
    <xf numFmtId="0" fontId="88" fillId="0" borderId="0" xfId="647" applyFont="1" applyAlignment="1">
      <alignment horizontal="left" vertical="center" wrapText="1"/>
    </xf>
    <xf numFmtId="224" fontId="113" fillId="36" borderId="0" xfId="647" applyNumberFormat="1" applyFont="1" applyFill="1" applyAlignment="1">
      <alignment horizontal="center" vertical="center"/>
    </xf>
    <xf numFmtId="0" fontId="112" fillId="0" borderId="0" xfId="647" applyFont="1" applyAlignment="1">
      <alignment horizontal="center" vertical="center"/>
    </xf>
    <xf numFmtId="0" fontId="1" fillId="0" borderId="0" xfId="647" applyFont="1" applyAlignment="1">
      <alignment horizontal="left" vertical="center"/>
    </xf>
    <xf numFmtId="224" fontId="114" fillId="36" borderId="0" xfId="647" applyNumberFormat="1" applyFont="1" applyFill="1" applyAlignment="1">
      <alignment horizontal="center" vertical="center"/>
    </xf>
    <xf numFmtId="0" fontId="2" fillId="0" borderId="0" xfId="647" quotePrefix="1" applyAlignment="1">
      <alignment horizontal="left" vertical="center"/>
    </xf>
    <xf numFmtId="0" fontId="2" fillId="0" borderId="0" xfId="647" applyAlignment="1">
      <alignment horizontal="left" vertical="center"/>
    </xf>
    <xf numFmtId="0" fontId="117" fillId="37" borderId="0" xfId="603" applyNumberFormat="1" applyFont="1" applyFill="1" applyAlignment="1">
      <alignment horizontal="center" vertical="center"/>
    </xf>
    <xf numFmtId="0" fontId="99" fillId="38" borderId="43" xfId="603" applyNumberFormat="1" applyFont="1" applyFill="1" applyBorder="1" applyAlignment="1">
      <alignment horizontal="center" vertical="center"/>
    </xf>
    <xf numFmtId="0" fontId="99" fillId="38" borderId="18" xfId="603" applyNumberFormat="1" applyFont="1" applyFill="1" applyBorder="1" applyAlignment="1">
      <alignment horizontal="center" vertical="center"/>
    </xf>
    <xf numFmtId="0" fontId="99" fillId="38" borderId="2" xfId="603" applyNumberFormat="1" applyFont="1" applyFill="1" applyBorder="1" applyAlignment="1">
      <alignment horizontal="center" vertical="center"/>
    </xf>
    <xf numFmtId="0" fontId="99" fillId="38" borderId="92" xfId="603" applyNumberFormat="1" applyFont="1" applyFill="1" applyBorder="1" applyAlignment="1">
      <alignment horizontal="center" vertical="center"/>
    </xf>
    <xf numFmtId="0" fontId="99" fillId="38" borderId="37" xfId="603" applyNumberFormat="1" applyFont="1" applyFill="1" applyBorder="1" applyAlignment="1">
      <alignment horizontal="center" vertical="center"/>
    </xf>
    <xf numFmtId="0" fontId="99" fillId="38" borderId="53" xfId="603" applyNumberFormat="1" applyFont="1" applyFill="1" applyBorder="1" applyAlignment="1">
      <alignment horizontal="center" vertical="center"/>
    </xf>
    <xf numFmtId="0" fontId="99" fillId="38" borderId="54" xfId="603" applyNumberFormat="1" applyFont="1" applyFill="1" applyBorder="1" applyAlignment="1">
      <alignment horizontal="center" vertical="center"/>
    </xf>
    <xf numFmtId="0" fontId="99" fillId="38" borderId="38" xfId="603" applyNumberFormat="1" applyFont="1" applyFill="1" applyBorder="1" applyAlignment="1">
      <alignment horizontal="center" vertical="center"/>
    </xf>
    <xf numFmtId="0" fontId="119" fillId="38" borderId="45" xfId="665" applyNumberFormat="1" applyFont="1" applyFill="1" applyBorder="1" applyAlignment="1">
      <alignment horizontal="center" vertical="center"/>
    </xf>
    <xf numFmtId="0" fontId="119" fillId="38" borderId="6" xfId="665" applyNumberFormat="1" applyFont="1" applyFill="1" applyBorder="1" applyAlignment="1">
      <alignment horizontal="center" vertical="center"/>
    </xf>
    <xf numFmtId="0" fontId="119" fillId="38" borderId="44" xfId="665" applyNumberFormat="1" applyFont="1" applyFill="1" applyBorder="1" applyAlignment="1">
      <alignment horizontal="center" vertical="center"/>
    </xf>
    <xf numFmtId="0" fontId="119" fillId="38" borderId="43" xfId="603" applyNumberFormat="1" applyFont="1" applyFill="1" applyBorder="1" applyAlignment="1">
      <alignment horizontal="center" vertical="center" shrinkToFit="1"/>
    </xf>
    <xf numFmtId="0" fontId="119" fillId="38" borderId="18" xfId="603" applyNumberFormat="1" applyFont="1" applyFill="1" applyBorder="1" applyAlignment="1">
      <alignment horizontal="center" vertical="center" shrinkToFit="1"/>
    </xf>
    <xf numFmtId="0" fontId="2" fillId="0" borderId="1" xfId="649" applyBorder="1" applyAlignment="1">
      <alignment horizontal="center" vertical="center"/>
    </xf>
    <xf numFmtId="0" fontId="131" fillId="0" borderId="0" xfId="649" applyFont="1" applyAlignment="1">
      <alignment horizontal="center" vertical="center"/>
    </xf>
    <xf numFmtId="0" fontId="128" fillId="0" borderId="0" xfId="649" applyFont="1" applyAlignment="1">
      <alignment horizontal="center" vertical="center"/>
    </xf>
    <xf numFmtId="0" fontId="130" fillId="0" borderId="0" xfId="649" applyFont="1" applyAlignment="1">
      <alignment horizontal="center" vertical="center"/>
    </xf>
    <xf numFmtId="0" fontId="2" fillId="34" borderId="1" xfId="649" applyFill="1" applyBorder="1" applyAlignment="1">
      <alignment horizontal="center" vertical="center"/>
    </xf>
    <xf numFmtId="0" fontId="2" fillId="0" borderId="1" xfId="649" applyBorder="1" applyAlignment="1">
      <alignment horizontal="center" vertical="center" wrapText="1"/>
    </xf>
  </cellXfs>
  <cellStyles count="666">
    <cellStyle name="#,##0" xfId="1" xr:uid="{00000000-0005-0000-0000-000000000000}"/>
    <cellStyle name="#,##0 2" xfId="2" xr:uid="{00000000-0005-0000-0000-000001000000}"/>
    <cellStyle name="#,##0 2 2" xfId="3" xr:uid="{00000000-0005-0000-0000-000002000000}"/>
    <cellStyle name="#,##0 2 3" xfId="4" xr:uid="{00000000-0005-0000-0000-000003000000}"/>
    <cellStyle name="#,##0 3" xfId="5" xr:uid="{00000000-0005-0000-0000-000004000000}"/>
    <cellStyle name="#,##0 4" xfId="6" xr:uid="{00000000-0005-0000-0000-000005000000}"/>
    <cellStyle name="$" xfId="7" xr:uid="{00000000-0005-0000-0000-000006000000}"/>
    <cellStyle name="$_db진흥" xfId="8" xr:uid="{00000000-0005-0000-0000-000007000000}"/>
    <cellStyle name="$_db진흥 2" xfId="9" xr:uid="{00000000-0005-0000-0000-000008000000}"/>
    <cellStyle name="$_db진흥 2 2" xfId="10" xr:uid="{00000000-0005-0000-0000-000009000000}"/>
    <cellStyle name="$_db진흥 2 3" xfId="11" xr:uid="{00000000-0005-0000-0000-00000A000000}"/>
    <cellStyle name="$_db진흥 2 3 2" xfId="12" xr:uid="{00000000-0005-0000-0000-00000B000000}"/>
    <cellStyle name="$_db진흥 3" xfId="13" xr:uid="{00000000-0005-0000-0000-00000C000000}"/>
    <cellStyle name="$_db진흥 4" xfId="14" xr:uid="{00000000-0005-0000-0000-00000D000000}"/>
    <cellStyle name="$_SE40" xfId="15" xr:uid="{00000000-0005-0000-0000-00000E000000}"/>
    <cellStyle name="$_SE40 2" xfId="16" xr:uid="{00000000-0005-0000-0000-00000F000000}"/>
    <cellStyle name="$_SE40 3" xfId="17" xr:uid="{00000000-0005-0000-0000-000010000000}"/>
    <cellStyle name="$_견적2" xfId="18" xr:uid="{00000000-0005-0000-0000-000011000000}"/>
    <cellStyle name="$_견적2 2" xfId="19" xr:uid="{00000000-0005-0000-0000-000012000000}"/>
    <cellStyle name="$_견적2 2 2" xfId="20" xr:uid="{00000000-0005-0000-0000-000013000000}"/>
    <cellStyle name="$_견적2 2 3" xfId="21" xr:uid="{00000000-0005-0000-0000-000014000000}"/>
    <cellStyle name="$_견적2 2 3 2" xfId="22" xr:uid="{00000000-0005-0000-0000-000015000000}"/>
    <cellStyle name="$_견적2 3" xfId="23" xr:uid="{00000000-0005-0000-0000-000016000000}"/>
    <cellStyle name="$_견적2 4" xfId="24" xr:uid="{00000000-0005-0000-0000-000017000000}"/>
    <cellStyle name="$_공사비2001-06" xfId="25" xr:uid="{00000000-0005-0000-0000-000018000000}"/>
    <cellStyle name="$_기아" xfId="26" xr:uid="{00000000-0005-0000-0000-000019000000}"/>
    <cellStyle name="$_기아 2" xfId="27" xr:uid="{00000000-0005-0000-0000-00001A000000}"/>
    <cellStyle name="$_기아 3" xfId="28" xr:uid="{00000000-0005-0000-0000-00001B000000}"/>
    <cellStyle name="$_대규모(2004예산요구최종)" xfId="29" xr:uid="{00000000-0005-0000-0000-00001C000000}"/>
    <cellStyle name="$_송강총괄2003조달청요율" xfId="30" xr:uid="{00000000-0005-0000-0000-00001D000000}"/>
    <cellStyle name="$_전북" xfId="31" xr:uid="{00000000-0005-0000-0000-00001E000000}"/>
    <cellStyle name="$_합판거푸집" xfId="32" xr:uid="{00000000-0005-0000-0000-00001F000000}"/>
    <cellStyle name="(표준)" xfId="33" xr:uid="{00000000-0005-0000-0000-000020000000}"/>
    <cellStyle name="(표준) 2" xfId="34" xr:uid="{00000000-0005-0000-0000-000021000000}"/>
    <cellStyle name="(표준) 2 2" xfId="35" xr:uid="{00000000-0005-0000-0000-000022000000}"/>
    <cellStyle name="(표준) 3" xfId="36" xr:uid="{00000000-0005-0000-0000-000023000000}"/>
    <cellStyle name="0.0" xfId="37" xr:uid="{00000000-0005-0000-0000-000024000000}"/>
    <cellStyle name="0.0 2" xfId="38" xr:uid="{00000000-0005-0000-0000-000025000000}"/>
    <cellStyle name="0.0 2 2" xfId="39" xr:uid="{00000000-0005-0000-0000-000026000000}"/>
    <cellStyle name="0.0 2 3" xfId="40" xr:uid="{00000000-0005-0000-0000-000027000000}"/>
    <cellStyle name="0.0 3" xfId="41" xr:uid="{00000000-0005-0000-0000-000028000000}"/>
    <cellStyle name="0.0 4" xfId="42" xr:uid="{00000000-0005-0000-0000-000029000000}"/>
    <cellStyle name="0.00" xfId="43" xr:uid="{00000000-0005-0000-0000-00002A000000}"/>
    <cellStyle name="0.00 2" xfId="44" xr:uid="{00000000-0005-0000-0000-00002B000000}"/>
    <cellStyle name="0.00 2 2" xfId="45" xr:uid="{00000000-0005-0000-0000-00002C000000}"/>
    <cellStyle name="0.00 2 3" xfId="46" xr:uid="{00000000-0005-0000-0000-00002D000000}"/>
    <cellStyle name="0.00 3" xfId="47" xr:uid="{00000000-0005-0000-0000-00002E000000}"/>
    <cellStyle name="0.00 4" xfId="48" xr:uid="{00000000-0005-0000-0000-00002F000000}"/>
    <cellStyle name="20% - Accent1" xfId="49" xr:uid="{00000000-0005-0000-0000-000030000000}"/>
    <cellStyle name="20% - Accent2" xfId="50" xr:uid="{00000000-0005-0000-0000-000031000000}"/>
    <cellStyle name="20% - Accent3" xfId="51" xr:uid="{00000000-0005-0000-0000-000032000000}"/>
    <cellStyle name="20% - Accent4" xfId="52" xr:uid="{00000000-0005-0000-0000-000033000000}"/>
    <cellStyle name="20% - Accent5" xfId="53" xr:uid="{00000000-0005-0000-0000-000034000000}"/>
    <cellStyle name="20% - Accent6" xfId="54" xr:uid="{00000000-0005-0000-0000-000035000000}"/>
    <cellStyle name="20% - 강조색1" xfId="55" builtinId="30" customBuiltin="1"/>
    <cellStyle name="20% - 강조색1 2" xfId="56" xr:uid="{00000000-0005-0000-0000-000037000000}"/>
    <cellStyle name="20% - 강조색1 3" xfId="57" xr:uid="{00000000-0005-0000-0000-000038000000}"/>
    <cellStyle name="20% - 강조색1 4" xfId="58" xr:uid="{00000000-0005-0000-0000-000039000000}"/>
    <cellStyle name="20% - 강조색2" xfId="59" builtinId="34" customBuiltin="1"/>
    <cellStyle name="20% - 강조색2 2" xfId="60" xr:uid="{00000000-0005-0000-0000-00003B000000}"/>
    <cellStyle name="20% - 강조색2 3" xfId="61" xr:uid="{00000000-0005-0000-0000-00003C000000}"/>
    <cellStyle name="20% - 강조색2 4" xfId="62" xr:uid="{00000000-0005-0000-0000-00003D000000}"/>
    <cellStyle name="20% - 강조색3" xfId="63" builtinId="38" customBuiltin="1"/>
    <cellStyle name="20% - 강조색3 2" xfId="64" xr:uid="{00000000-0005-0000-0000-00003F000000}"/>
    <cellStyle name="20% - 강조색3 3" xfId="65" xr:uid="{00000000-0005-0000-0000-000040000000}"/>
    <cellStyle name="20% - 강조색3 4" xfId="66" xr:uid="{00000000-0005-0000-0000-000041000000}"/>
    <cellStyle name="20% - 강조색4" xfId="67" builtinId="42" customBuiltin="1"/>
    <cellStyle name="20% - 강조색4 2" xfId="68" xr:uid="{00000000-0005-0000-0000-000043000000}"/>
    <cellStyle name="20% - 강조색4 3" xfId="69" xr:uid="{00000000-0005-0000-0000-000044000000}"/>
    <cellStyle name="20% - 강조색4 4" xfId="70" xr:uid="{00000000-0005-0000-0000-000045000000}"/>
    <cellStyle name="20% - 강조색5" xfId="71" builtinId="46" customBuiltin="1"/>
    <cellStyle name="20% - 강조색5 2" xfId="72" xr:uid="{00000000-0005-0000-0000-000047000000}"/>
    <cellStyle name="20% - 강조색5 3" xfId="73" xr:uid="{00000000-0005-0000-0000-000048000000}"/>
    <cellStyle name="20% - 강조색5 4" xfId="74" xr:uid="{00000000-0005-0000-0000-000049000000}"/>
    <cellStyle name="20% - 강조색6" xfId="75" builtinId="50" customBuiltin="1"/>
    <cellStyle name="20% - 강조색6 2" xfId="76" xr:uid="{00000000-0005-0000-0000-00004B000000}"/>
    <cellStyle name="20% - 강조색6 3" xfId="77" xr:uid="{00000000-0005-0000-0000-00004C000000}"/>
    <cellStyle name="20% - 강조색6 4" xfId="78" xr:uid="{00000000-0005-0000-0000-00004D000000}"/>
    <cellStyle name="40% - Accent1" xfId="79" xr:uid="{00000000-0005-0000-0000-00004E000000}"/>
    <cellStyle name="40% - Accent2" xfId="80" xr:uid="{00000000-0005-0000-0000-00004F000000}"/>
    <cellStyle name="40% - Accent3" xfId="81" xr:uid="{00000000-0005-0000-0000-000050000000}"/>
    <cellStyle name="40% - Accent4" xfId="82" xr:uid="{00000000-0005-0000-0000-000051000000}"/>
    <cellStyle name="40% - Accent5" xfId="83" xr:uid="{00000000-0005-0000-0000-000052000000}"/>
    <cellStyle name="40% - Accent6" xfId="84" xr:uid="{00000000-0005-0000-0000-000053000000}"/>
    <cellStyle name="40% - 강조색1" xfId="85" builtinId="31" customBuiltin="1"/>
    <cellStyle name="40% - 강조색1 2" xfId="86" xr:uid="{00000000-0005-0000-0000-000055000000}"/>
    <cellStyle name="40% - 강조색1 3" xfId="87" xr:uid="{00000000-0005-0000-0000-000056000000}"/>
    <cellStyle name="40% - 강조색1 4" xfId="88" xr:uid="{00000000-0005-0000-0000-000057000000}"/>
    <cellStyle name="40% - 강조색2" xfId="89" builtinId="35" customBuiltin="1"/>
    <cellStyle name="40% - 강조색2 2" xfId="90" xr:uid="{00000000-0005-0000-0000-000059000000}"/>
    <cellStyle name="40% - 강조색2 3" xfId="91" xr:uid="{00000000-0005-0000-0000-00005A000000}"/>
    <cellStyle name="40% - 강조색2 4" xfId="92" xr:uid="{00000000-0005-0000-0000-00005B000000}"/>
    <cellStyle name="40% - 강조색3" xfId="93" builtinId="39" customBuiltin="1"/>
    <cellStyle name="40% - 강조색3 2" xfId="94" xr:uid="{00000000-0005-0000-0000-00005D000000}"/>
    <cellStyle name="40% - 강조색3 3" xfId="95" xr:uid="{00000000-0005-0000-0000-00005E000000}"/>
    <cellStyle name="40% - 강조색3 4" xfId="96" xr:uid="{00000000-0005-0000-0000-00005F000000}"/>
    <cellStyle name="40% - 강조색4" xfId="97" builtinId="43" customBuiltin="1"/>
    <cellStyle name="40% - 강조색4 2" xfId="98" xr:uid="{00000000-0005-0000-0000-000061000000}"/>
    <cellStyle name="40% - 강조색4 3" xfId="99" xr:uid="{00000000-0005-0000-0000-000062000000}"/>
    <cellStyle name="40% - 강조색4 4" xfId="100" xr:uid="{00000000-0005-0000-0000-000063000000}"/>
    <cellStyle name="40% - 강조색5" xfId="101" builtinId="47" customBuiltin="1"/>
    <cellStyle name="40% - 강조색5 2" xfId="102" xr:uid="{00000000-0005-0000-0000-000065000000}"/>
    <cellStyle name="40% - 강조색5 3" xfId="103" xr:uid="{00000000-0005-0000-0000-000066000000}"/>
    <cellStyle name="40% - 강조색5 4" xfId="104" xr:uid="{00000000-0005-0000-0000-000067000000}"/>
    <cellStyle name="40% - 강조색6" xfId="105" builtinId="51" customBuiltin="1"/>
    <cellStyle name="40% - 강조색6 2" xfId="106" xr:uid="{00000000-0005-0000-0000-000069000000}"/>
    <cellStyle name="40% - 강조색6 3" xfId="107" xr:uid="{00000000-0005-0000-0000-00006A000000}"/>
    <cellStyle name="40% - 강조색6 4" xfId="108" xr:uid="{00000000-0005-0000-0000-00006B000000}"/>
    <cellStyle name="60% - Accent1" xfId="109" xr:uid="{00000000-0005-0000-0000-00006C000000}"/>
    <cellStyle name="60% - Accent2" xfId="110" xr:uid="{00000000-0005-0000-0000-00006D000000}"/>
    <cellStyle name="60% - Accent3" xfId="111" xr:uid="{00000000-0005-0000-0000-00006E000000}"/>
    <cellStyle name="60% - Accent4" xfId="112" xr:uid="{00000000-0005-0000-0000-00006F000000}"/>
    <cellStyle name="60% - Accent5" xfId="113" xr:uid="{00000000-0005-0000-0000-000070000000}"/>
    <cellStyle name="60% - Accent6" xfId="114" xr:uid="{00000000-0005-0000-0000-000071000000}"/>
    <cellStyle name="60% - 강조색1" xfId="115" builtinId="32" customBuiltin="1"/>
    <cellStyle name="60% - 강조색1 2" xfId="116" xr:uid="{00000000-0005-0000-0000-000073000000}"/>
    <cellStyle name="60% - 강조색1 3" xfId="117" xr:uid="{00000000-0005-0000-0000-000074000000}"/>
    <cellStyle name="60% - 강조색1 4" xfId="118" xr:uid="{00000000-0005-0000-0000-000075000000}"/>
    <cellStyle name="60% - 강조색2" xfId="119" builtinId="36" customBuiltin="1"/>
    <cellStyle name="60% - 강조색2 2" xfId="120" xr:uid="{00000000-0005-0000-0000-000077000000}"/>
    <cellStyle name="60% - 강조색2 3" xfId="121" xr:uid="{00000000-0005-0000-0000-000078000000}"/>
    <cellStyle name="60% - 강조색2 4" xfId="122" xr:uid="{00000000-0005-0000-0000-000079000000}"/>
    <cellStyle name="60% - 강조색3" xfId="123" builtinId="40" customBuiltin="1"/>
    <cellStyle name="60% - 강조색3 2" xfId="124" xr:uid="{00000000-0005-0000-0000-00007B000000}"/>
    <cellStyle name="60% - 강조색3 3" xfId="125" xr:uid="{00000000-0005-0000-0000-00007C000000}"/>
    <cellStyle name="60% - 강조색3 4" xfId="126" xr:uid="{00000000-0005-0000-0000-00007D000000}"/>
    <cellStyle name="60% - 강조색4" xfId="127" builtinId="44" customBuiltin="1"/>
    <cellStyle name="60% - 강조색4 2" xfId="128" xr:uid="{00000000-0005-0000-0000-00007F000000}"/>
    <cellStyle name="60% - 강조색4 3" xfId="129" xr:uid="{00000000-0005-0000-0000-000080000000}"/>
    <cellStyle name="60% - 강조색4 4" xfId="130" xr:uid="{00000000-0005-0000-0000-000081000000}"/>
    <cellStyle name="60% - 강조색5" xfId="131" builtinId="48" customBuiltin="1"/>
    <cellStyle name="60% - 강조색5 2" xfId="132" xr:uid="{00000000-0005-0000-0000-000083000000}"/>
    <cellStyle name="60% - 강조색5 3" xfId="133" xr:uid="{00000000-0005-0000-0000-000084000000}"/>
    <cellStyle name="60% - 강조색5 4" xfId="134" xr:uid="{00000000-0005-0000-0000-000085000000}"/>
    <cellStyle name="60% - 강조색6" xfId="135" builtinId="52" customBuiltin="1"/>
    <cellStyle name="60% - 강조색6 2" xfId="136" xr:uid="{00000000-0005-0000-0000-000087000000}"/>
    <cellStyle name="60% - 강조색6 3" xfId="137" xr:uid="{00000000-0005-0000-0000-000088000000}"/>
    <cellStyle name="60% - 강조색6 4" xfId="138" xr:uid="{00000000-0005-0000-0000-000089000000}"/>
    <cellStyle name="A¨­￠￢￠O [0]_INQUIRY ￠?￥i¨u¡AAⓒ￢Aⓒª " xfId="139" xr:uid="{00000000-0005-0000-0000-00008A000000}"/>
    <cellStyle name="A¨­￠￢￠O_INQUIRY ￠?￥i¨u¡AAⓒ￢Aⓒª " xfId="140" xr:uid="{00000000-0005-0000-0000-00008B000000}"/>
    <cellStyle name="Accent1" xfId="141" xr:uid="{00000000-0005-0000-0000-00008C000000}"/>
    <cellStyle name="Accent2" xfId="142" xr:uid="{00000000-0005-0000-0000-00008D000000}"/>
    <cellStyle name="Accent3" xfId="143" xr:uid="{00000000-0005-0000-0000-00008E000000}"/>
    <cellStyle name="Accent4" xfId="144" xr:uid="{00000000-0005-0000-0000-00008F000000}"/>
    <cellStyle name="Accent5" xfId="145" xr:uid="{00000000-0005-0000-0000-000090000000}"/>
    <cellStyle name="Accent6" xfId="146" xr:uid="{00000000-0005-0000-0000-000091000000}"/>
    <cellStyle name="ÅëÈ­ [0]_»ç¾÷È¿°ú" xfId="147" xr:uid="{00000000-0005-0000-0000-000092000000}"/>
    <cellStyle name="AeE­ [0]_¼oAI¼º " xfId="148" xr:uid="{00000000-0005-0000-0000-000093000000}"/>
    <cellStyle name="ÅëÈ­_»ç¾÷È¿°ú" xfId="149" xr:uid="{00000000-0005-0000-0000-000094000000}"/>
    <cellStyle name="AeE­_¼oAI¼º " xfId="150" xr:uid="{00000000-0005-0000-0000-000095000000}"/>
    <cellStyle name="AeE¡ⓒ [0]_INQUIRY ￠?￥i¨u¡AAⓒ￢Aⓒª " xfId="151" xr:uid="{00000000-0005-0000-0000-000096000000}"/>
    <cellStyle name="AeE¡ⓒ_INQUIRY ￠?￥i¨u¡AAⓒ￢Aⓒª " xfId="152" xr:uid="{00000000-0005-0000-0000-000097000000}"/>
    <cellStyle name="ÄÞ¸¶ [0]_»ç¾÷È¿°ú" xfId="153" xr:uid="{00000000-0005-0000-0000-000098000000}"/>
    <cellStyle name="AÞ¸¶ [0]_¼oAI¼º " xfId="154" xr:uid="{00000000-0005-0000-0000-000099000000}"/>
    <cellStyle name="ÄÞ¸¶_»ç¾÷È¿°ú" xfId="155" xr:uid="{00000000-0005-0000-0000-00009A000000}"/>
    <cellStyle name="AÞ¸¶_¼oAI¼º " xfId="156" xr:uid="{00000000-0005-0000-0000-00009B000000}"/>
    <cellStyle name="Bad" xfId="157" xr:uid="{00000000-0005-0000-0000-00009C000000}"/>
    <cellStyle name="C¡IA¨ª_¡ic¨u¡A¨￢I¨￢¡Æ AN¡Æe " xfId="158" xr:uid="{00000000-0005-0000-0000-00009D000000}"/>
    <cellStyle name="C￥AØ_  FAB AIA¤  " xfId="159" xr:uid="{00000000-0005-0000-0000-00009E000000}"/>
    <cellStyle name="Ç¥ÁØ_»ç¾÷È¿°ú" xfId="160" xr:uid="{00000000-0005-0000-0000-00009F000000}"/>
    <cellStyle name="Calc Currency (0)" xfId="161" xr:uid="{00000000-0005-0000-0000-0000A0000000}"/>
    <cellStyle name="Calculation" xfId="162" xr:uid="{00000000-0005-0000-0000-0000A1000000}"/>
    <cellStyle name="Calculation 2" xfId="163" xr:uid="{00000000-0005-0000-0000-0000A2000000}"/>
    <cellStyle name="Calculation 2 2" xfId="164" xr:uid="{00000000-0005-0000-0000-0000A3000000}"/>
    <cellStyle name="Calculation 2 3" xfId="165" xr:uid="{00000000-0005-0000-0000-0000A4000000}"/>
    <cellStyle name="Calculation 3" xfId="166" xr:uid="{00000000-0005-0000-0000-0000A5000000}"/>
    <cellStyle name="Calculation 4" xfId="167" xr:uid="{00000000-0005-0000-0000-0000A6000000}"/>
    <cellStyle name="Calculation 5" xfId="168" xr:uid="{00000000-0005-0000-0000-0000A7000000}"/>
    <cellStyle name="Check Cell" xfId="169" xr:uid="{00000000-0005-0000-0000-0000A8000000}"/>
    <cellStyle name="Check Cell 2" xfId="170" xr:uid="{00000000-0005-0000-0000-0000A9000000}"/>
    <cellStyle name="Comma" xfId="171" xr:uid="{00000000-0005-0000-0000-0000AA000000}"/>
    <cellStyle name="Comma [0]" xfId="172" xr:uid="{00000000-0005-0000-0000-0000AB000000}"/>
    <cellStyle name="comma zerodec" xfId="173" xr:uid="{00000000-0005-0000-0000-0000AC000000}"/>
    <cellStyle name="Comma_ SG&amp;A Bridge " xfId="174" xr:uid="{00000000-0005-0000-0000-0000AD000000}"/>
    <cellStyle name="Comma0" xfId="175" xr:uid="{00000000-0005-0000-0000-0000AE000000}"/>
    <cellStyle name="Copied" xfId="176" xr:uid="{00000000-0005-0000-0000-0000AF000000}"/>
    <cellStyle name="Currency" xfId="177" xr:uid="{00000000-0005-0000-0000-0000B0000000}"/>
    <cellStyle name="Currency [0]" xfId="178" xr:uid="{00000000-0005-0000-0000-0000B1000000}"/>
    <cellStyle name="Currency 2" xfId="179" xr:uid="{00000000-0005-0000-0000-0000B2000000}"/>
    <cellStyle name="Currency 2 2" xfId="180" xr:uid="{00000000-0005-0000-0000-0000B3000000}"/>
    <cellStyle name="Currency 3" xfId="181" xr:uid="{00000000-0005-0000-0000-0000B4000000}"/>
    <cellStyle name="Currency 3 2" xfId="182" xr:uid="{00000000-0005-0000-0000-0000B5000000}"/>
    <cellStyle name="Currency_ SG&amp;A Bridge " xfId="183" xr:uid="{00000000-0005-0000-0000-0000B6000000}"/>
    <cellStyle name="Currency0" xfId="184" xr:uid="{00000000-0005-0000-0000-0000B7000000}"/>
    <cellStyle name="Currency1" xfId="185" xr:uid="{00000000-0005-0000-0000-0000B8000000}"/>
    <cellStyle name="Date" xfId="186" xr:uid="{00000000-0005-0000-0000-0000B9000000}"/>
    <cellStyle name="Date 2" xfId="187" xr:uid="{00000000-0005-0000-0000-0000BA000000}"/>
    <cellStyle name="Date 2 2" xfId="188" xr:uid="{00000000-0005-0000-0000-0000BB000000}"/>
    <cellStyle name="Date 3" xfId="189" xr:uid="{00000000-0005-0000-0000-0000BC000000}"/>
    <cellStyle name="Date 3 2" xfId="190" xr:uid="{00000000-0005-0000-0000-0000BD000000}"/>
    <cellStyle name="Date 4" xfId="191" xr:uid="{00000000-0005-0000-0000-0000BE000000}"/>
    <cellStyle name="Dollar (zero dec)" xfId="192" xr:uid="{00000000-0005-0000-0000-0000BF000000}"/>
    <cellStyle name="Entered" xfId="193" xr:uid="{00000000-0005-0000-0000-0000C0000000}"/>
    <cellStyle name="Explanatory Text" xfId="194" xr:uid="{00000000-0005-0000-0000-0000C1000000}"/>
    <cellStyle name="F2" xfId="195" xr:uid="{00000000-0005-0000-0000-0000C2000000}"/>
    <cellStyle name="F3" xfId="196" xr:uid="{00000000-0005-0000-0000-0000C3000000}"/>
    <cellStyle name="F4" xfId="197" xr:uid="{00000000-0005-0000-0000-0000C4000000}"/>
    <cellStyle name="F5" xfId="198" xr:uid="{00000000-0005-0000-0000-0000C5000000}"/>
    <cellStyle name="F6" xfId="199" xr:uid="{00000000-0005-0000-0000-0000C6000000}"/>
    <cellStyle name="F7" xfId="200" xr:uid="{00000000-0005-0000-0000-0000C7000000}"/>
    <cellStyle name="F8" xfId="201" xr:uid="{00000000-0005-0000-0000-0000C8000000}"/>
    <cellStyle name="Fixed" xfId="202" xr:uid="{00000000-0005-0000-0000-0000C9000000}"/>
    <cellStyle name="Fixed 2" xfId="203" xr:uid="{00000000-0005-0000-0000-0000CA000000}"/>
    <cellStyle name="Fixed 2 2" xfId="204" xr:uid="{00000000-0005-0000-0000-0000CB000000}"/>
    <cellStyle name="Fixed 3" xfId="205" xr:uid="{00000000-0005-0000-0000-0000CC000000}"/>
    <cellStyle name="Fixed 3 2" xfId="206" xr:uid="{00000000-0005-0000-0000-0000CD000000}"/>
    <cellStyle name="Fixed 4" xfId="207" xr:uid="{00000000-0005-0000-0000-0000CE000000}"/>
    <cellStyle name="Good" xfId="208" xr:uid="{00000000-0005-0000-0000-0000CF000000}"/>
    <cellStyle name="Grey" xfId="209" xr:uid="{00000000-0005-0000-0000-0000D0000000}"/>
    <cellStyle name="Header1" xfId="210" xr:uid="{00000000-0005-0000-0000-0000D1000000}"/>
    <cellStyle name="Header2" xfId="211" xr:uid="{00000000-0005-0000-0000-0000D2000000}"/>
    <cellStyle name="Header2 2" xfId="212" xr:uid="{00000000-0005-0000-0000-0000D3000000}"/>
    <cellStyle name="Header2 2 2" xfId="213" xr:uid="{00000000-0005-0000-0000-0000D4000000}"/>
    <cellStyle name="Header2 2 3" xfId="214" xr:uid="{00000000-0005-0000-0000-0000D5000000}"/>
    <cellStyle name="Header2 3" xfId="215" xr:uid="{00000000-0005-0000-0000-0000D6000000}"/>
    <cellStyle name="Header2 4" xfId="216" xr:uid="{00000000-0005-0000-0000-0000D7000000}"/>
    <cellStyle name="Heading 1" xfId="217" xr:uid="{00000000-0005-0000-0000-0000D8000000}"/>
    <cellStyle name="Heading 1 2" xfId="218" xr:uid="{00000000-0005-0000-0000-0000D9000000}"/>
    <cellStyle name="Heading 2" xfId="219" xr:uid="{00000000-0005-0000-0000-0000DA000000}"/>
    <cellStyle name="Heading 2 2" xfId="220" xr:uid="{00000000-0005-0000-0000-0000DB000000}"/>
    <cellStyle name="Heading 3" xfId="221" xr:uid="{00000000-0005-0000-0000-0000DC000000}"/>
    <cellStyle name="Heading 4" xfId="222" xr:uid="{00000000-0005-0000-0000-0000DD000000}"/>
    <cellStyle name="Heading1" xfId="223" xr:uid="{00000000-0005-0000-0000-0000DE000000}"/>
    <cellStyle name="Heading1 2" xfId="224" xr:uid="{00000000-0005-0000-0000-0000DF000000}"/>
    <cellStyle name="Heading1 2 2" xfId="225" xr:uid="{00000000-0005-0000-0000-0000E0000000}"/>
    <cellStyle name="Heading1 3" xfId="226" xr:uid="{00000000-0005-0000-0000-0000E1000000}"/>
    <cellStyle name="Heading1 3 2" xfId="227" xr:uid="{00000000-0005-0000-0000-0000E2000000}"/>
    <cellStyle name="Heading1 4" xfId="228" xr:uid="{00000000-0005-0000-0000-0000E3000000}"/>
    <cellStyle name="Heading2" xfId="229" xr:uid="{00000000-0005-0000-0000-0000E4000000}"/>
    <cellStyle name="Heading2 2" xfId="230" xr:uid="{00000000-0005-0000-0000-0000E5000000}"/>
    <cellStyle name="Heading2 2 2" xfId="231" xr:uid="{00000000-0005-0000-0000-0000E6000000}"/>
    <cellStyle name="Heading2 3" xfId="232" xr:uid="{00000000-0005-0000-0000-0000E7000000}"/>
    <cellStyle name="Heading2 3 2" xfId="233" xr:uid="{00000000-0005-0000-0000-0000E8000000}"/>
    <cellStyle name="Heading2 4" xfId="234" xr:uid="{00000000-0005-0000-0000-0000E9000000}"/>
    <cellStyle name="HelpStyle" xfId="235" xr:uid="{00000000-0005-0000-0000-0000EA000000}"/>
    <cellStyle name="Input" xfId="236" xr:uid="{00000000-0005-0000-0000-0000EB000000}"/>
    <cellStyle name="Input [yellow]" xfId="237" xr:uid="{00000000-0005-0000-0000-0000EC000000}"/>
    <cellStyle name="Input [yellow] 2" xfId="238" xr:uid="{00000000-0005-0000-0000-0000ED000000}"/>
    <cellStyle name="Input [yellow] 2 2" xfId="239" xr:uid="{00000000-0005-0000-0000-0000EE000000}"/>
    <cellStyle name="Input [yellow] 2 3" xfId="240" xr:uid="{00000000-0005-0000-0000-0000EF000000}"/>
    <cellStyle name="Input [yellow] 3" xfId="241" xr:uid="{00000000-0005-0000-0000-0000F0000000}"/>
    <cellStyle name="Input [yellow] 4" xfId="242" xr:uid="{00000000-0005-0000-0000-0000F1000000}"/>
    <cellStyle name="Input 2" xfId="243" xr:uid="{00000000-0005-0000-0000-0000F2000000}"/>
    <cellStyle name="Input 2 2" xfId="244" xr:uid="{00000000-0005-0000-0000-0000F3000000}"/>
    <cellStyle name="Input 2 3" xfId="245" xr:uid="{00000000-0005-0000-0000-0000F4000000}"/>
    <cellStyle name="Input 3" xfId="246" xr:uid="{00000000-0005-0000-0000-0000F5000000}"/>
    <cellStyle name="Input 3 2" xfId="247" xr:uid="{00000000-0005-0000-0000-0000F6000000}"/>
    <cellStyle name="Input 3 3" xfId="248" xr:uid="{00000000-0005-0000-0000-0000F7000000}"/>
    <cellStyle name="Input 4" xfId="249" xr:uid="{00000000-0005-0000-0000-0000F8000000}"/>
    <cellStyle name="Input 4 2" xfId="250" xr:uid="{00000000-0005-0000-0000-0000F9000000}"/>
    <cellStyle name="Input 4 3" xfId="251" xr:uid="{00000000-0005-0000-0000-0000FA000000}"/>
    <cellStyle name="Input 5" xfId="252" xr:uid="{00000000-0005-0000-0000-0000FB000000}"/>
    <cellStyle name="Input 6" xfId="253" xr:uid="{00000000-0005-0000-0000-0000FC000000}"/>
    <cellStyle name="Input 7" xfId="254" xr:uid="{00000000-0005-0000-0000-0000FD000000}"/>
    <cellStyle name="L`" xfId="255" xr:uid="{00000000-0005-0000-0000-0000FE000000}"/>
    <cellStyle name="L` 2" xfId="256" xr:uid="{00000000-0005-0000-0000-0000FF000000}"/>
    <cellStyle name="L` 2 2" xfId="257" xr:uid="{00000000-0005-0000-0000-000000010000}"/>
    <cellStyle name="L` 3" xfId="258" xr:uid="{00000000-0005-0000-0000-000001010000}"/>
    <cellStyle name="L` 3 2" xfId="259" xr:uid="{00000000-0005-0000-0000-000002010000}"/>
    <cellStyle name="L` 4" xfId="260" xr:uid="{00000000-0005-0000-0000-000003010000}"/>
    <cellStyle name="left" xfId="261" xr:uid="{00000000-0005-0000-0000-000004010000}"/>
    <cellStyle name="Linked Cell" xfId="262" xr:uid="{00000000-0005-0000-0000-000005010000}"/>
    <cellStyle name="Neutral" xfId="263" xr:uid="{00000000-0005-0000-0000-000006010000}"/>
    <cellStyle name="no dec" xfId="264" xr:uid="{00000000-0005-0000-0000-000007010000}"/>
    <cellStyle name="Normal - Style1" xfId="265" xr:uid="{00000000-0005-0000-0000-000008010000}"/>
    <cellStyle name="Normal - Style1 2" xfId="266" xr:uid="{00000000-0005-0000-0000-000009010000}"/>
    <cellStyle name="Normal - Style1 2 2" xfId="267" xr:uid="{00000000-0005-0000-0000-00000A010000}"/>
    <cellStyle name="Normal - Style1 3" xfId="268" xr:uid="{00000000-0005-0000-0000-00000B010000}"/>
    <cellStyle name="Normal - Style1 3 2" xfId="269" xr:uid="{00000000-0005-0000-0000-00000C010000}"/>
    <cellStyle name="Normal - Style1 4" xfId="270" xr:uid="{00000000-0005-0000-0000-00000D010000}"/>
    <cellStyle name="Normal_ SG&amp;A Bridge " xfId="271" xr:uid="{00000000-0005-0000-0000-00000E010000}"/>
    <cellStyle name="Note" xfId="272" xr:uid="{00000000-0005-0000-0000-00000F010000}"/>
    <cellStyle name="Note 2" xfId="273" xr:uid="{00000000-0005-0000-0000-000010010000}"/>
    <cellStyle name="Note 2 2" xfId="274" xr:uid="{00000000-0005-0000-0000-000011010000}"/>
    <cellStyle name="Note 2 3" xfId="275" xr:uid="{00000000-0005-0000-0000-000012010000}"/>
    <cellStyle name="Note 3" xfId="276" xr:uid="{00000000-0005-0000-0000-000013010000}"/>
    <cellStyle name="Note 4" xfId="277" xr:uid="{00000000-0005-0000-0000-000014010000}"/>
    <cellStyle name="Output" xfId="278" xr:uid="{00000000-0005-0000-0000-000015010000}"/>
    <cellStyle name="Output 2" xfId="279" xr:uid="{00000000-0005-0000-0000-000016010000}"/>
    <cellStyle name="Output 2 2" xfId="280" xr:uid="{00000000-0005-0000-0000-000017010000}"/>
    <cellStyle name="Output 2 3" xfId="281" xr:uid="{00000000-0005-0000-0000-000018010000}"/>
    <cellStyle name="Output 3" xfId="282" xr:uid="{00000000-0005-0000-0000-000019010000}"/>
    <cellStyle name="Output 4" xfId="283" xr:uid="{00000000-0005-0000-0000-00001A010000}"/>
    <cellStyle name="Percent" xfId="284" xr:uid="{00000000-0005-0000-0000-00001B010000}"/>
    <cellStyle name="Percent [2]" xfId="285" xr:uid="{00000000-0005-0000-0000-00001C010000}"/>
    <cellStyle name="Percent 2" xfId="286" xr:uid="{00000000-0005-0000-0000-00001D010000}"/>
    <cellStyle name="Percent 2 2" xfId="287" xr:uid="{00000000-0005-0000-0000-00001E010000}"/>
    <cellStyle name="Percent 3" xfId="288" xr:uid="{00000000-0005-0000-0000-00001F010000}"/>
    <cellStyle name="Percent 3 2" xfId="289" xr:uid="{00000000-0005-0000-0000-000020010000}"/>
    <cellStyle name="Percent_04년 예산(경북)" xfId="290" xr:uid="{00000000-0005-0000-0000-000021010000}"/>
    <cellStyle name="RevList" xfId="291" xr:uid="{00000000-0005-0000-0000-000022010000}"/>
    <cellStyle name="Subtotal" xfId="292" xr:uid="{00000000-0005-0000-0000-000023010000}"/>
    <cellStyle name="Title" xfId="293" xr:uid="{00000000-0005-0000-0000-000024010000}"/>
    <cellStyle name="Total" xfId="294" xr:uid="{00000000-0005-0000-0000-000025010000}"/>
    <cellStyle name="Total 2" xfId="295" xr:uid="{00000000-0005-0000-0000-000026010000}"/>
    <cellStyle name="Total 2 2" xfId="296" xr:uid="{00000000-0005-0000-0000-000027010000}"/>
    <cellStyle name="Total 2 2 2" xfId="297" xr:uid="{00000000-0005-0000-0000-000028010000}"/>
    <cellStyle name="Total 2 2 3" xfId="298" xr:uid="{00000000-0005-0000-0000-000029010000}"/>
    <cellStyle name="Total 2 3" xfId="299" xr:uid="{00000000-0005-0000-0000-00002A010000}"/>
    <cellStyle name="Total 2 4" xfId="300" xr:uid="{00000000-0005-0000-0000-00002B010000}"/>
    <cellStyle name="Total 3" xfId="301" xr:uid="{00000000-0005-0000-0000-00002C010000}"/>
    <cellStyle name="Total 3 2" xfId="302" xr:uid="{00000000-0005-0000-0000-00002D010000}"/>
    <cellStyle name="Total 3 2 2" xfId="303" xr:uid="{00000000-0005-0000-0000-00002E010000}"/>
    <cellStyle name="Total 3 2 3" xfId="304" xr:uid="{00000000-0005-0000-0000-00002F010000}"/>
    <cellStyle name="Total 3 3" xfId="305" xr:uid="{00000000-0005-0000-0000-000030010000}"/>
    <cellStyle name="Total 3 4" xfId="306" xr:uid="{00000000-0005-0000-0000-000031010000}"/>
    <cellStyle name="Total 4" xfId="307" xr:uid="{00000000-0005-0000-0000-000032010000}"/>
    <cellStyle name="Total 4 2" xfId="308" xr:uid="{00000000-0005-0000-0000-000033010000}"/>
    <cellStyle name="Total 4 3" xfId="309" xr:uid="{00000000-0005-0000-0000-000034010000}"/>
    <cellStyle name="Total 5" xfId="310" xr:uid="{00000000-0005-0000-0000-000035010000}"/>
    <cellStyle name="Total 6" xfId="311" xr:uid="{00000000-0005-0000-0000-000036010000}"/>
    <cellStyle name="UM" xfId="312" xr:uid="{00000000-0005-0000-0000-000037010000}"/>
    <cellStyle name="Warning Text" xfId="313" xr:uid="{00000000-0005-0000-0000-000038010000}"/>
    <cellStyle name="wrap" xfId="314" xr:uid="{00000000-0005-0000-0000-000039010000}"/>
    <cellStyle name="|?ドE" xfId="315" xr:uid="{00000000-0005-0000-0000-00003A010000}"/>
    <cellStyle name="강조색1" xfId="316" builtinId="29" customBuiltin="1"/>
    <cellStyle name="강조색1 2" xfId="317" xr:uid="{00000000-0005-0000-0000-00003C010000}"/>
    <cellStyle name="강조색1 3" xfId="318" xr:uid="{00000000-0005-0000-0000-00003D010000}"/>
    <cellStyle name="강조색1 4" xfId="319" xr:uid="{00000000-0005-0000-0000-00003E010000}"/>
    <cellStyle name="강조색2" xfId="320" builtinId="33" customBuiltin="1"/>
    <cellStyle name="강조색2 2" xfId="321" xr:uid="{00000000-0005-0000-0000-000040010000}"/>
    <cellStyle name="강조색2 3" xfId="322" xr:uid="{00000000-0005-0000-0000-000041010000}"/>
    <cellStyle name="강조색2 4" xfId="323" xr:uid="{00000000-0005-0000-0000-000042010000}"/>
    <cellStyle name="강조색3" xfId="324" builtinId="37" customBuiltin="1"/>
    <cellStyle name="강조색3 2" xfId="325" xr:uid="{00000000-0005-0000-0000-000044010000}"/>
    <cellStyle name="강조색3 3" xfId="326" xr:uid="{00000000-0005-0000-0000-000045010000}"/>
    <cellStyle name="강조색3 4" xfId="327" xr:uid="{00000000-0005-0000-0000-000046010000}"/>
    <cellStyle name="강조색4" xfId="328" builtinId="41" customBuiltin="1"/>
    <cellStyle name="강조색4 2" xfId="329" xr:uid="{00000000-0005-0000-0000-000048010000}"/>
    <cellStyle name="강조색4 3" xfId="330" xr:uid="{00000000-0005-0000-0000-000049010000}"/>
    <cellStyle name="강조색4 4" xfId="331" xr:uid="{00000000-0005-0000-0000-00004A010000}"/>
    <cellStyle name="강조색5" xfId="332" builtinId="45" customBuiltin="1"/>
    <cellStyle name="강조색5 2" xfId="333" xr:uid="{00000000-0005-0000-0000-00004C010000}"/>
    <cellStyle name="강조색5 3" xfId="334" xr:uid="{00000000-0005-0000-0000-00004D010000}"/>
    <cellStyle name="강조색5 4" xfId="335" xr:uid="{00000000-0005-0000-0000-00004E010000}"/>
    <cellStyle name="강조색6" xfId="336" builtinId="49" customBuiltin="1"/>
    <cellStyle name="강조색6 2" xfId="337" xr:uid="{00000000-0005-0000-0000-000050010000}"/>
    <cellStyle name="강조색6 3" xfId="338" xr:uid="{00000000-0005-0000-0000-000051010000}"/>
    <cellStyle name="강조색6 4" xfId="339" xr:uid="{00000000-0005-0000-0000-000052010000}"/>
    <cellStyle name="경고문" xfId="340" builtinId="11" customBuiltin="1"/>
    <cellStyle name="경고문 2" xfId="341" xr:uid="{00000000-0005-0000-0000-000054010000}"/>
    <cellStyle name="경고문 3" xfId="342" xr:uid="{00000000-0005-0000-0000-000055010000}"/>
    <cellStyle name="경고문 4" xfId="343" xr:uid="{00000000-0005-0000-0000-000056010000}"/>
    <cellStyle name="계산" xfId="344" builtinId="22" customBuiltin="1"/>
    <cellStyle name="계산 2" xfId="345" xr:uid="{00000000-0005-0000-0000-000058010000}"/>
    <cellStyle name="계산 2 2" xfId="346" xr:uid="{00000000-0005-0000-0000-000059010000}"/>
    <cellStyle name="계산 2 2 2" xfId="347" xr:uid="{00000000-0005-0000-0000-00005A010000}"/>
    <cellStyle name="계산 2 2 3" xfId="348" xr:uid="{00000000-0005-0000-0000-00005B010000}"/>
    <cellStyle name="계산 2 3" xfId="349" xr:uid="{00000000-0005-0000-0000-00005C010000}"/>
    <cellStyle name="계산 2 4" xfId="350" xr:uid="{00000000-0005-0000-0000-00005D010000}"/>
    <cellStyle name="계산 2 5" xfId="351" xr:uid="{00000000-0005-0000-0000-00005E010000}"/>
    <cellStyle name="계산 3" xfId="352" xr:uid="{00000000-0005-0000-0000-00005F010000}"/>
    <cellStyle name="계산 3 2" xfId="353" xr:uid="{00000000-0005-0000-0000-000060010000}"/>
    <cellStyle name="계산 3 3" xfId="354" xr:uid="{00000000-0005-0000-0000-000061010000}"/>
    <cellStyle name="계산 3 4" xfId="355" xr:uid="{00000000-0005-0000-0000-000062010000}"/>
    <cellStyle name="계산 4" xfId="356" xr:uid="{00000000-0005-0000-0000-000063010000}"/>
    <cellStyle name="계산 4 2" xfId="357" xr:uid="{00000000-0005-0000-0000-000064010000}"/>
    <cellStyle name="계산 4 3" xfId="358" xr:uid="{00000000-0005-0000-0000-000065010000}"/>
    <cellStyle name="계산 4 4" xfId="359" xr:uid="{00000000-0005-0000-0000-000066010000}"/>
    <cellStyle name="고정소숫점" xfId="360" xr:uid="{00000000-0005-0000-0000-000067010000}"/>
    <cellStyle name="고정출력1" xfId="361" xr:uid="{00000000-0005-0000-0000-000068010000}"/>
    <cellStyle name="고정출력2" xfId="362" xr:uid="{00000000-0005-0000-0000-000069010000}"/>
    <cellStyle name="끼_x0001_?" xfId="363" xr:uid="{00000000-0005-0000-0000-00006A010000}"/>
    <cellStyle name="끼_x0001_? 2" xfId="364" xr:uid="{00000000-0005-0000-0000-00006B010000}"/>
    <cellStyle name="끼_x0001_? 2 2" xfId="365" xr:uid="{00000000-0005-0000-0000-00006C010000}"/>
    <cellStyle name="끼_x0001_? 3" xfId="366" xr:uid="{00000000-0005-0000-0000-00006D010000}"/>
    <cellStyle name="끼_x0001_? 3 2" xfId="367" xr:uid="{00000000-0005-0000-0000-00006E010000}"/>
    <cellStyle name="끼_x0001_? 4" xfId="368" xr:uid="{00000000-0005-0000-0000-00006F010000}"/>
    <cellStyle name="나쁨" xfId="369" builtinId="27" customBuiltin="1"/>
    <cellStyle name="나쁨 2" xfId="370" xr:uid="{00000000-0005-0000-0000-000071010000}"/>
    <cellStyle name="나쁨 3" xfId="371" xr:uid="{00000000-0005-0000-0000-000072010000}"/>
    <cellStyle name="나쁨 4" xfId="372" xr:uid="{00000000-0005-0000-0000-000073010000}"/>
    <cellStyle name="날짜" xfId="373" xr:uid="{00000000-0005-0000-0000-000074010000}"/>
    <cellStyle name="내역서" xfId="374" xr:uid="{00000000-0005-0000-0000-000075010000}"/>
    <cellStyle name="달러" xfId="375" xr:uid="{00000000-0005-0000-0000-000076010000}"/>
    <cellStyle name="뒤에 오는 하이퍼링크_2001개보수준설(78지구 계획)" xfId="376" xr:uid="{00000000-0005-0000-0000-000077010000}"/>
    <cellStyle name="똿뗦먛귟 [0.00]_PRODUCT DETAIL Q1" xfId="377" xr:uid="{00000000-0005-0000-0000-000078010000}"/>
    <cellStyle name="똿뗦먛귟_PRODUCT DETAIL Q1" xfId="378" xr:uid="{00000000-0005-0000-0000-000079010000}"/>
    <cellStyle name="메모" xfId="379" builtinId="10" customBuiltin="1"/>
    <cellStyle name="메모 2" xfId="380" xr:uid="{00000000-0005-0000-0000-00007B010000}"/>
    <cellStyle name="메모 2 2" xfId="381" xr:uid="{00000000-0005-0000-0000-00007C010000}"/>
    <cellStyle name="메모 2 2 2" xfId="382" xr:uid="{00000000-0005-0000-0000-00007D010000}"/>
    <cellStyle name="메모 2 2 3" xfId="383" xr:uid="{00000000-0005-0000-0000-00007E010000}"/>
    <cellStyle name="메모 2 3" xfId="384" xr:uid="{00000000-0005-0000-0000-00007F010000}"/>
    <cellStyle name="메모 2 4" xfId="385" xr:uid="{00000000-0005-0000-0000-000080010000}"/>
    <cellStyle name="메모 3" xfId="386" xr:uid="{00000000-0005-0000-0000-000081010000}"/>
    <cellStyle name="메모 3 2" xfId="387" xr:uid="{00000000-0005-0000-0000-000082010000}"/>
    <cellStyle name="메모 3 3" xfId="388" xr:uid="{00000000-0005-0000-0000-000083010000}"/>
    <cellStyle name="메모 4" xfId="389" xr:uid="{00000000-0005-0000-0000-000084010000}"/>
    <cellStyle name="메모 4 2" xfId="390" xr:uid="{00000000-0005-0000-0000-000085010000}"/>
    <cellStyle name="메모 4 3" xfId="391" xr:uid="{00000000-0005-0000-0000-000086010000}"/>
    <cellStyle name="믅됞 [0.00]_PRODUCT DETAIL Q1" xfId="392" xr:uid="{00000000-0005-0000-0000-000087010000}"/>
    <cellStyle name="믅됞_PRODUCT DETAIL Q1" xfId="393" xr:uid="{00000000-0005-0000-0000-000088010000}"/>
    <cellStyle name="백분율 13" xfId="394" xr:uid="{00000000-0005-0000-0000-000089010000}"/>
    <cellStyle name="백분율 2" xfId="395" xr:uid="{00000000-0005-0000-0000-00008A010000}"/>
    <cellStyle name="백분율 2 2" xfId="396" xr:uid="{00000000-0005-0000-0000-00008B010000}"/>
    <cellStyle name="백분율 2 3" xfId="397" xr:uid="{00000000-0005-0000-0000-00008C010000}"/>
    <cellStyle name="백분율 2 4" xfId="398" xr:uid="{00000000-0005-0000-0000-00008D010000}"/>
    <cellStyle name="백분율 3" xfId="399" xr:uid="{00000000-0005-0000-0000-00008E010000}"/>
    <cellStyle name="백분율 4" xfId="400" xr:uid="{00000000-0005-0000-0000-00008F010000}"/>
    <cellStyle name="보통" xfId="401" builtinId="28" customBuiltin="1"/>
    <cellStyle name="보통 2" xfId="402" xr:uid="{00000000-0005-0000-0000-000091010000}"/>
    <cellStyle name="보통 3" xfId="403" xr:uid="{00000000-0005-0000-0000-000092010000}"/>
    <cellStyle name="보통 4" xfId="404" xr:uid="{00000000-0005-0000-0000-000093010000}"/>
    <cellStyle name="뷭?_7200000" xfId="405" xr:uid="{00000000-0005-0000-0000-000094010000}"/>
    <cellStyle name="빨강" xfId="406" xr:uid="{00000000-0005-0000-0000-000095010000}"/>
    <cellStyle name="설명 텍스트" xfId="407" builtinId="53" customBuiltin="1"/>
    <cellStyle name="설명 텍스트 2" xfId="408" xr:uid="{00000000-0005-0000-0000-000097010000}"/>
    <cellStyle name="설명 텍스트 3" xfId="409" xr:uid="{00000000-0005-0000-0000-000098010000}"/>
    <cellStyle name="설명 텍스트 4" xfId="410" xr:uid="{00000000-0005-0000-0000-000099010000}"/>
    <cellStyle name="셀 확인" xfId="411" builtinId="23" customBuiltin="1"/>
    <cellStyle name="셀 확인 2" xfId="412" xr:uid="{00000000-0005-0000-0000-00009B010000}"/>
    <cellStyle name="셀 확인 2 2" xfId="413" xr:uid="{00000000-0005-0000-0000-00009C010000}"/>
    <cellStyle name="셀 확인 3" xfId="414" xr:uid="{00000000-0005-0000-0000-00009D010000}"/>
    <cellStyle name="셀 확인 3 2" xfId="415" xr:uid="{00000000-0005-0000-0000-00009E010000}"/>
    <cellStyle name="셀 확인 3 3" xfId="416" xr:uid="{00000000-0005-0000-0000-00009F010000}"/>
    <cellStyle name="셀 확인 4" xfId="417" xr:uid="{00000000-0005-0000-0000-0000A0010000}"/>
    <cellStyle name="소수" xfId="418" xr:uid="{00000000-0005-0000-0000-0000A1010000}"/>
    <cellStyle name="소수3" xfId="419" xr:uid="{00000000-0005-0000-0000-0000A2010000}"/>
    <cellStyle name="소수4" xfId="420" xr:uid="{00000000-0005-0000-0000-0000A3010000}"/>
    <cellStyle name="소수점" xfId="421" xr:uid="{00000000-0005-0000-0000-0000A4010000}"/>
    <cellStyle name="숫자(R)" xfId="422" xr:uid="{00000000-0005-0000-0000-0000A5010000}"/>
    <cellStyle name="쉼표 [0] 10" xfId="423" xr:uid="{00000000-0005-0000-0000-0000A7010000}"/>
    <cellStyle name="쉼표 [0] 10 2" xfId="424" xr:uid="{00000000-0005-0000-0000-0000A8010000}"/>
    <cellStyle name="쉼표 [0] 10 2 2" xfId="650" xr:uid="{BAF6EAD3-C002-4763-93C6-45FC0EB21E3E}"/>
    <cellStyle name="쉼표 [0] 11" xfId="425" xr:uid="{00000000-0005-0000-0000-0000A9010000}"/>
    <cellStyle name="쉼표 [0] 12" xfId="426" xr:uid="{00000000-0005-0000-0000-0000AA010000}"/>
    <cellStyle name="쉼표 [0] 13" xfId="427" xr:uid="{00000000-0005-0000-0000-0000AB010000}"/>
    <cellStyle name="쉼표 [0] 14" xfId="648" xr:uid="{0782EED5-F7A4-4E49-B29B-902ED490A73D}"/>
    <cellStyle name="쉼표 [0] 15" xfId="664" xr:uid="{A145644F-0A57-4A43-B76E-0BD1E13A3233}"/>
    <cellStyle name="쉼표 [0] 2" xfId="428" xr:uid="{00000000-0005-0000-0000-0000AC010000}"/>
    <cellStyle name="쉼표 [0] 2 2" xfId="429" xr:uid="{00000000-0005-0000-0000-0000AD010000}"/>
    <cellStyle name="쉼표 [0] 2 2 2" xfId="430" xr:uid="{00000000-0005-0000-0000-0000AE010000}"/>
    <cellStyle name="쉼표 [0] 2 3" xfId="431" xr:uid="{00000000-0005-0000-0000-0000AF010000}"/>
    <cellStyle name="쉼표 [0] 2 4" xfId="432" xr:uid="{00000000-0005-0000-0000-0000B0010000}"/>
    <cellStyle name="쉼표 [0] 2 4 2" xfId="433" xr:uid="{00000000-0005-0000-0000-0000B1010000}"/>
    <cellStyle name="쉼표 [0] 2 5" xfId="434" xr:uid="{00000000-0005-0000-0000-0000B2010000}"/>
    <cellStyle name="쉼표 [0] 2 6" xfId="665" xr:uid="{ED7D0890-BD94-4014-A72A-3A2BB25F91B3}"/>
    <cellStyle name="쉼표 [0] 3" xfId="435" xr:uid="{00000000-0005-0000-0000-0000B3010000}"/>
    <cellStyle name="쉼표 [0] 3 2" xfId="436" xr:uid="{00000000-0005-0000-0000-0000B4010000}"/>
    <cellStyle name="쉼표 [0] 3 2 2" xfId="437" xr:uid="{00000000-0005-0000-0000-0000B5010000}"/>
    <cellStyle name="쉼표 [0] 3 3" xfId="438" xr:uid="{00000000-0005-0000-0000-0000B6010000}"/>
    <cellStyle name="쉼표 [0] 4" xfId="439" xr:uid="{00000000-0005-0000-0000-0000B7010000}"/>
    <cellStyle name="쉼표 [0] 4 2" xfId="440" xr:uid="{00000000-0005-0000-0000-0000B8010000}"/>
    <cellStyle name="쉼표 [0] 5" xfId="441" xr:uid="{00000000-0005-0000-0000-0000B9010000}"/>
    <cellStyle name="쉼표 [0] 6" xfId="442" xr:uid="{00000000-0005-0000-0000-0000BA010000}"/>
    <cellStyle name="쉼표 [0] 6 2" xfId="443" xr:uid="{00000000-0005-0000-0000-0000BB010000}"/>
    <cellStyle name="쉼표 [0] 7" xfId="444" xr:uid="{00000000-0005-0000-0000-0000BC010000}"/>
    <cellStyle name="쉼표 [0] 7 2" xfId="445" xr:uid="{00000000-0005-0000-0000-0000BD010000}"/>
    <cellStyle name="쉼표 [0] 7 2 2" xfId="446" xr:uid="{00000000-0005-0000-0000-0000BE010000}"/>
    <cellStyle name="쉼표 [0] 7 3" xfId="447" xr:uid="{00000000-0005-0000-0000-0000BF010000}"/>
    <cellStyle name="쉼표 [0] 8" xfId="448" xr:uid="{00000000-0005-0000-0000-0000C0010000}"/>
    <cellStyle name="쉼표 [0] 9" xfId="449" xr:uid="{00000000-0005-0000-0000-0000C1010000}"/>
    <cellStyle name="스타일 1" xfId="450" xr:uid="{00000000-0005-0000-0000-0000C3010000}"/>
    <cellStyle name="연결된 셀" xfId="451" builtinId="24" customBuiltin="1"/>
    <cellStyle name="연결된 셀 2" xfId="452" xr:uid="{00000000-0005-0000-0000-0000C5010000}"/>
    <cellStyle name="연결된 셀 3" xfId="453" xr:uid="{00000000-0005-0000-0000-0000C6010000}"/>
    <cellStyle name="연결된 셀 4" xfId="454" xr:uid="{00000000-0005-0000-0000-0000C7010000}"/>
    <cellStyle name="요약" xfId="455" builtinId="25" customBuiltin="1"/>
    <cellStyle name="요약 2" xfId="456" xr:uid="{00000000-0005-0000-0000-0000C9010000}"/>
    <cellStyle name="요약 2 2" xfId="457" xr:uid="{00000000-0005-0000-0000-0000CA010000}"/>
    <cellStyle name="요약 3" xfId="458" xr:uid="{00000000-0005-0000-0000-0000CB010000}"/>
    <cellStyle name="요약 3 2" xfId="459" xr:uid="{00000000-0005-0000-0000-0000CC010000}"/>
    <cellStyle name="요약 4" xfId="460" xr:uid="{00000000-0005-0000-0000-0000CD010000}"/>
    <cellStyle name="원" xfId="461" xr:uid="{00000000-0005-0000-0000-0000CE010000}"/>
    <cellStyle name="원_07년교부결정총괄(개보수,방조제,최종)" xfId="462" xr:uid="{00000000-0005-0000-0000-0000CF010000}"/>
    <cellStyle name="원_07년교부결정총괄(개보수,방조제,최종) 2" xfId="463" xr:uid="{00000000-0005-0000-0000-0000D0010000}"/>
    <cellStyle name="원_07년교부결정총괄(개보수,방조제,최종) 2 2" xfId="464" xr:uid="{00000000-0005-0000-0000-0000D1010000}"/>
    <cellStyle name="원_07년교부결정총괄(개보수,방조제,최종) 3" xfId="465" xr:uid="{00000000-0005-0000-0000-0000D2010000}"/>
    <cellStyle name="원_07년교부결정총괄(개보수,방조제,최종) 3 2" xfId="466" xr:uid="{00000000-0005-0000-0000-0000D3010000}"/>
    <cellStyle name="원_07년교부결정총괄(개보수,방조제,최종) 4" xfId="467" xr:uid="{00000000-0005-0000-0000-0000D4010000}"/>
    <cellStyle name="원_1.골지내역(업)" xfId="468" xr:uid="{00000000-0005-0000-0000-0000D5010000}"/>
    <cellStyle name="원_1호도로토공(1차)" xfId="469" xr:uid="{00000000-0005-0000-0000-0000D6010000}"/>
    <cellStyle name="원_2.골지수량" xfId="470" xr:uid="{00000000-0005-0000-0000-0000D7010000}"/>
    <cellStyle name="원_NEGS" xfId="471" xr:uid="{00000000-0005-0000-0000-0000D8010000}"/>
    <cellStyle name="원_골지지구(정선)" xfId="472" xr:uid="{00000000-0005-0000-0000-0000D9010000}"/>
    <cellStyle name="원_공감현황" xfId="473" xr:uid="{00000000-0005-0000-0000-0000DA010000}"/>
    <cellStyle name="원_공감현황 2" xfId="474" xr:uid="{00000000-0005-0000-0000-0000DB010000}"/>
    <cellStyle name="원_공감현황 2 2" xfId="475" xr:uid="{00000000-0005-0000-0000-0000DC010000}"/>
    <cellStyle name="원_공감현황 3" xfId="476" xr:uid="{00000000-0005-0000-0000-0000DD010000}"/>
    <cellStyle name="원_공감현황 3 2" xfId="477" xr:uid="{00000000-0005-0000-0000-0000DE010000}"/>
    <cellStyle name="원_공감현황 4" xfId="478" xr:uid="{00000000-0005-0000-0000-0000DF010000}"/>
    <cellStyle name="원_공사비" xfId="479" xr:uid="{00000000-0005-0000-0000-0000E0010000}"/>
    <cellStyle name="원_공사비 2" xfId="480" xr:uid="{00000000-0005-0000-0000-0000E1010000}"/>
    <cellStyle name="원_공사비 2 2" xfId="481" xr:uid="{00000000-0005-0000-0000-0000E2010000}"/>
    <cellStyle name="원_공사비 3" xfId="482" xr:uid="{00000000-0005-0000-0000-0000E3010000}"/>
    <cellStyle name="원_공사비2001-06" xfId="483" xr:uid="{00000000-0005-0000-0000-0000E4010000}"/>
    <cellStyle name="원_남당Tc계산" xfId="484" xr:uid="{00000000-0005-0000-0000-0000E5010000}"/>
    <cellStyle name="원_남당Tc계산 2" xfId="485" xr:uid="{00000000-0005-0000-0000-0000E6010000}"/>
    <cellStyle name="원_남당Tc계산 2 2" xfId="486" xr:uid="{00000000-0005-0000-0000-0000E7010000}"/>
    <cellStyle name="원_남당Tc계산 3" xfId="487" xr:uid="{00000000-0005-0000-0000-0000E8010000}"/>
    <cellStyle name="원_남당Tc계산수정" xfId="488" xr:uid="{00000000-0005-0000-0000-0000E9010000}"/>
    <cellStyle name="원_남당Tc계산수정 2" xfId="489" xr:uid="{00000000-0005-0000-0000-0000EA010000}"/>
    <cellStyle name="원_남당Tc계산수정 2 2" xfId="490" xr:uid="{00000000-0005-0000-0000-0000EB010000}"/>
    <cellStyle name="원_남당Tc계산수정 3" xfId="491" xr:uid="{00000000-0005-0000-0000-0000EC010000}"/>
    <cellStyle name="원_남토적표(9)" xfId="492" xr:uid="{00000000-0005-0000-0000-0000ED010000}"/>
    <cellStyle name="원_도로구조물수정" xfId="493" xr:uid="{00000000-0005-0000-0000-0000EE010000}"/>
    <cellStyle name="원_바위안(변경인가)" xfId="494" xr:uid="{00000000-0005-0000-0000-0000EF010000}"/>
    <cellStyle name="원_바위안(업내역)`02" xfId="495" xr:uid="{00000000-0005-0000-0000-0000F0010000}"/>
    <cellStyle name="원_바위안수량,토적(당초)" xfId="496" xr:uid="{00000000-0005-0000-0000-0000F1010000}"/>
    <cellStyle name="원_바위안수량,토적(변경)" xfId="497" xr:uid="{00000000-0005-0000-0000-0000F2010000}"/>
    <cellStyle name="원_바위안수량표" xfId="498" xr:uid="{00000000-0005-0000-0000-0000F3010000}"/>
    <cellStyle name="원_배수로덮개재료집계" xfId="499" xr:uid="{00000000-0005-0000-0000-0000F4010000}"/>
    <cellStyle name="원_서산품" xfId="500" xr:uid="{00000000-0005-0000-0000-0000F5010000}"/>
    <cellStyle name="원_송강총괄2003조달청요율" xfId="501" xr:uid="{00000000-0005-0000-0000-0000F6010000}"/>
    <cellStyle name="원_수령도로측구덮개재료집계" xfId="502" xr:uid="{00000000-0005-0000-0000-0000F7010000}"/>
    <cellStyle name="원_여산2,어전지구 조사비산출(3인)" xfId="503" xr:uid="{00000000-0005-0000-0000-0000F8010000}"/>
    <cellStyle name="원_역T형옹벽" xfId="504" xr:uid="{00000000-0005-0000-0000-0000F9010000}"/>
    <cellStyle name="원_예산배정작성(최종)" xfId="505" xr:uid="{00000000-0005-0000-0000-0000FA010000}"/>
    <cellStyle name="원_예산배정작성(최종) 2" xfId="506" xr:uid="{00000000-0005-0000-0000-0000FB010000}"/>
    <cellStyle name="원_예산배정작성(최종) 2 2" xfId="507" xr:uid="{00000000-0005-0000-0000-0000FC010000}"/>
    <cellStyle name="원_예산배정작성(최종) 3" xfId="508" xr:uid="{00000000-0005-0000-0000-0000FD010000}"/>
    <cellStyle name="원_예산배정작성(최종) 3 2" xfId="509" xr:uid="{00000000-0005-0000-0000-0000FE010000}"/>
    <cellStyle name="원_예산배정작성(최종) 4" xfId="510" xr:uid="{00000000-0005-0000-0000-0000FF010000}"/>
    <cellStyle name="원_유달시간(Tc)계산" xfId="511" xr:uid="{00000000-0005-0000-0000-000000020000}"/>
    <cellStyle name="원_인흥공사비(수지예산서)" xfId="512" xr:uid="{00000000-0005-0000-0000-000001020000}"/>
    <cellStyle name="원_인흥공사비(수지예산서) 2" xfId="513" xr:uid="{00000000-0005-0000-0000-000002020000}"/>
    <cellStyle name="원_인흥공사비(수지예산서) 2 2" xfId="514" xr:uid="{00000000-0005-0000-0000-000003020000}"/>
    <cellStyle name="원_인흥공사비(수지예산서) 3" xfId="515" xr:uid="{00000000-0005-0000-0000-000004020000}"/>
    <cellStyle name="원_인흥공사비(수지예산서) 3 2" xfId="516" xr:uid="{00000000-0005-0000-0000-000005020000}"/>
    <cellStyle name="원_인흥공사비(수지예산서) 4" xfId="517" xr:uid="{00000000-0005-0000-0000-000006020000}"/>
    <cellStyle name="원_점리내역" xfId="518" xr:uid="{00000000-0005-0000-0000-000007020000}"/>
    <cellStyle name="원_점리내역_입찰내역" xfId="519" xr:uid="{00000000-0005-0000-0000-000008020000}"/>
    <cellStyle name="원_정선군 능전지구(2004년)" xfId="520" xr:uid="{00000000-0005-0000-0000-000009020000}"/>
    <cellStyle name="원_창봉지급자재단가" xfId="521" xr:uid="{00000000-0005-0000-0000-00000A020000}"/>
    <cellStyle name="원_창봉지급자재단가 2" xfId="522" xr:uid="{00000000-0005-0000-0000-00000B020000}"/>
    <cellStyle name="원_창봉지급자재단가 2 2" xfId="523" xr:uid="{00000000-0005-0000-0000-00000C020000}"/>
    <cellStyle name="원_창봉지급자재단가 3" xfId="524" xr:uid="{00000000-0005-0000-0000-00000D020000}"/>
    <cellStyle name="원_창봉지급자재단가 3 2" xfId="525" xr:uid="{00000000-0005-0000-0000-00000E020000}"/>
    <cellStyle name="원_창봉지급자재단가 4" xfId="526" xr:uid="{00000000-0005-0000-0000-00000F020000}"/>
    <cellStyle name="원_토목조사비 및 차량임차비(참조)" xfId="527" xr:uid="{00000000-0005-0000-0000-000010020000}"/>
    <cellStyle name="원_합판거푸집" xfId="528" xr:uid="{00000000-0005-0000-0000-000011020000}"/>
    <cellStyle name="一般_GARMENT STEP FORM HK" xfId="529" xr:uid="{00000000-0005-0000-0000-000012020000}"/>
    <cellStyle name="입력" xfId="530" builtinId="20" customBuiltin="1"/>
    <cellStyle name="입력 2" xfId="531" xr:uid="{00000000-0005-0000-0000-000014020000}"/>
    <cellStyle name="입력 2 2" xfId="532" xr:uid="{00000000-0005-0000-0000-000015020000}"/>
    <cellStyle name="입력 2 2 2" xfId="533" xr:uid="{00000000-0005-0000-0000-000016020000}"/>
    <cellStyle name="입력 2 2 3" xfId="534" xr:uid="{00000000-0005-0000-0000-000017020000}"/>
    <cellStyle name="입력 2 3" xfId="535" xr:uid="{00000000-0005-0000-0000-000018020000}"/>
    <cellStyle name="입력 2 4" xfId="536" xr:uid="{00000000-0005-0000-0000-000019020000}"/>
    <cellStyle name="입력 2 5" xfId="537" xr:uid="{00000000-0005-0000-0000-00001A020000}"/>
    <cellStyle name="입력 3" xfId="538" xr:uid="{00000000-0005-0000-0000-00001B020000}"/>
    <cellStyle name="입력 3 2" xfId="539" xr:uid="{00000000-0005-0000-0000-00001C020000}"/>
    <cellStyle name="입력 3 3" xfId="540" xr:uid="{00000000-0005-0000-0000-00001D020000}"/>
    <cellStyle name="입력 3 4" xfId="541" xr:uid="{00000000-0005-0000-0000-00001E020000}"/>
    <cellStyle name="입력 4" xfId="542" xr:uid="{00000000-0005-0000-0000-00001F020000}"/>
    <cellStyle name="입력 4 2" xfId="543" xr:uid="{00000000-0005-0000-0000-000020020000}"/>
    <cellStyle name="입력 4 3" xfId="544" xr:uid="{00000000-0005-0000-0000-000021020000}"/>
    <cellStyle name="입력 4 4" xfId="545" xr:uid="{00000000-0005-0000-0000-000022020000}"/>
    <cellStyle name="자리수" xfId="546" xr:uid="{00000000-0005-0000-0000-000023020000}"/>
    <cellStyle name="자리수0" xfId="547" xr:uid="{00000000-0005-0000-0000-000024020000}"/>
    <cellStyle name="적색" xfId="548" xr:uid="{00000000-0005-0000-0000-000025020000}"/>
    <cellStyle name="제목" xfId="549" builtinId="15" customBuiltin="1"/>
    <cellStyle name="제목 1" xfId="550" builtinId="16" customBuiltin="1"/>
    <cellStyle name="제목 1 2" xfId="551" xr:uid="{00000000-0005-0000-0000-000028020000}"/>
    <cellStyle name="제목 1 3" xfId="552" xr:uid="{00000000-0005-0000-0000-000029020000}"/>
    <cellStyle name="제목 1 4" xfId="553" xr:uid="{00000000-0005-0000-0000-00002A020000}"/>
    <cellStyle name="제목 2" xfId="554" builtinId="17" customBuiltin="1"/>
    <cellStyle name="제목 2 2" xfId="555" xr:uid="{00000000-0005-0000-0000-00002C020000}"/>
    <cellStyle name="제목 2 3" xfId="556" xr:uid="{00000000-0005-0000-0000-00002D020000}"/>
    <cellStyle name="제목 2 4" xfId="557" xr:uid="{00000000-0005-0000-0000-00002E020000}"/>
    <cellStyle name="제목 3" xfId="558" builtinId="18" customBuiltin="1"/>
    <cellStyle name="제목 3 2" xfId="559" xr:uid="{00000000-0005-0000-0000-000030020000}"/>
    <cellStyle name="제목 3 3" xfId="560" xr:uid="{00000000-0005-0000-0000-000031020000}"/>
    <cellStyle name="제목 3 4" xfId="561" xr:uid="{00000000-0005-0000-0000-000032020000}"/>
    <cellStyle name="제목 4" xfId="562" builtinId="19" customBuiltin="1"/>
    <cellStyle name="제목 4 2" xfId="563" xr:uid="{00000000-0005-0000-0000-000034020000}"/>
    <cellStyle name="제목 4 3" xfId="564" xr:uid="{00000000-0005-0000-0000-000035020000}"/>
    <cellStyle name="제목 4 4" xfId="565" xr:uid="{00000000-0005-0000-0000-000036020000}"/>
    <cellStyle name="제목 5" xfId="566" xr:uid="{00000000-0005-0000-0000-000037020000}"/>
    <cellStyle name="제목 6" xfId="567" xr:uid="{00000000-0005-0000-0000-000038020000}"/>
    <cellStyle name="제목 7" xfId="568" xr:uid="{00000000-0005-0000-0000-000039020000}"/>
    <cellStyle name="좋음" xfId="569" builtinId="26" customBuiltin="1"/>
    <cellStyle name="좋음 2" xfId="570" xr:uid="{00000000-0005-0000-0000-00003B020000}"/>
    <cellStyle name="좋음 3" xfId="571" xr:uid="{00000000-0005-0000-0000-00003C020000}"/>
    <cellStyle name="좋음 4" xfId="572" xr:uid="{00000000-0005-0000-0000-00003D020000}"/>
    <cellStyle name="지정되지 않음" xfId="573" xr:uid="{00000000-0005-0000-0000-00003E020000}"/>
    <cellStyle name="千分位[0]_GARMENT STEP FORM HK" xfId="574" xr:uid="{00000000-0005-0000-0000-00003F020000}"/>
    <cellStyle name="千分位_GARMENT STEP FORM HK" xfId="575" xr:uid="{00000000-0005-0000-0000-000040020000}"/>
    <cellStyle name="출력" xfId="576" builtinId="21" customBuiltin="1"/>
    <cellStyle name="출력 2" xfId="577" xr:uid="{00000000-0005-0000-0000-000042020000}"/>
    <cellStyle name="출력 2 2" xfId="578" xr:uid="{00000000-0005-0000-0000-000043020000}"/>
    <cellStyle name="출력 2 2 2" xfId="579" xr:uid="{00000000-0005-0000-0000-000044020000}"/>
    <cellStyle name="출력 2 3" xfId="580" xr:uid="{00000000-0005-0000-0000-000045020000}"/>
    <cellStyle name="출력 2 4" xfId="581" xr:uid="{00000000-0005-0000-0000-000046020000}"/>
    <cellStyle name="출력 3" xfId="582" xr:uid="{00000000-0005-0000-0000-000047020000}"/>
    <cellStyle name="출력 3 2" xfId="583" xr:uid="{00000000-0005-0000-0000-000048020000}"/>
    <cellStyle name="출력 4" xfId="584" xr:uid="{00000000-0005-0000-0000-000049020000}"/>
    <cellStyle name="출력 4 2" xfId="585" xr:uid="{00000000-0005-0000-0000-00004A020000}"/>
    <cellStyle name="콤마 [0]" xfId="586" xr:uid="{00000000-0005-0000-0000-00004B020000}"/>
    <cellStyle name="콤마 [0] 2" xfId="587" xr:uid="{00000000-0005-0000-0000-00004C020000}"/>
    <cellStyle name="콤마 [0] 2 2" xfId="588" xr:uid="{00000000-0005-0000-0000-00004D020000}"/>
    <cellStyle name="콤마 [0] 3" xfId="589" xr:uid="{00000000-0005-0000-0000-00004E020000}"/>
    <cellStyle name="콤마 [0] 3 2" xfId="590" xr:uid="{00000000-0005-0000-0000-00004F020000}"/>
    <cellStyle name="콤마 [0] 4" xfId="591" xr:uid="{00000000-0005-0000-0000-000050020000}"/>
    <cellStyle name="콤마 [0] 4 2" xfId="592" xr:uid="{00000000-0005-0000-0000-000051020000}"/>
    <cellStyle name="콤마 [0] 5" xfId="593" xr:uid="{00000000-0005-0000-0000-000052020000}"/>
    <cellStyle name="콤마 [0] 6" xfId="594" xr:uid="{00000000-0005-0000-0000-000053020000}"/>
    <cellStyle name="콤마 [0]_~9706" xfId="595" xr:uid="{00000000-0005-0000-0000-000054020000}"/>
    <cellStyle name="콤마 &lt;0&gt;" xfId="596" xr:uid="{00000000-0005-0000-0000-000055020000}"/>
    <cellStyle name="콤마_ 견적기준 FLOW " xfId="597" xr:uid="{00000000-0005-0000-0000-000056020000}"/>
    <cellStyle name="통화 [0] 2" xfId="654" xr:uid="{BADB16FB-2D45-4838-9B25-A53987094D8C}"/>
    <cellStyle name="퍼센트" xfId="598" xr:uid="{00000000-0005-0000-0000-000057020000}"/>
    <cellStyle name="표준" xfId="0" builtinId="0"/>
    <cellStyle name="표준 10" xfId="599" xr:uid="{00000000-0005-0000-0000-000059020000}"/>
    <cellStyle name="표준 10 2" xfId="655" xr:uid="{C9FDFCC8-56C8-46F2-AEBA-ECC1772C2D70}"/>
    <cellStyle name="표준 11" xfId="600" xr:uid="{00000000-0005-0000-0000-00005A020000}"/>
    <cellStyle name="표준 11 2" xfId="661" xr:uid="{6ACAC01F-6A86-48C4-A896-A5DDB6ECBA31}"/>
    <cellStyle name="표준 12" xfId="601" xr:uid="{00000000-0005-0000-0000-00005B020000}"/>
    <cellStyle name="표준 12 10" xfId="659" xr:uid="{60E2FC4C-696A-4531-B98C-2019C747924A}"/>
    <cellStyle name="표준 12 12" xfId="660" xr:uid="{4BE42941-86F8-4634-B210-0D58D838DA45}"/>
    <cellStyle name="표준 12 4" xfId="656" xr:uid="{3C312E1E-EED6-4C48-A247-ED55CAF3E66A}"/>
    <cellStyle name="표준 12 6" xfId="657" xr:uid="{E2130ED5-85C5-4A47-8583-E1F3FA3D194E}"/>
    <cellStyle name="표준 12 7" xfId="658" xr:uid="{49D50B4F-7172-492F-A277-7E64733B3658}"/>
    <cellStyle name="표준 13" xfId="647" xr:uid="{449E0BFB-1168-4F72-9933-0CF0BA2D4CB8}"/>
    <cellStyle name="표준 14" xfId="602" xr:uid="{00000000-0005-0000-0000-00005C020000}"/>
    <cellStyle name="표준 15" xfId="662" xr:uid="{27C60770-686C-4328-91AB-B13AABB70161}"/>
    <cellStyle name="표준 16" xfId="663" xr:uid="{F481A831-DAA4-4298-A21A-A5D18FE0461C}"/>
    <cellStyle name="표준 18" xfId="652" xr:uid="{8FE23B5E-9F3E-47B1-8FA2-11F9BCBC6AF4}"/>
    <cellStyle name="표준 2" xfId="603" xr:uid="{00000000-0005-0000-0000-00005D020000}"/>
    <cellStyle name="표준 2 2" xfId="604" xr:uid="{00000000-0005-0000-0000-00005E020000}"/>
    <cellStyle name="표준 2 3" xfId="605" xr:uid="{00000000-0005-0000-0000-00005F020000}"/>
    <cellStyle name="표준 2 3 2" xfId="606" xr:uid="{00000000-0005-0000-0000-000060020000}"/>
    <cellStyle name="표준 2 4" xfId="607" xr:uid="{00000000-0005-0000-0000-000061020000}"/>
    <cellStyle name="표준 2 4 2" xfId="608" xr:uid="{00000000-0005-0000-0000-000062020000}"/>
    <cellStyle name="표준 2 5" xfId="609" xr:uid="{00000000-0005-0000-0000-000063020000}"/>
    <cellStyle name="표준 2 5 2" xfId="610" xr:uid="{00000000-0005-0000-0000-000064020000}"/>
    <cellStyle name="표준 2 5 2 2" xfId="649" xr:uid="{9AEE773A-4990-4686-8E77-938067BC0075}"/>
    <cellStyle name="표준 2 6" xfId="611" xr:uid="{00000000-0005-0000-0000-000065020000}"/>
    <cellStyle name="표준 2 7" xfId="612" xr:uid="{00000000-0005-0000-0000-000066020000}"/>
    <cellStyle name="표준 22" xfId="613" xr:uid="{00000000-0005-0000-0000-000067020000}"/>
    <cellStyle name="표준 3" xfId="614" xr:uid="{00000000-0005-0000-0000-000068020000}"/>
    <cellStyle name="표준 3 2" xfId="615" xr:uid="{00000000-0005-0000-0000-000069020000}"/>
    <cellStyle name="표준 4" xfId="616" xr:uid="{00000000-0005-0000-0000-00006A020000}"/>
    <cellStyle name="표준 4 2" xfId="617" xr:uid="{00000000-0005-0000-0000-00006B020000}"/>
    <cellStyle name="표준 4 3" xfId="618" xr:uid="{00000000-0005-0000-0000-00006C020000}"/>
    <cellStyle name="표준 42" xfId="619" xr:uid="{00000000-0005-0000-0000-00006D020000}"/>
    <cellStyle name="표준 46" xfId="620" xr:uid="{00000000-0005-0000-0000-00006E020000}"/>
    <cellStyle name="표준 5" xfId="621" xr:uid="{00000000-0005-0000-0000-00006F020000}"/>
    <cellStyle name="표준 5 2" xfId="622" xr:uid="{00000000-0005-0000-0000-000070020000}"/>
    <cellStyle name="표준 5 3" xfId="623" xr:uid="{00000000-0005-0000-0000-000071020000}"/>
    <cellStyle name="표준 6" xfId="624" xr:uid="{00000000-0005-0000-0000-000072020000}"/>
    <cellStyle name="표준 6 2" xfId="625" xr:uid="{00000000-0005-0000-0000-000073020000}"/>
    <cellStyle name="표준 6 3" xfId="626" xr:uid="{00000000-0005-0000-0000-000074020000}"/>
    <cellStyle name="표준 6 4" xfId="627" xr:uid="{00000000-0005-0000-0000-000075020000}"/>
    <cellStyle name="표준 7" xfId="628" xr:uid="{00000000-0005-0000-0000-000076020000}"/>
    <cellStyle name="표준 7 2" xfId="629" xr:uid="{00000000-0005-0000-0000-000077020000}"/>
    <cellStyle name="표준 7 3" xfId="630" xr:uid="{00000000-0005-0000-0000-000078020000}"/>
    <cellStyle name="표준 7 4" xfId="631" xr:uid="{00000000-0005-0000-0000-000079020000}"/>
    <cellStyle name="표준 7 5" xfId="632" xr:uid="{00000000-0005-0000-0000-00007A020000}"/>
    <cellStyle name="표준 8" xfId="633" xr:uid="{00000000-0005-0000-0000-00007B020000}"/>
    <cellStyle name="표준 8 2" xfId="651" xr:uid="{A4B99D22-2F98-4126-8C49-786E25A32256}"/>
    <cellStyle name="표준 9" xfId="634" xr:uid="{00000000-0005-0000-0000-00007C020000}"/>
    <cellStyle name="표준 9 2" xfId="653" xr:uid="{430797C1-0407-4D65-AFE9-1F1A9F6ADB0D}"/>
    <cellStyle name="標準_Akia(F）-8" xfId="635" xr:uid="{00000000-0005-0000-0000-00007F020000}"/>
    <cellStyle name="표준_산북지구(Bench Flume)" xfId="636" xr:uid="{00000000-0005-0000-0000-000081020000}"/>
    <cellStyle name="표준_조사측량산출(공사기준)" xfId="646" xr:uid="{D4103A3F-34F3-467A-BE48-254AD07F7EFA}"/>
    <cellStyle name="표준_후리(이목공사비)" xfId="637" xr:uid="{00000000-0005-0000-0000-000084020000}"/>
    <cellStyle name="합계" xfId="638" xr:uid="{00000000-0005-0000-0000-000085020000}"/>
    <cellStyle name="합산" xfId="639" xr:uid="{00000000-0005-0000-0000-000086020000}"/>
    <cellStyle name="합산 2" xfId="640" xr:uid="{00000000-0005-0000-0000-000087020000}"/>
    <cellStyle name="합산 3" xfId="641" xr:uid="{00000000-0005-0000-0000-000088020000}"/>
    <cellStyle name="貨幣 [0]_GARMENT STEP FORM HK" xfId="642" xr:uid="{00000000-0005-0000-0000-000089020000}"/>
    <cellStyle name="貨幣_GARMENT STEP FORM HK" xfId="643" xr:uid="{00000000-0005-0000-0000-00008A020000}"/>
    <cellStyle name="화폐기호" xfId="644" xr:uid="{00000000-0005-0000-0000-00008B020000}"/>
    <cellStyle name="화폐기호0" xfId="645" xr:uid="{00000000-0005-0000-0000-00008C02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1266825</xdr:colOff>
      <xdr:row>10</xdr:row>
      <xdr:rowOff>47625</xdr:rowOff>
    </xdr:from>
    <xdr:to>
      <xdr:col>3</xdr:col>
      <xdr:colOff>381000</xdr:colOff>
      <xdr:row>11</xdr:row>
      <xdr:rowOff>19050</xdr:rowOff>
    </xdr:to>
    <xdr:pic>
      <xdr:nvPicPr>
        <xdr:cNvPr id="21629" name="_x72566952" descr="EMB000006540205">
          <a:extLst>
            <a:ext uri="{FF2B5EF4-FFF2-40B4-BE49-F238E27FC236}">
              <a16:creationId xmlns:a16="http://schemas.microsoft.com/office/drawing/2014/main" id="{3281162D-AACD-48CC-81A1-9D88527C1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4838700"/>
          <a:ext cx="7620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47626</xdr:colOff>
      <xdr:row>5</xdr:row>
      <xdr:rowOff>28575</xdr:rowOff>
    </xdr:from>
    <xdr:to>
      <xdr:col>14</xdr:col>
      <xdr:colOff>228601</xdr:colOff>
      <xdr:row>15</xdr:row>
      <xdr:rowOff>331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BB67442-1FC5-5416-AC16-E361A4362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10426" y="1419225"/>
          <a:ext cx="5695950" cy="282925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31</xdr:row>
      <xdr:rowOff>133351</xdr:rowOff>
    </xdr:from>
    <xdr:to>
      <xdr:col>6</xdr:col>
      <xdr:colOff>57150</xdr:colOff>
      <xdr:row>32</xdr:row>
      <xdr:rowOff>200026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E50E6673-7A3A-43A9-819D-258283CAB248}"/>
            </a:ext>
          </a:extLst>
        </xdr:cNvPr>
        <xdr:cNvSpPr/>
      </xdr:nvSpPr>
      <xdr:spPr>
        <a:xfrm>
          <a:off x="942975" y="2857501"/>
          <a:ext cx="314325" cy="314325"/>
        </a:xfrm>
        <a:prstGeom prst="ellipse">
          <a:avLst/>
        </a:prstGeom>
        <a:solidFill>
          <a:schemeClr val="bg1">
            <a:alpha val="5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38</xdr:col>
      <xdr:colOff>176892</xdr:colOff>
      <xdr:row>0</xdr:row>
      <xdr:rowOff>149678</xdr:rowOff>
    </xdr:from>
    <xdr:to>
      <xdr:col>72</xdr:col>
      <xdr:colOff>122464</xdr:colOff>
      <xdr:row>183</xdr:row>
      <xdr:rowOff>76588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281F128-4DA4-CB9B-8BC6-B33E10E36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2963" y="149678"/>
          <a:ext cx="6885215" cy="9275017"/>
        </a:xfrm>
        <a:prstGeom prst="rect">
          <a:avLst/>
        </a:prstGeom>
      </xdr:spPr>
    </xdr:pic>
    <xdr:clientData/>
  </xdr:twoCellAnchor>
  <xdr:twoCellAnchor editAs="oneCell">
    <xdr:from>
      <xdr:col>73</xdr:col>
      <xdr:colOff>190500</xdr:colOff>
      <xdr:row>0</xdr:row>
      <xdr:rowOff>122464</xdr:rowOff>
    </xdr:from>
    <xdr:to>
      <xdr:col>106</xdr:col>
      <xdr:colOff>421821</xdr:colOff>
      <xdr:row>187</xdr:row>
      <xdr:rowOff>202031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EA7E50D-CB9B-FBE8-0D31-9D3730DB3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090321" y="122464"/>
          <a:ext cx="8082643" cy="10244103"/>
        </a:xfrm>
        <a:prstGeom prst="rect">
          <a:avLst/>
        </a:prstGeom>
      </xdr:spPr>
    </xdr:pic>
    <xdr:clientData/>
  </xdr:twoCellAnchor>
  <xdr:twoCellAnchor editAs="oneCell">
    <xdr:from>
      <xdr:col>0</xdr:col>
      <xdr:colOff>81643</xdr:colOff>
      <xdr:row>7</xdr:row>
      <xdr:rowOff>149679</xdr:rowOff>
    </xdr:from>
    <xdr:to>
      <xdr:col>38</xdr:col>
      <xdr:colOff>13608</xdr:colOff>
      <xdr:row>174</xdr:row>
      <xdr:rowOff>103997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64AB7BA-1B1B-FD7A-ED83-366E53CB3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643" y="1864179"/>
          <a:ext cx="7688036" cy="5750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104775</xdr:rowOff>
    </xdr:from>
    <xdr:to>
      <xdr:col>13</xdr:col>
      <xdr:colOff>657955</xdr:colOff>
      <xdr:row>34</xdr:row>
      <xdr:rowOff>115286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26DE566-8DF9-1F91-DBB1-E27E4245B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15300" y="104775"/>
          <a:ext cx="5229955" cy="70685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638175</xdr:colOff>
      <xdr:row>2</xdr:row>
      <xdr:rowOff>142875</xdr:rowOff>
    </xdr:from>
    <xdr:to>
      <xdr:col>8</xdr:col>
      <xdr:colOff>333375</xdr:colOff>
      <xdr:row>46</xdr:row>
      <xdr:rowOff>153779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3FFF44C-2133-4C11-8D36-3EA6316C1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485775"/>
          <a:ext cx="5791200" cy="7554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&#45236;&#50669;_&#44284;&#50629;&#51648;&#49884;&#49436;\2001\&#51064;&#51228;&#44400;\&#49548;&#54616;&#52380;JH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30.0.4/servlet/wp/&#44032;&#49437;&#51648;&#44396;/&#45236;&#50669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\&#44592;&#49696;&#48376;&#48512;\&#44228;&#54925;&#49436;\&#49884;&#54665;&#44228;&#54925;\&#49440;&#51221;&#44284;&#51221;(3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\&#44592;&#49696;&#48376;&#48512;\&#44228;&#54925;&#49436;\&#49884;&#54665;&#44228;&#54925;\1&#52264;&#45813;&#49324;\1&#52264;&#45813;&#49324;&#52509;&#4429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단가"/>
      <sheetName val="ABUT수량-A1"/>
      <sheetName val="계약일반사항"/>
      <sheetName val="제경비요율"/>
      <sheetName val="내역"/>
      <sheetName val="한전납입금"/>
      <sheetName val="사유서(출)"/>
      <sheetName val="VXXXXX"/>
      <sheetName val="도로구조공사비"/>
      <sheetName val="도로토공공사비"/>
      <sheetName val="여수토공사비"/>
      <sheetName val="자재단가비교표"/>
      <sheetName val="총괄표"/>
      <sheetName val="약품설비"/>
      <sheetName val="노무비"/>
      <sheetName val="일위대가표"/>
      <sheetName val="유림골조"/>
      <sheetName val="가설공사비"/>
      <sheetName val="예가표"/>
      <sheetName val="사리부설"/>
      <sheetName val="전차선로 물량표"/>
      <sheetName val="집계표"/>
      <sheetName val="철집"/>
      <sheetName val="실행철강하도"/>
      <sheetName val="산출근거"/>
      <sheetName val="공사비"/>
      <sheetName val="재료값"/>
      <sheetName val="내역서"/>
      <sheetName val="입찰안"/>
      <sheetName val="찍기"/>
      <sheetName val="재료비"/>
      <sheetName val="구조물철거타공정이월"/>
      <sheetName val="P-산#1-1(WOWA1)"/>
      <sheetName val="자재견적 (대왕) (2)"/>
      <sheetName val="일위대가"/>
      <sheetName val="현장관리비 산출내역"/>
      <sheetName val="수토공단위당"/>
      <sheetName val="내역표지"/>
      <sheetName val="부안일위"/>
      <sheetName val="#REF"/>
      <sheetName val="본지점중"/>
      <sheetName val="Sheet1"/>
      <sheetName val="단면 (2)"/>
      <sheetName val="교각1"/>
      <sheetName val="CODE"/>
      <sheetName val="COPING"/>
      <sheetName val="기초공"/>
      <sheetName val="기둥(원형)"/>
      <sheetName val="교각계산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단위가격 "/>
      <sheetName val="전기"/>
      <sheetName val="조경일람"/>
      <sheetName val="CCTV내역서"/>
      <sheetName val="일위집계표"/>
      <sheetName val="참조"/>
      <sheetName val="공사비집계"/>
      <sheetName val="설명"/>
      <sheetName val="시공여유율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고창방향"/>
      <sheetName val="별첨1-임식"/>
      <sheetName val="기본자료"/>
      <sheetName val="일위대가(목록)"/>
      <sheetName val="자원리스트"/>
      <sheetName val="금액내역서"/>
      <sheetName val="전기혼잡제경비(45)"/>
      <sheetName val="제출내역 (2)"/>
      <sheetName val="일위대가(가설)"/>
      <sheetName val="날개벽"/>
      <sheetName val="PIPE내역_FCN_"/>
      <sheetName val="배수내역"/>
      <sheetName val="공내역"/>
      <sheetName val="일위_파일"/>
      <sheetName val="unit"/>
      <sheetName val="결과조달"/>
      <sheetName val="품셈(기초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작업일보"/>
      <sheetName val="표준계약서"/>
      <sheetName val="본선 토공 분배표"/>
      <sheetName val="1.토공"/>
      <sheetName val="장비"/>
      <sheetName val="BID"/>
      <sheetName val="부하계산서"/>
      <sheetName val="부하(성남)"/>
      <sheetName val="하수급견적대비"/>
      <sheetName val="요율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사비예산서(토목분)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남양내역"/>
      <sheetName val="Sheet1 (2)"/>
      <sheetName val="횡배수관집현황(2공구)"/>
      <sheetName val="년도별"/>
      <sheetName val="PAD TR보호대기초"/>
      <sheetName val="HANDHOLE(2)"/>
      <sheetName val="일위대가(계측기설치)"/>
      <sheetName val="공사비총괄표"/>
      <sheetName val="96보완계획7.12"/>
      <sheetName val="업무처리전"/>
      <sheetName val="NYS"/>
      <sheetName val="양수장내역"/>
      <sheetName val="양수장"/>
      <sheetName val="중기비"/>
      <sheetName val="대치판정"/>
      <sheetName val="토적"/>
      <sheetName val="Sheet2"/>
      <sheetName val="조명시설"/>
      <sheetName val="밸브설치"/>
      <sheetName val="건              축"/>
      <sheetName val="매립"/>
      <sheetName val="98수문일위"/>
      <sheetName val="1호맨홀토공"/>
      <sheetName val="가공비"/>
      <sheetName val="원가계산서(집계)"/>
      <sheetName val="일위"/>
      <sheetName val="98NS-N"/>
      <sheetName val="MACRO(MCC)"/>
      <sheetName val="수량산출"/>
      <sheetName val="Y-WORK"/>
      <sheetName val="자재일위(경)"/>
      <sheetName val="입상내역"/>
      <sheetName val="COPING-1"/>
      <sheetName val="역T형교대-2수량"/>
      <sheetName val="CAT_5"/>
      <sheetName val="날개벽(시점좌측)"/>
      <sheetName val="공문"/>
      <sheetName val="DATA"/>
      <sheetName val="DATE"/>
      <sheetName val="8.PILE  (돌출)"/>
      <sheetName val="여과지동"/>
      <sheetName val="전선 및 전선관"/>
      <sheetName val="조건표"/>
      <sheetName val="총괄내역서"/>
      <sheetName val="천방교접속"/>
      <sheetName val="견적대비"/>
      <sheetName val="변경집계표"/>
      <sheetName val="참조자료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설계내역서"/>
      <sheetName val="INPUT"/>
      <sheetName val="M-EQPT-Z"/>
      <sheetName val="SG"/>
      <sheetName val="관급수량총"/>
      <sheetName val="설계조건"/>
      <sheetName val="안정계산"/>
      <sheetName val="단면검토"/>
      <sheetName val="수량이동"/>
      <sheetName val="가도공"/>
      <sheetName val="분전함신설"/>
      <sheetName val="접지1종"/>
      <sheetName val="기기리스트"/>
      <sheetName val="기존구조물철거집계계표"/>
      <sheetName val="일위대가목차"/>
      <sheetName val="충돌 내용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아파트 "/>
      <sheetName val="1-1"/>
      <sheetName val="갑지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내역서1"/>
      <sheetName val="설치중량_"/>
      <sheetName val="수문일위_"/>
      <sheetName val="자재견적_(대왕)_(2)"/>
      <sheetName val="현산지구200420"/>
      <sheetName val="지장물C"/>
      <sheetName val="공장유"/>
      <sheetName val="장문교(대전)"/>
      <sheetName val="주재료비"/>
      <sheetName val="계산근거"/>
      <sheetName val="청하배수"/>
      <sheetName val="반중력식옹벽"/>
      <sheetName val="당초명세(평)"/>
      <sheetName val="상 부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석탄2.3물량"/>
      <sheetName val="수문일위(2012)"/>
      <sheetName val="안정검토"/>
      <sheetName val="기계경비일람"/>
      <sheetName val="INPUT(덕도방향-시점)"/>
      <sheetName val="제진기"/>
      <sheetName val="계화총괄"/>
      <sheetName val="계화배수(3대)"/>
      <sheetName val="공통"/>
      <sheetName val="약품공급2"/>
      <sheetName val="수지예산서(세부) (2)"/>
      <sheetName val="200"/>
      <sheetName val="설계명세서"/>
      <sheetName val="예산명세서"/>
      <sheetName val="자료입력"/>
      <sheetName val="실행예산(97.12.17)"/>
      <sheetName val="집계표(육상)"/>
      <sheetName val="원형1호맨홀토공수량"/>
      <sheetName val="계화배수"/>
      <sheetName val="TOWER 12TON"/>
      <sheetName val="TOWER 10TON"/>
      <sheetName val="총괄내역"/>
      <sheetName val="원가계산서"/>
      <sheetName val="MOTOR"/>
      <sheetName val="단가일람"/>
      <sheetName val="견적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차액보증"/>
      <sheetName val="D-623D"/>
      <sheetName val="경비2내역"/>
      <sheetName val="국내"/>
      <sheetName val="1NYS(당)"/>
      <sheetName val="A(Rev.3)"/>
      <sheetName val="Macro"/>
      <sheetName val="Taux"/>
      <sheetName val="입력시트"/>
      <sheetName val="3.하중산정4.지지력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Macro2"/>
      <sheetName val="새공통"/>
      <sheetName val="화해(함평)"/>
      <sheetName val="화해(장성)"/>
      <sheetName val="각형맨홀"/>
      <sheetName val="단위가격"/>
      <sheetName val="단가보완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공사비내역서"/>
      <sheetName val="산근터빈"/>
      <sheetName val="인부신상자료"/>
      <sheetName val="BLOCK(1)"/>
      <sheetName val="위치조서"/>
      <sheetName val="이설도로유용토"/>
      <sheetName val="Total"/>
      <sheetName val="준검 내역서"/>
      <sheetName val="strut type"/>
      <sheetName val="DATA1"/>
      <sheetName val="부표총괄"/>
      <sheetName val="간접비"/>
      <sheetName val="단위수량"/>
      <sheetName val="SHL"/>
      <sheetName val="유입량"/>
      <sheetName val=" 냉각수펌프"/>
      <sheetName val="3도로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b_balju_cho"/>
      <sheetName val="투찰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000000"/>
      <sheetName val="3.공통공사대비"/>
      <sheetName val="입력단가"/>
      <sheetName val="시행후면적"/>
      <sheetName val="수지예산"/>
      <sheetName val="TOTAL3"/>
      <sheetName val="단면설계"/>
      <sheetName val="Sheet4"/>
      <sheetName val="I一般比"/>
      <sheetName val="도근좌표"/>
      <sheetName val="노무비계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공사비증감"/>
      <sheetName val="포장물량집계"/>
      <sheetName val="PIPE내역(FCN)"/>
      <sheetName val="착공내역서"/>
      <sheetName val="DATA-UPS"/>
      <sheetName val="1.설계기준"/>
      <sheetName val="수로단위수량"/>
      <sheetName val="DANGA"/>
      <sheetName val="Macro1"/>
      <sheetName val="NAI"/>
      <sheetName val="플랜트 설치"/>
      <sheetName val="교량하부공"/>
      <sheetName val="국공유지및사유지"/>
      <sheetName val="손익분석"/>
      <sheetName val="갑지(추정)"/>
      <sheetName val="일반부표"/>
      <sheetName val="IW-LIST"/>
      <sheetName val="tggwan(mac)"/>
      <sheetName val="1062-X방향 "/>
      <sheetName val=""/>
      <sheetName val="3.공통공사_x0000__x0000_"/>
      <sheetName val="견적대비표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Sheet3"/>
      <sheetName val="입력값"/>
      <sheetName val="설계기준 및 하중계산"/>
      <sheetName val="BSD (2)"/>
      <sheetName val="cal"/>
      <sheetName val="Eq. Mobilization"/>
      <sheetName val="PI"/>
      <sheetName val="계수시트"/>
      <sheetName val="용수간선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수문보고"/>
      <sheetName val="S0"/>
      <sheetName val="대로근거"/>
      <sheetName val="중로근거"/>
      <sheetName val="진로도급"/>
      <sheetName val="백호우계수"/>
      <sheetName val="N賃率-職"/>
      <sheetName val="연돌일위집계"/>
      <sheetName val="S.중기사용료"/>
      <sheetName val="입력란"/>
      <sheetName val="97노임단가"/>
      <sheetName val="DHEQSUPT"/>
      <sheetName val="세골재  T2 변경 현황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DT"/>
      <sheetName val="롤러"/>
      <sheetName val="BH"/>
      <sheetName val="펌프차타설"/>
      <sheetName val="총집계표"/>
      <sheetName val="LRT Style BOQ"/>
      <sheetName val="3.바닥판설계"/>
      <sheetName val="다곡2교"/>
      <sheetName val="MODELING"/>
      <sheetName val="바닥판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아울렛박스"/>
      <sheetName val="골조시행"/>
      <sheetName val="소산진입"/>
      <sheetName val="데리네이타현황"/>
      <sheetName val="CC16-내역서"/>
      <sheetName val="사업수지"/>
      <sheetName val="다곡땭⾘"/>
      <sheetName val="TARGET"/>
      <sheetName val="48일위(기존)"/>
      <sheetName val="U-TYPE(1)"/>
      <sheetName val="(A)내역서"/>
      <sheetName val="직원유류수불현황"/>
      <sheetName val="사  업  비  수  지  예  산  서"/>
      <sheetName val="자료"/>
      <sheetName val="무근깨기"/>
      <sheetName val="3련 BOX"/>
      <sheetName val="호안블럭단가"/>
      <sheetName val="맨홀수량산출"/>
      <sheetName val="말뚝지지력산정"/>
      <sheetName val="FOOTING단면력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제수변수량"/>
      <sheetName val="공구원가계산"/>
      <sheetName val="Macro(전선)"/>
      <sheetName val="YES-T"/>
      <sheetName val="데이타"/>
      <sheetName val="식재인부"/>
      <sheetName val="기계경비"/>
      <sheetName val="대부예산서"/>
      <sheetName val="옹벽수량집계"/>
      <sheetName val="포장공위치조서"/>
      <sheetName val="관리비"/>
      <sheetName val="내역적용"/>
      <sheetName val="1.레미콘집계"/>
      <sheetName val="2.아스콘집계"/>
      <sheetName val="3.보도집계"/>
      <sheetName val="4.보차도경계석및 도로경계블럭"/>
      <sheetName val="Ⅰ.골재집계 "/>
      <sheetName val="토사(PE)"/>
      <sheetName val="1차네트공정"/>
      <sheetName val="96노임기준"/>
      <sheetName val="보온 회사분"/>
      <sheetName val="RING WALL"/>
      <sheetName val="관로조서"/>
      <sheetName val="토적계산서(전체)"/>
      <sheetName val="종단유용(전체)"/>
      <sheetName val="data2"/>
      <sheetName val="수량산출서 갑지"/>
      <sheetName val="환경기계공정표 (3)"/>
      <sheetName val="깨기"/>
      <sheetName val="내역서적용집계표"/>
      <sheetName val="용역비내역-진짜"/>
      <sheetName val="9GNG운반"/>
      <sheetName val="공종단가"/>
      <sheetName val="산근(PE,300)"/>
      <sheetName val="특2호부관하천산근"/>
      <sheetName val="인건비"/>
      <sheetName val="빗물받이(910-510-410)"/>
      <sheetName val="주행"/>
      <sheetName val="송라터널총괄"/>
      <sheetName val="정_x0000__x0000__x0005_"/>
      <sheetName val="Electricity"/>
      <sheetName val="최적단면"/>
      <sheetName val="청구서 (별지)(3차분)"/>
      <sheetName val="기성내역서(전체,3차)"/>
      <sheetName val="자재일람"/>
      <sheetName val="COVER"/>
      <sheetName val="P.M 별"/>
      <sheetName val="전력"/>
      <sheetName val="woo(mac)"/>
      <sheetName val="설계예시"/>
      <sheetName val="화설내"/>
      <sheetName val="정부노임단가"/>
      <sheetName val="날개벽(TYPE1)"/>
      <sheetName val="우수공"/>
      <sheetName val="PKG"/>
      <sheetName val="본부소개"/>
      <sheetName val="공사총원가계多⾊"/>
      <sheetName val="기계원가계_xd800_"/>
      <sheetName val="Requirement(Work Crew)"/>
      <sheetName val="목표세부명세"/>
      <sheetName val="GI-LIST"/>
      <sheetName val="순공사비"/>
      <sheetName val="일_방수"/>
      <sheetName val="대상1"/>
      <sheetName val="배관배선 단가조사"/>
      <sheetName val="일위대가집계"/>
      <sheetName val="교대(A1)"/>
      <sheetName val="요약서"/>
      <sheetName val="단"/>
      <sheetName val="시설물일위"/>
      <sheetName val="견"/>
      <sheetName val="연결관산출조서"/>
      <sheetName val="내역서01"/>
      <sheetName val="3BL공동구 수량"/>
      <sheetName val="1공구원가계산서"/>
      <sheetName val="AHU집계"/>
      <sheetName val="공조기휀"/>
      <sheetName val="공조기"/>
      <sheetName val="건축내역서"/>
      <sheetName val="설비내역서"/>
      <sheetName val="전기내역서"/>
      <sheetName val="왕십리방향"/>
      <sheetName val="현금"/>
      <sheetName val="지선량"/>
      <sheetName val="제출내역_(2)"/>
      <sheetName val="전차선로_물량표"/>
      <sheetName val="평균H"/>
      <sheetName val="횡배수관"/>
      <sheetName val="TEST1"/>
      <sheetName val="산출2-기기동력"/>
      <sheetName val="제직재"/>
      <sheetName val="설직재-1"/>
      <sheetName val="제-노임"/>
      <sheetName val="신당동집계표"/>
      <sheetName val="전체내역서"/>
      <sheetName val="노임,재료비"/>
      <sheetName val="와동수량"/>
      <sheetName val="입력정보"/>
      <sheetName val="철근단면적"/>
      <sheetName val="전기일위대가"/>
      <sheetName val="노견단위수량"/>
      <sheetName val="1TL종점(1)"/>
      <sheetName val="횡배수관설치현황"/>
      <sheetName val="해전배수"/>
      <sheetName val="설치중량_1"/>
      <sheetName val="수문일위_1"/>
      <sheetName val="현장관리비_산출내역"/>
      <sheetName val="자재견적_(대왕)_(2)1"/>
      <sheetName val="1_동력공사"/>
      <sheetName val="1_토공"/>
      <sheetName val="전선_및_전선관"/>
      <sheetName val="내역서_(변경)"/>
      <sheetName val="_U형배수관"/>
      <sheetName val="집수정_(우오수)"/>
      <sheetName val="Sheet1_(2)"/>
      <sheetName val="단위가격_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일반문틀_설치"/>
      <sheetName val="샌딩_에폭시_도장"/>
      <sheetName val="단면_(2)"/>
      <sheetName val="1_설계조건"/>
      <sheetName val="원가계산서_"/>
      <sheetName val="96보완계획7_12"/>
      <sheetName val="8_PILE__(돌출)"/>
      <sheetName val="석탄2_3물량"/>
      <sheetName val="본선_토공_분배표"/>
      <sheetName val="전화번호DATA_(2001)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충돌_내용"/>
      <sheetName val="6PILE__(돌출)"/>
      <sheetName val="토총괄_(2)"/>
      <sheetName val="상_부"/>
      <sheetName val="1공구8_개소"/>
      <sheetName val="조립식_가설건물"/>
      <sheetName val="신고분기설정참고"/>
      <sheetName val="4.포장집계"/>
      <sheetName val="집계표(OPTION)"/>
      <sheetName val="우수"/>
      <sheetName val="SLAB"/>
      <sheetName val="공종"/>
      <sheetName val="외주비"/>
      <sheetName val="6.7.8.우물통"/>
      <sheetName val="견적조건"/>
      <sheetName val="30신설일위대가"/>
      <sheetName val="30집계표"/>
      <sheetName val="2.단면가정"/>
      <sheetName val="평가데이터"/>
      <sheetName val="비탈면보호공수량산출"/>
      <sheetName val="C3"/>
      <sheetName val="B"/>
      <sheetName val="수로교깨기"/>
      <sheetName val="깨기 총괄"/>
      <sheetName val="옹벽식측구단위"/>
      <sheetName val="수량산출표"/>
      <sheetName val="T13(P68~72,78)"/>
      <sheetName val="신규일위대가"/>
      <sheetName val="포장복구집계"/>
      <sheetName val="Baby일_x0000__x0000__x0005_"/>
      <sheetName val="Baby일鄀谏Û"/>
      <sheetName val="Baby일닑⾸_x0005_"/>
      <sheetName val="곡관산근원본"/>
      <sheetName val="산업_x0000__x0000__x0005_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1.설_x0000__x0000__x0005_"/>
      <sheetName val="1.설_x0000__x0000_Ā"/>
      <sheetName val="1.설壆⿜_x0000_"/>
      <sheetName val="저리조양"/>
      <sheetName val="범례"/>
      <sheetName val="type-F"/>
      <sheetName val="금액집계"/>
      <sheetName val="내역서(총)"/>
      <sheetName val="마-2.전화"/>
      <sheetName val="구천"/>
      <sheetName val="b_balj_x0000__x0000__x0005__x0000_彀"/>
      <sheetName val="b_balj_x0000__x0000__x0005__x0000_㻀"/>
      <sheetName val="マージン"/>
      <sheetName val="설명(1~8) "/>
      <sheetName val="화산경계"/>
      <sheetName val="설계서을"/>
      <sheetName val="날개벽수량표"/>
      <sheetName val="시운전연료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_x005f_x0000__x005f_x000c__x005f_x0000__x005f_x000c__x0"/>
      <sheetName val="이형관중량"/>
      <sheetName val="산근(목록)"/>
      <sheetName val="경비"/>
      <sheetName val="01"/>
      <sheetName val="산출내역서"/>
      <sheetName val="간접재료비산출표-27-30"/>
      <sheetName val="정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공사총원가계_x0000__x0000_"/>
      <sheetName val="공사총원가계芨-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견적의뢰"/>
      <sheetName val="DATA2000"/>
      <sheetName val="토공,철콘"/>
      <sheetName val="건축집계"/>
      <sheetName val="기성내역"/>
      <sheetName val="1을"/>
      <sheetName val="소운반"/>
      <sheetName val="40총괄"/>
      <sheetName val="40집계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철골"/>
      <sheetName val="마감산출"/>
      <sheetName val="가시설(TYPE-A)"/>
      <sheetName val="1호맨홀가감수량"/>
      <sheetName val="1호맨홀수량산출"/>
      <sheetName val="bm(CIcable)"/>
      <sheetName val="옹벽"/>
      <sheetName val="예정(3)"/>
      <sheetName val="동원(3)"/>
      <sheetName val="유동표"/>
      <sheetName val="제비율"/>
      <sheetName val="일위대가목록"/>
      <sheetName val="내역서적용수량"/>
      <sheetName val="용산1(해보)"/>
      <sheetName val="이토변실(A3-LINE)"/>
      <sheetName val="기초자료"/>
      <sheetName val="본체"/>
      <sheetName val="집수정"/>
      <sheetName val="중간부"/>
      <sheetName val="유효성검사"/>
      <sheetName val="예산총괄표"/>
      <sheetName val="내역(한신APT)"/>
      <sheetName val="7.PILE  (돌출)"/>
      <sheetName val="I.설계조건"/>
      <sheetName val="가락화장을지"/>
      <sheetName val="耀僵䅛‎ӥ"/>
      <sheetName val="렀హ䆍2"/>
      <sheetName val="_냉각수펌프"/>
      <sheetName val="3_공통공사대비"/>
      <sheetName val="2000시행총괄"/>
      <sheetName val="수안보-MBR1"/>
      <sheetName val="펌프장토공수량산출"/>
      <sheetName val="직재"/>
      <sheetName val="자재 집계표"/>
      <sheetName val="변경내역대비표(2)"/>
      <sheetName val="대가수량"/>
      <sheetName val="입력DATA"/>
      <sheetName val="ENE-CAL 1"/>
      <sheetName val="유천배수장"/>
      <sheetName val="진주방향"/>
      <sheetName val="woo_mac_"/>
      <sheetName val="예정_3_"/>
      <sheetName val="동원_3_"/>
      <sheetName val="2"/>
      <sheetName val="전정1"/>
      <sheetName val="L형옹벽(key)"/>
      <sheetName val="대운산출"/>
      <sheetName val="EQT-ESTN"/>
      <sheetName val="세목전체"/>
      <sheetName val="수량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조도계산"/>
      <sheetName val="산출내역_x0000__x0000_Ԁ_x0000_"/>
      <sheetName val="공사비명세서"/>
      <sheetName val="경산"/>
      <sheetName val="실행"/>
      <sheetName val="간접"/>
      <sheetName val="일위대가(건축)"/>
      <sheetName val="총집계"/>
      <sheetName val="GAS"/>
      <sheetName val="설산1.나"/>
      <sheetName val="본사S"/>
      <sheetName val="인건-측정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공종별내역서"/>
      <sheetName val="1.공사원가"/>
      <sheetName val="감액총괄표"/>
      <sheetName val="금융비용"/>
      <sheetName val="정산내역서"/>
      <sheetName val="복통공Á_x0000_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로우프"/>
      <sheetName val="데이터입력"/>
      <sheetName val="ASCEandUBC"/>
      <sheetName val="품셈총괄표"/>
      <sheetName val="3.하중산정枵⿯_x0000__x0000_肨"/>
      <sheetName val="석탄2ဴ_x0000_倀ﰨ"/>
      <sheetName val="석탄2쎕々/_x0000_"/>
      <sheetName val="표준건축비"/>
      <sheetName val="2000양배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개거산출내역"/>
      <sheetName val="기계공사"/>
      <sheetName val="05년"/>
      <sheetName val="3.하중산정枵⿯"/>
      <sheetName val="석탄2ဴ"/>
      <sheetName val="주현(해보)"/>
      <sheetName val="견적서갑지연속"/>
      <sheetName val="MAT"/>
      <sheetName val="사유"/>
      <sheetName val="증감내역"/>
      <sheetName val="99노임"/>
      <sheetName val="산출서"/>
      <sheetName val="증설시공분"/>
      <sheetName val="교대(A1-A2)"/>
      <sheetName val="일위대가-1"/>
      <sheetName val="재료_x0000__x0000_Ԁ_x0000_"/>
      <sheetName val="L형옹벽단위수량(35)"/>
      <sheetName val="L형옹벽_x0006__x0004__x0004__x001a__x001b__x0003__x0004__x000b_"/>
      <sheetName val="_x0000__x0006__x0000__x0000__x0000__x0000_"/>
      <sheetName val="토적1"/>
      <sheetName val="교대"/>
      <sheetName val="Supplement2"/>
      <sheetName val="FACTOR"/>
      <sheetName val="금융"/>
      <sheetName val="화전내"/>
      <sheetName val="여주,이천(명세)"/>
      <sheetName val="Baby嚸×닑『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[내역.XLS]A__MSOffice_Excel_wor_9"/>
      <sheetName val="SORCE1"/>
      <sheetName val="단가표"/>
      <sheetName val="1공구8.개쌃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2_x0000__x0000__x0005_"/>
      <sheetName val="아파트"/>
      <sheetName val="흄관헐기(원본)"/>
      <sheetName val="제잡비집계"/>
      <sheetName val="Macro(전기)"/>
      <sheetName val="Sheet17"/>
      <sheetName val="건축내역(안동)"/>
      <sheetName val="1.(5억 미만)원가계산서(지급) "/>
      <sheetName val="L형옹벽측구"/>
      <sheetName val="원데이타"/>
      <sheetName val="도급자관급자재집계"/>
      <sheetName val="관급자관급자재집계 (2)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TOTAL_BOQ"/>
      <sheetName val="J直材4"/>
      <sheetName val="자재(원원+원대)"/>
      <sheetName val="종배수관"/>
      <sheetName val="내역(총)"/>
      <sheetName val="새공·"/>
      <sheetName val="JUCKEY_x0000_"/>
      <sheetName val="하수처리장-토_x0002__x0004__x0004_"/>
      <sheetName val="ఀ᠀갇_x0001__x0000_"/>
      <sheetName val="용소리교"/>
      <sheetName val="통합"/>
      <sheetName val="106C0300"/>
      <sheetName val="착공내_x0000__x0000_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유입_x0000_"/>
      <sheetName val="기초목"/>
      <sheetName val="제진헾"/>
      <sheetName val="부표怀_x0010_"/>
      <sheetName val="배선DATA"/>
      <sheetName val="화해(장︀跕"/>
      <sheetName val="3.하중산정4_x0000__x0000__x0005__x0000_"/>
      <sheetName val="설계단Ä"/>
      <sheetName val="주입재산출조서"/>
      <sheetName val="MAT_N048"/>
      <sheetName val="관보호공조서"/>
      <sheetName val="아이콘"/>
      <sheetName val="COPk_x0000__x0000__x0001_Ԁ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재료"/>
      <sheetName val="FB25JN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[내역.XLS]A__MSOffice_Excel_wo_36"/>
      <sheetName val="DATA(내업)"/>
      <sheetName val="[내역.XLS]석탄2쎕々/_x0000_"/>
      <sheetName val="본사공가현황"/>
      <sheetName val="원가계산서(변경)"/>
      <sheetName val="총투입계"/>
      <sheetName val="Sensitivity"/>
      <sheetName val="설계기준"/>
      <sheetName val="내역1"/>
      <sheetName val="차선도색(1)"/>
      <sheetName val="하수처리_x0000__x0000_Ԁ_x0000_"/>
      <sheetName val="설비원가"/>
      <sheetName val="INSTR"/>
      <sheetName val="1.설Ꙩօ됨"/>
      <sheetName val="안산기계장치"/>
      <sheetName val="식재일위"/>
      <sheetName val="기계설비"/>
      <sheetName val="저"/>
      <sheetName val="예산변경사항"/>
      <sheetName val="Hauptdaten"/>
      <sheetName val="부대공Ⅱ"/>
      <sheetName val="[내역.XLS]A__MSOffice_Excel_wo_37"/>
      <sheetName val="[내역.XLS]A__MSOffice_Excel_wo_38"/>
      <sheetName val="[내역.XLS]A__MSOffice_Excel_wo_40"/>
      <sheetName val="[내역.XLS]A__MSOffice_Excel_wo_39"/>
      <sheetName val="[내역.XLS]A__MSOffice_Excel_wo_51"/>
      <sheetName val="남양주댠가표"/>
      <sheetName val="집행예산"/>
      <sheetName val="[내역.XLS]A__MSOffice_Excel_wo_41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o_50"/>
      <sheetName val="[내역.XLS]A__MSOffice_Excel_wo_52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방음벽기초"/>
      <sheetName val="상하차비용(기계상차)"/>
      <sheetName val="수간보호"/>
      <sheetName val="운반비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56"/>
      <sheetName val="[내역.XLS]A__MSOffice_Excel_wo_53"/>
      <sheetName val="[내역.XLS]A__MSOffice_Excel_wo_55"/>
      <sheetName val="[내역.XLS]A__MSOffice_Excel_wo_54"/>
      <sheetName val="BM"/>
      <sheetName val="[내역.XLS]A__MSOffice_Excel_wo_57"/>
      <sheetName val="[내역.XLS]A__MSOffice_Excel_wo_58"/>
      <sheetName val="간접비총_x0000_"/>
      <sheetName val="Medagama"/>
      <sheetName val="[내역.XLS]A__MSOffice_Excel_wo_60"/>
      <sheetName val="중기일위대가"/>
      <sheetName val="2Ვ쭻"/>
      <sheetName val="BQMPALOC"/>
      <sheetName val="[내역.XLS]A__MSOffice_Excel_wo_61"/>
      <sheetName val="하도급대비"/>
      <sheetName val="[내역.XLS]A__MSOffice_Excel_wo_62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구조물공수량집계표 (2)"/>
      <sheetName val="마감사양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방배동내역(리라)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cable-data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공통가설"/>
      <sheetName val="입찰결과보고"/>
      <sheetName val="단가결정"/>
      <sheetName val="흄관기초"/>
      <sheetName val="총내"/>
      <sheetName val="아수배전(1회)"/>
      <sheetName val="토적계산서"/>
      <sheetName val="내역서(전체)(횡)"/>
      <sheetName val="역T형(H=6.0) (2)"/>
      <sheetName val="49Ø_x0000_"/>
      <sheetName val="설계단®"/>
      <sheetName val="잔여세부내역"/>
      <sheetName val="방지책개소별명세"/>
      <sheetName val="간선"/>
      <sheetName val="조ﱍ"/>
      <sheetName val=" 상부공통집계(총괄)"/>
      <sheetName val="냉연집ç"/>
      <sheetName val="유림콘도"/>
      <sheetName val="[내역.XLS]A__MSOffice_Excel_wo_63"/>
      <sheetName val="[내역.XLS]A__MSOffice_Excel_wo_64"/>
      <sheetName val="[내역.XLS]A__MSOffice_Excel_wo_65"/>
      <sheetName val="[내역.XLS]A__MSOffice_Excel_wo_67"/>
      <sheetName val="[내역.XLS]A__MSOffice_Excel_wo_66"/>
      <sheetName val="[내역.XLS]A__MSOffice_Excel_wo_68"/>
      <sheetName val="[내역.XLS]A__MSOffice_Excel_wo_71"/>
      <sheetName val="[내역.XLS]A__MSOffice_Excel_wo_69"/>
      <sheetName val="[내역.XLS]A__MSOffice_Excel_wo_70"/>
      <sheetName val="[내역.XLS]A__MSOffice_Excel_wo_73"/>
      <sheetName val="[내역.XLS]A__MSOffice_Excel_wo_72"/>
      <sheetName val="[내역.XLS]A__MSOffice_Excel_wo_76"/>
      <sheetName val="[내역.XLS]A__MSOffice_Excel_wo_74"/>
      <sheetName val="[내역.XLS]A__MSOffice_Excel_wo_75"/>
      <sheetName val="[내역.XLS]A__MSOffice_Excel_wo_77"/>
      <sheetName val="[내역.XLS]A__MSOffice_Excel_wo_83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o_82"/>
      <sheetName val="[내역.XLS]A__MSOffice_Excel_wo_84"/>
      <sheetName val="[내역.XLS]A__MSOffice_Excel_wo_89"/>
      <sheetName val="[내역.XLS]A__MSOffice_Excel_wo_85"/>
      <sheetName val="[내역.XLS]A__MSOffice_Excel_wo_86"/>
      <sheetName val="[내역.XLS]A__MSOffice_Excel_wo_87"/>
      <sheetName val="[내역.XLS]A__MSOffice_Excel_wo_88"/>
      <sheetName val="[내역.XLS]A__MSOffice_Excel_wo_91"/>
      <sheetName val="[내역.XLS]A__MSOffice_Excel_wo_90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COA-17"/>
      <sheetName val="C-18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PRO_DCI"/>
      <sheetName val="INST_DCI"/>
      <sheetName val="HVAC_DCI"/>
      <sheetName val="PIPE_DCI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부서별(배부후)_계획"/>
      <sheetName val="DESIGN CRITERIA"/>
      <sheetName val="정리내역"/>
      <sheetName val="공사비 내역 (가)"/>
      <sheetName val="[내역.XLS]A__MSOffice_Excel_wo_93"/>
      <sheetName val="건축집계표이수"/>
      <sheetName val="건축집계합계"/>
      <sheetName val="당정동경상이수"/>
      <sheetName val="당정동공통이수"/>
      <sheetName val="[내역.XLS]A__MSOffice_Excel_wo_92"/>
      <sheetName val="[내역.XLS]A__MSOffice_Excel_wo_94"/>
      <sheetName val="[내역.XLS]A__MSOffice_Excel_wo_99"/>
      <sheetName val="[내역.XLS]A__MSOffice_Excel_wo_95"/>
      <sheetName val="[내역.XLS]A__MSOffice_Excel_wo_96"/>
      <sheetName val="[내역.XLS]A__MSOffice_Excel_wo_97"/>
      <sheetName val="[내역.XLS]A__MSOffice_Excel_wo_98"/>
      <sheetName val="[내역.XLS]A__MSOffice_Excel_w_100"/>
      <sheetName val="[내역.XLS]A__MSOffice_Excel_w_118"/>
      <sheetName val="[내역.XLS]A__MSOffice_Excel_w_117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25"/>
      <sheetName val="[내역.XLS]A__MSOffice_Excel_w_119"/>
      <sheetName val="[내역.XLS]A__MSOffice_Excel_w_120"/>
      <sheetName val="[내역.XLS]A__MSOffice_Excel_w_121"/>
      <sheetName val="[내역.XLS]A__MSOffice_Excel_w_122"/>
      <sheetName val="[내역.XLS]A__MSOffice_Excel_w_123"/>
      <sheetName val="[내역.XLS]A__MSOffice_Excel_w_124"/>
      <sheetName val="[내역.XLS]A__MSOffice_Excel_w_132"/>
      <sheetName val="[내역.XLS]A__MSOffice_Excel_w_126"/>
      <sheetName val="[내역.XLS]A__MSOffice_Excel_w_127"/>
      <sheetName val="[내역.XLS]A__MSOffice_Excel_w_128"/>
      <sheetName val="[내역.XLS]A__MSOffice_Excel_w_129"/>
      <sheetName val="[내역.XLS]A__MSOffice_Excel_w_130"/>
      <sheetName val="[내역.XLS]A__MSOffice_Excel_w_131"/>
      <sheetName val="[내역.XLS]A__MSOffice_Excel_w_135"/>
      <sheetName val="[내역.XLS]A__MSOffice_Excel_w_133"/>
      <sheetName val="[내역.XLS]A__MSOffice_Excel_w_134"/>
      <sheetName val="가도q"/>
      <sheetName val="[내역.XLS]A__MSOffice_Excel_w_169"/>
      <sheetName val="1SGATE97"/>
      <sheetName val="가⣐鳋"/>
      <sheetName val="가颌亸"/>
      <sheetName val="4)유동표"/>
      <sheetName val="연장조서"/>
      <sheetName val="산근"/>
      <sheetName val="아파트 기성내역서"/>
      <sheetName val="1. 설계조건 2.단면가정 3. 하중계산"/>
      <sheetName val="DATA 입력란"/>
      <sheetName val="부대공사총괄"/>
      <sheetName val="건축공사집계표"/>
      <sheetName val="현장경비"/>
      <sheetName val="방배동내역 (총괄)"/>
      <sheetName val="아스팔트 포장총괄집계표"/>
      <sheetName val="[내역.XLS]A__MSOffice_Excel_w_136"/>
      <sheetName val="[내역.XLS]A__MSOffice_Excel_w_137"/>
      <sheetName val="[내역.XLS]A__MSOffice_Excel_w_138"/>
      <sheetName val="[내역.XLS]A__MSOffice_Excel_w_139"/>
      <sheetName val="단면"/>
      <sheetName val="당진1,2호기전선관설치및접지4차공사내역서-을지"/>
      <sheetName val="[내역.XLS]A__MSOffice_Excel_w_148"/>
      <sheetName val="[내역.XLS]A__MSOffice_Excel_w_147"/>
      <sheetName val="thao-go"/>
      <sheetName val="[내역.XLS]A__MSOffice_Excel_w_140"/>
      <sheetName val="[내역.XLS]A__MSOffice_Excel_w_146"/>
      <sheetName val="[내역.XLS]A__MSOffice_Excel_w_141"/>
      <sheetName val="[내역.XLS]A__MSOffice_Excel_w_142"/>
      <sheetName val="[내역.XLS]A__MSOffice_Excel_w_143"/>
      <sheetName val="[내역.XLS]A__MSOffice_Excel_w_144"/>
      <sheetName val="[내역.XLS]A__MSOffice_Excel_w_145"/>
      <sheetName val="토공수량집계"/>
      <sheetName val="J형측구단위수량"/>
      <sheetName val="운E"/>
      <sheetName val="[내역.XLS]A__MSOffice_Excel_w_149"/>
      <sheetName val="[내역.XLS]A__MSOffice_Excel_w_150"/>
      <sheetName val="[내역.XLS]A__MSOffice_Excel_w_151"/>
      <sheetName val="[내역.XLS]A__MSOffice_Excel_w_164"/>
      <sheetName val="[내역.XLS]A__MSOffice_Excel_w_152"/>
      <sheetName val="[내역.XLS]A__MSOffice_Excel_w_153"/>
      <sheetName val="[내역.XLS]A__MSOffice_Excel_w_154"/>
      <sheetName val="[내역.XLS]A__MSOffice_Excel_w_156"/>
      <sheetName val="[내역.XLS]A__MSOffice_Excel_w_155"/>
      <sheetName val="[내역.XLS]A__MSOffice_Excel_w_157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8"/>
      <sheetName val="[내역.XLS]A__MSOffice_Excel_w_166"/>
      <sheetName val="[내역.XLS]A__MSOffice_Excel_w_167"/>
      <sheetName val="[내역.XLS]A__MSOffice_Excel_w_170"/>
      <sheetName val="[내역.XLS]A__MSOffice_Excel_w_171"/>
      <sheetName val="[내역.XLS]A__MSOffice_Excel_w_172"/>
      <sheetName val="단가조_x0000_"/>
      <sheetName val="입력0_x0000_"/>
      <sheetName val="모니터링"/>
      <sheetName val="석탄2_x0000__x0000_Ԁ_x0000_"/>
      <sheetName val="시설물기초"/>
      <sheetName val="4월가격"/>
      <sheetName val="중기(목록)"/>
      <sheetName val="신_x0000__x0000_Ԁ"/>
      <sheetName val="제경_x0000_"/>
      <sheetName val="적용단가"/>
      <sheetName val="1.CB"/>
      <sheetName val="단위세대물량"/>
      <sheetName val="전체도_x0000_"/>
      <sheetName val="맨홀펌프장 수량집계표(Φ1500)"/>
      <sheetName val="집계표(육_x0000__x0000_"/>
      <sheetName val="관토공단위"/>
      <sheetName val="기계경비(시간_x0000__x0000_"/>
      <sheetName val="1안"/>
      <sheetName val="한일양산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>
        <row r="1">
          <cell r="C1" t="str">
            <v>F_CODE</v>
          </cell>
        </row>
      </sheetData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>
        <row r="1">
          <cell r="C1" t="str">
            <v>F_CODE</v>
          </cell>
        </row>
      </sheetData>
      <sheetData sheetId="986"/>
      <sheetData sheetId="987"/>
      <sheetData sheetId="988"/>
      <sheetData sheetId="989"/>
      <sheetData sheetId="990"/>
      <sheetData sheetId="991">
        <row r="1">
          <cell r="C1" t="str">
            <v>F_CODE</v>
          </cell>
        </row>
      </sheetData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 refreshError="1"/>
      <sheetData sheetId="1004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>
        <row r="1">
          <cell r="C1" t="str">
            <v>F_CODE</v>
          </cell>
        </row>
      </sheetData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>
        <row r="1">
          <cell r="C1" t="str">
            <v>F_CODE</v>
          </cell>
        </row>
      </sheetData>
      <sheetData sheetId="1379" refreshError="1"/>
      <sheetData sheetId="1380">
        <row r="1">
          <cell r="C1" t="str">
            <v>F_CODE</v>
          </cell>
        </row>
      </sheetData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>
        <row r="1">
          <cell r="C1" t="str">
            <v>F_CODE</v>
          </cell>
        </row>
      </sheetData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>
        <row r="1">
          <cell r="C1" t="str">
            <v>F_CODE</v>
          </cell>
        </row>
      </sheetData>
      <sheetData sheetId="1441">
        <row r="1">
          <cell r="C1" t="str">
            <v>F_CODE</v>
          </cell>
        </row>
      </sheetData>
      <sheetData sheetId="1442">
        <row r="1">
          <cell r="C1" t="str">
            <v>F_CODE</v>
          </cell>
        </row>
      </sheetData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>
        <row r="1">
          <cell r="C1" t="str">
            <v>F_CODE</v>
          </cell>
        </row>
      </sheetData>
      <sheetData sheetId="1453">
        <row r="1">
          <cell r="C1" t="str">
            <v>F_CODE</v>
          </cell>
        </row>
      </sheetData>
      <sheetData sheetId="1454">
        <row r="1">
          <cell r="C1" t="str">
            <v>F_CODE</v>
          </cell>
        </row>
      </sheetData>
      <sheetData sheetId="1455">
        <row r="1">
          <cell r="C1" t="str">
            <v>F_CODE</v>
          </cell>
        </row>
      </sheetData>
      <sheetData sheetId="1456">
        <row r="1">
          <cell r="C1" t="str">
            <v>F_CODE</v>
          </cell>
        </row>
      </sheetData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>
        <row r="1">
          <cell r="C1" t="str">
            <v>F_CODE</v>
          </cell>
        </row>
      </sheetData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>
        <row r="1">
          <cell r="C1" t="str">
            <v>F_CODE</v>
          </cell>
        </row>
      </sheetData>
      <sheetData sheetId="1504">
        <row r="1">
          <cell r="C1" t="str">
            <v>F_CODE</v>
          </cell>
        </row>
      </sheetData>
      <sheetData sheetId="1505">
        <row r="1">
          <cell r="C1" t="str">
            <v>F_CODE</v>
          </cell>
        </row>
      </sheetData>
      <sheetData sheetId="1506">
        <row r="1">
          <cell r="C1" t="str">
            <v>F_CODE</v>
          </cell>
        </row>
      </sheetData>
      <sheetData sheetId="1507">
        <row r="1">
          <cell r="C1" t="str">
            <v>F_CODE</v>
          </cell>
        </row>
      </sheetData>
      <sheetData sheetId="1508">
        <row r="1">
          <cell r="C1" t="str">
            <v>F_CODE</v>
          </cell>
        </row>
      </sheetData>
      <sheetData sheetId="1509">
        <row r="1">
          <cell r="C1" t="str">
            <v>F_CODE</v>
          </cell>
        </row>
      </sheetData>
      <sheetData sheetId="1510">
        <row r="1">
          <cell r="C1" t="str">
            <v>F_CODE</v>
          </cell>
        </row>
      </sheetData>
      <sheetData sheetId="1511">
        <row r="1">
          <cell r="C1" t="str">
            <v>F_CODE</v>
          </cell>
        </row>
      </sheetData>
      <sheetData sheetId="1512">
        <row r="1">
          <cell r="C1" t="str">
            <v>F_CODE</v>
          </cell>
        </row>
      </sheetData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/>
      <sheetData sheetId="1558" refreshError="1"/>
      <sheetData sheetId="1559" refreshError="1"/>
      <sheetData sheetId="1560"/>
      <sheetData sheetId="156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>
        <row r="1">
          <cell r="C1" t="str">
            <v>F_CODE</v>
          </cell>
        </row>
      </sheetData>
      <sheetData sheetId="1574">
        <row r="1">
          <cell r="C1" t="str">
            <v>F_CODE</v>
          </cell>
        </row>
      </sheetData>
      <sheetData sheetId="1575">
        <row r="1">
          <cell r="C1" t="str">
            <v>F_CODE</v>
          </cell>
        </row>
      </sheetData>
      <sheetData sheetId="1576">
        <row r="1">
          <cell r="C1" t="str">
            <v>F_CODE</v>
          </cell>
        </row>
      </sheetData>
      <sheetData sheetId="1577">
        <row r="1">
          <cell r="C1" t="str">
            <v>F_CODE</v>
          </cell>
        </row>
      </sheetData>
      <sheetData sheetId="1578">
        <row r="1">
          <cell r="C1" t="str">
            <v>F_CODE</v>
          </cell>
        </row>
      </sheetData>
      <sheetData sheetId="1579">
        <row r="1">
          <cell r="C1" t="str">
            <v>F_CODE</v>
          </cell>
        </row>
      </sheetData>
      <sheetData sheetId="1580">
        <row r="1">
          <cell r="C1" t="str">
            <v>F_CODE</v>
          </cell>
        </row>
      </sheetData>
      <sheetData sheetId="1581">
        <row r="1">
          <cell r="C1" t="str">
            <v>F_CODE</v>
          </cell>
        </row>
      </sheetData>
      <sheetData sheetId="1582" refreshError="1"/>
      <sheetData sheetId="1583" refreshError="1"/>
      <sheetData sheetId="1584">
        <row r="1">
          <cell r="C1" t="str">
            <v>F_CODE</v>
          </cell>
        </row>
      </sheetData>
      <sheetData sheetId="1585" refreshError="1"/>
      <sheetData sheetId="1586">
        <row r="1">
          <cell r="C1" t="str">
            <v>F_CODE</v>
          </cell>
        </row>
      </sheetData>
      <sheetData sheetId="1587">
        <row r="1">
          <cell r="C1" t="str">
            <v>F_CODE</v>
          </cell>
        </row>
      </sheetData>
      <sheetData sheetId="1588">
        <row r="1">
          <cell r="C1" t="str">
            <v>F_CODE</v>
          </cell>
        </row>
      </sheetData>
      <sheetData sheetId="1589"/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 refreshError="1"/>
      <sheetData sheetId="1619"/>
      <sheetData sheetId="1620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>
        <row r="1">
          <cell r="C1" t="str">
            <v>F_CODE</v>
          </cell>
        </row>
      </sheetData>
      <sheetData sheetId="1673">
        <row r="1">
          <cell r="C1" t="str">
            <v>F_CODE</v>
          </cell>
        </row>
      </sheetData>
      <sheetData sheetId="1674">
        <row r="1">
          <cell r="C1" t="str">
            <v>F_CODE</v>
          </cell>
        </row>
      </sheetData>
      <sheetData sheetId="1675">
        <row r="1">
          <cell r="C1" t="str">
            <v>F_CODE</v>
          </cell>
        </row>
      </sheetData>
      <sheetData sheetId="1676">
        <row r="1">
          <cell r="C1" t="str">
            <v>F_CODE</v>
          </cell>
        </row>
      </sheetData>
      <sheetData sheetId="1677">
        <row r="1">
          <cell r="C1" t="str">
            <v>F_CODE</v>
          </cell>
        </row>
      </sheetData>
      <sheetData sheetId="1678">
        <row r="1">
          <cell r="C1" t="str">
            <v>F_CODE</v>
          </cell>
        </row>
      </sheetData>
      <sheetData sheetId="1679">
        <row r="1">
          <cell r="C1" t="str">
            <v>F_CODE</v>
          </cell>
        </row>
      </sheetData>
      <sheetData sheetId="1680">
        <row r="1">
          <cell r="C1" t="str">
            <v>F_CODE</v>
          </cell>
        </row>
      </sheetData>
      <sheetData sheetId="1681">
        <row r="1">
          <cell r="C1" t="str">
            <v>F_CODE</v>
          </cell>
        </row>
      </sheetData>
      <sheetData sheetId="1682">
        <row r="1">
          <cell r="C1" t="str">
            <v>F_CODE</v>
          </cell>
        </row>
      </sheetData>
      <sheetData sheetId="1683">
        <row r="1">
          <cell r="C1" t="str">
            <v>F_CODE</v>
          </cell>
        </row>
      </sheetData>
      <sheetData sheetId="1684">
        <row r="1">
          <cell r="C1" t="str">
            <v>F_CODE</v>
          </cell>
        </row>
      </sheetData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/>
      <sheetData sheetId="1722"/>
      <sheetData sheetId="1723"/>
      <sheetData sheetId="1724"/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>
        <row r="1">
          <cell r="C1" t="str">
            <v>F_CODE</v>
          </cell>
        </row>
      </sheetData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/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>
        <row r="1">
          <cell r="C1" t="str">
            <v>F_CODE</v>
          </cell>
        </row>
      </sheetData>
      <sheetData sheetId="1966">
        <row r="1">
          <cell r="C1" t="str">
            <v>F_CODE</v>
          </cell>
        </row>
      </sheetData>
      <sheetData sheetId="1967">
        <row r="1">
          <cell r="C1" t="str">
            <v>F_CODE</v>
          </cell>
        </row>
      </sheetData>
      <sheetData sheetId="1968">
        <row r="1">
          <cell r="C1" t="str">
            <v>F_CODE</v>
          </cell>
        </row>
      </sheetData>
      <sheetData sheetId="1969">
        <row r="1">
          <cell r="C1" t="str">
            <v>F_CODE</v>
          </cell>
        </row>
      </sheetData>
      <sheetData sheetId="1970">
        <row r="1">
          <cell r="C1" t="str">
            <v>F_CODE</v>
          </cell>
        </row>
      </sheetData>
      <sheetData sheetId="1971">
        <row r="1">
          <cell r="C1" t="str">
            <v>F_CODE</v>
          </cell>
        </row>
      </sheetData>
      <sheetData sheetId="1972">
        <row r="1">
          <cell r="C1" t="str">
            <v>F_CODE</v>
          </cell>
        </row>
      </sheetData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/>
      <sheetData sheetId="2326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/>
      <sheetData sheetId="2467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/>
      <sheetData sheetId="2706" refreshError="1"/>
      <sheetData sheetId="2707" refreshError="1"/>
      <sheetData sheetId="2708" refreshError="1"/>
      <sheetData sheetId="2709" refreshError="1"/>
      <sheetData sheetId="27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공사비"/>
      <sheetName val="재정비직인"/>
      <sheetName val="재정비내역"/>
      <sheetName val="지적고시내역"/>
      <sheetName val="단가 및 재료비"/>
      <sheetName val="중기사용료산출근거"/>
      <sheetName val="데이타"/>
      <sheetName val="식재인부"/>
      <sheetName val="총괄서"/>
      <sheetName val="CODE"/>
      <sheetName val="기초단가"/>
      <sheetName val="약품설비"/>
      <sheetName val="날개벽수량표"/>
      <sheetName val="현장조사"/>
      <sheetName val="내역서"/>
      <sheetName val="자재단가"/>
      <sheetName val="노임단가"/>
      <sheetName val="설계예시"/>
      <sheetName val="밸브설치"/>
      <sheetName val="내역서01"/>
      <sheetName val="일위대가(가설)"/>
      <sheetName val="D"/>
      <sheetName val="AS포장복구 "/>
      <sheetName val="2-2. 개발원가 산출근거표"/>
      <sheetName val="DATE"/>
      <sheetName val="TOTAL3"/>
      <sheetName val="갑지"/>
      <sheetName val="집계표"/>
      <sheetName val="산출내역서"/>
      <sheetName val="농촌내역(2)"/>
      <sheetName val="구분표"/>
      <sheetName val="날개벽"/>
      <sheetName val="현장관리비 산출내역"/>
      <sheetName val="데리네이타현황"/>
      <sheetName val="산근1,2"/>
      <sheetName val="단가산출(T)"/>
      <sheetName val="노임"/>
      <sheetName val="Sheet1"/>
      <sheetName val="기본일위"/>
      <sheetName val="터파기및재료"/>
      <sheetName val="수로BOX"/>
      <sheetName val="토공"/>
      <sheetName val="관전식시설제원"/>
      <sheetName val="구조물공(집계)"/>
      <sheetName val="이형관중량"/>
      <sheetName val="중기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개산공사비"/>
      <sheetName val="수량산출"/>
      <sheetName val="용수량(생활용수)"/>
      <sheetName val="단가"/>
      <sheetName val="일위집계표"/>
      <sheetName val="정공공사"/>
      <sheetName val="13차"/>
      <sheetName val="갑지"/>
      <sheetName val="집계표"/>
      <sheetName val="기본단가표"/>
      <sheetName val="Sheet1"/>
      <sheetName val="데이타"/>
      <sheetName val="식재인부"/>
      <sheetName val="6호기"/>
      <sheetName val="공사개요"/>
      <sheetName val="현장관리비"/>
      <sheetName val="내역서 제출"/>
      <sheetName val="환경기계공정표 (3)"/>
      <sheetName val="교통대책내역"/>
      <sheetName val="5 일위목록"/>
      <sheetName val="7 단가조사"/>
      <sheetName val="6 일위대가"/>
      <sheetName val="수량산출(음암)"/>
      <sheetName val="8.석축단위(H=1.5M)"/>
      <sheetName val="CTEMCOST"/>
      <sheetName val="H-PILE수량집계"/>
      <sheetName val="2"/>
      <sheetName val="2.대외공문"/>
      <sheetName val="말뚝지지력산정"/>
      <sheetName val="안전장치"/>
      <sheetName val="내역"/>
      <sheetName val="요율"/>
      <sheetName val="정부노임단가"/>
      <sheetName val="일위대가"/>
      <sheetName val="조명시설"/>
      <sheetName val="갑지(추정)"/>
      <sheetName val="Front"/>
      <sheetName val="wall"/>
      <sheetName val="실행철강하도"/>
      <sheetName val="원가계산서"/>
      <sheetName val="날개벽수량표"/>
      <sheetName val="노임이"/>
      <sheetName val="G2설비도급"/>
      <sheetName val="식재"/>
      <sheetName val="시설물"/>
      <sheetName val="식재출력용"/>
      <sheetName val="유지관리"/>
      <sheetName val="단가조사"/>
      <sheetName val="코드"/>
      <sheetName val="신청서"/>
      <sheetName val="순공사비"/>
      <sheetName val="Total"/>
      <sheetName val="단위수량"/>
      <sheetName val="가시설수량"/>
      <sheetName val="사업성분석"/>
      <sheetName val="내역표지"/>
      <sheetName val="결재갑지"/>
      <sheetName val="건축일위"/>
      <sheetName val="그라우팅일위"/>
      <sheetName val="건축공사"/>
      <sheetName val="제경비율"/>
      <sheetName val="AS포장복구 "/>
      <sheetName val="세부내역서"/>
      <sheetName val="구조물5월기성내역"/>
      <sheetName val="P-산#1-1(WOWA1)"/>
      <sheetName val="토공집계표"/>
      <sheetName val="DATA"/>
      <sheetName val="G.R300경비"/>
      <sheetName val="Macro1"/>
      <sheetName val="가설공사내역"/>
      <sheetName val="401"/>
      <sheetName val="터널조도"/>
      <sheetName val="장비집계"/>
      <sheetName val="합판거푸집"/>
      <sheetName val="맹암거"/>
      <sheetName val="인부단가"/>
      <sheetName val="재료단가"/>
      <sheetName val="추천서"/>
      <sheetName val="편성절차"/>
      <sheetName val="철거산출근거"/>
      <sheetName val="C1.공사개요"/>
      <sheetName val="SAM"/>
      <sheetName val="내역서-건"/>
      <sheetName val="INDEX"/>
      <sheetName val="조경내역서"/>
      <sheetName val="실행내역"/>
      <sheetName val="6PILE  (돌출)"/>
      <sheetName val="건축마감(E)"/>
      <sheetName val="내2"/>
      <sheetName val="#REF"/>
      <sheetName val="건축내역서"/>
      <sheetName val="건축집계"/>
      <sheetName val="가로등"/>
      <sheetName val="工程標單"/>
      <sheetName val="내역서"/>
      <sheetName val="날개벽"/>
      <sheetName val="설비내역서"/>
      <sheetName val="전기내역서"/>
      <sheetName val="건축2"/>
      <sheetName val="삭제금지단가"/>
      <sheetName val="(참조)거래현황List"/>
      <sheetName val="(참조)거래처list"/>
      <sheetName val="동해title"/>
      <sheetName val="노임"/>
      <sheetName val="인제내역"/>
      <sheetName val="가로등기초"/>
      <sheetName val="1.설계조건"/>
      <sheetName val="공사일위대가"/>
      <sheetName val="설계내역서"/>
      <sheetName val="우수공"/>
      <sheetName val="CON기초"/>
      <sheetName val="강교(Sub)"/>
      <sheetName val="일반토공견적"/>
      <sheetName val="부대내역"/>
      <sheetName val="물가대비표"/>
      <sheetName val="설계명세서"/>
      <sheetName val="일위"/>
      <sheetName val="단중표"/>
      <sheetName val="총괄내역"/>
      <sheetName val="설계기준"/>
      <sheetName val="내역1"/>
      <sheetName val="암센터"/>
      <sheetName val="내역(포장)"/>
      <sheetName val="CC16-내역서"/>
      <sheetName val="산출내역서집계표"/>
      <sheetName val="골조시행"/>
      <sheetName val="노무비"/>
      <sheetName val="차액보증"/>
      <sheetName val="기안"/>
      <sheetName val="입찰안"/>
      <sheetName val="노무비단가"/>
      <sheetName val="99노임기준"/>
      <sheetName val="Sheet5"/>
      <sheetName val="조명율표"/>
      <sheetName val="신표지1"/>
      <sheetName val="목차"/>
      <sheetName val="데리네이타현황"/>
      <sheetName val="3.하중산정4.지지력"/>
      <sheetName val="단가일람"/>
      <sheetName val="조경일람"/>
      <sheetName val="1,2공구원가계산서"/>
      <sheetName val="2공구산출내역"/>
      <sheetName val="1공구산출내역서"/>
      <sheetName val="현장현황"/>
      <sheetName val="시설물일위"/>
      <sheetName val="가설공사"/>
      <sheetName val="단가결정"/>
      <sheetName val="내역아"/>
      <sheetName val="울타리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7답사515"/>
      <sheetName val="06미선정267"/>
      <sheetName val="05미선정1종109"/>
      <sheetName val="검토대상891"/>
      <sheetName val="착수불비"/>
      <sheetName val="06미선정"/>
      <sheetName val="05미선정"/>
      <sheetName val="2007답사 (2)"/>
      <sheetName val="총괄(2차)"/>
      <sheetName val="1차선정(07)"/>
      <sheetName val="06미선정(1)"/>
      <sheetName val="06미선정 (2)"/>
      <sheetName val="06선정"/>
      <sheetName val="05선정"/>
      <sheetName val="선정(2차)"/>
      <sheetName val="05미선정1종109 (3)"/>
      <sheetName val="분전함신설"/>
      <sheetName val="접지1종"/>
    </sheetNames>
    <sheetDataSet>
      <sheetData sheetId="0">
        <row r="6">
          <cell r="Y6">
            <v>1</v>
          </cell>
          <cell r="Z6" t="str">
            <v>공사</v>
          </cell>
        </row>
        <row r="7">
          <cell r="Y7">
            <v>1</v>
          </cell>
          <cell r="Z7" t="str">
            <v>공사</v>
          </cell>
        </row>
        <row r="8">
          <cell r="Y8">
            <v>1</v>
          </cell>
          <cell r="Z8" t="str">
            <v>공사</v>
          </cell>
        </row>
        <row r="10">
          <cell r="Y10">
            <v>3</v>
          </cell>
          <cell r="Z10" t="str">
            <v>시군</v>
          </cell>
        </row>
        <row r="11">
          <cell r="Y11">
            <v>3</v>
          </cell>
          <cell r="Z11" t="str">
            <v>시군</v>
          </cell>
        </row>
        <row r="12">
          <cell r="Y12">
            <v>3</v>
          </cell>
          <cell r="Z12" t="str">
            <v>시군</v>
          </cell>
        </row>
        <row r="13">
          <cell r="Y13">
            <v>3</v>
          </cell>
          <cell r="Z13" t="str">
            <v>시군</v>
          </cell>
        </row>
        <row r="14">
          <cell r="Y14">
            <v>3</v>
          </cell>
          <cell r="Z14" t="str">
            <v>시군</v>
          </cell>
        </row>
        <row r="15">
          <cell r="Y15">
            <v>3</v>
          </cell>
          <cell r="Z15" t="str">
            <v>시군</v>
          </cell>
        </row>
        <row r="16">
          <cell r="Y16">
            <v>3</v>
          </cell>
          <cell r="Z16" t="str">
            <v>시군</v>
          </cell>
        </row>
        <row r="17">
          <cell r="Y17">
            <v>3</v>
          </cell>
          <cell r="Z17" t="str">
            <v>시군</v>
          </cell>
        </row>
        <row r="19">
          <cell r="Y19">
            <v>1</v>
          </cell>
          <cell r="Z19" t="str">
            <v>공사</v>
          </cell>
        </row>
        <row r="20">
          <cell r="Y20">
            <v>1</v>
          </cell>
          <cell r="Z20" t="str">
            <v>공사</v>
          </cell>
        </row>
        <row r="21">
          <cell r="Y21">
            <v>1</v>
          </cell>
          <cell r="Z21" t="str">
            <v>공사</v>
          </cell>
        </row>
        <row r="22">
          <cell r="Y22">
            <v>1</v>
          </cell>
          <cell r="Z22" t="str">
            <v>시군</v>
          </cell>
        </row>
        <row r="23">
          <cell r="Y23">
            <v>1</v>
          </cell>
          <cell r="Z23" t="str">
            <v>시군</v>
          </cell>
        </row>
        <row r="24">
          <cell r="Y24">
            <v>1</v>
          </cell>
          <cell r="Z24" t="str">
            <v>시군</v>
          </cell>
        </row>
        <row r="26">
          <cell r="Y26">
            <v>1</v>
          </cell>
          <cell r="Z26" t="str">
            <v>공사</v>
          </cell>
        </row>
        <row r="27">
          <cell r="Y27">
            <v>1</v>
          </cell>
          <cell r="Z27" t="str">
            <v>공사</v>
          </cell>
        </row>
        <row r="28">
          <cell r="Y28">
            <v>1</v>
          </cell>
          <cell r="Z28" t="str">
            <v>시군</v>
          </cell>
        </row>
        <row r="30">
          <cell r="Y30">
            <v>1</v>
          </cell>
          <cell r="Z30" t="str">
            <v>공사</v>
          </cell>
        </row>
        <row r="31">
          <cell r="Y31">
            <v>1</v>
          </cell>
          <cell r="Z31" t="str">
            <v>공사</v>
          </cell>
        </row>
        <row r="32">
          <cell r="Y32">
            <v>1</v>
          </cell>
          <cell r="Z32" t="str">
            <v>공사</v>
          </cell>
        </row>
        <row r="33">
          <cell r="Y33">
            <v>1</v>
          </cell>
          <cell r="Z33" t="str">
            <v>공사</v>
          </cell>
        </row>
        <row r="34">
          <cell r="Y34">
            <v>1</v>
          </cell>
          <cell r="Z34" t="str">
            <v>공사</v>
          </cell>
        </row>
        <row r="35">
          <cell r="Y35">
            <v>1</v>
          </cell>
          <cell r="Z35" t="str">
            <v>공사</v>
          </cell>
        </row>
        <row r="36">
          <cell r="Y36">
            <v>1</v>
          </cell>
          <cell r="Z36" t="str">
            <v>공사</v>
          </cell>
        </row>
        <row r="37">
          <cell r="Y37">
            <v>1</v>
          </cell>
          <cell r="Z37" t="str">
            <v>공사</v>
          </cell>
        </row>
        <row r="38">
          <cell r="Y38">
            <v>1</v>
          </cell>
          <cell r="Z38" t="str">
            <v>공사</v>
          </cell>
        </row>
        <row r="39">
          <cell r="Y39">
            <v>1</v>
          </cell>
          <cell r="Z39" t="str">
            <v>공사</v>
          </cell>
        </row>
        <row r="40">
          <cell r="Y40">
            <v>1</v>
          </cell>
          <cell r="Z40" t="str">
            <v>공사</v>
          </cell>
        </row>
        <row r="41">
          <cell r="Y41">
            <v>1</v>
          </cell>
          <cell r="Z41" t="str">
            <v>공사</v>
          </cell>
        </row>
        <row r="42">
          <cell r="Y42">
            <v>1</v>
          </cell>
          <cell r="Z42" t="str">
            <v>공사</v>
          </cell>
        </row>
        <row r="43">
          <cell r="Y43">
            <v>1</v>
          </cell>
          <cell r="Z43" t="str">
            <v>공사</v>
          </cell>
        </row>
        <row r="44">
          <cell r="Y44">
            <v>1</v>
          </cell>
          <cell r="Z44" t="str">
            <v>공사</v>
          </cell>
        </row>
        <row r="45">
          <cell r="Y45">
            <v>2</v>
          </cell>
          <cell r="Z45" t="str">
            <v>공사</v>
          </cell>
        </row>
        <row r="46">
          <cell r="Y46">
            <v>1</v>
          </cell>
          <cell r="Z46" t="str">
            <v>공사</v>
          </cell>
        </row>
        <row r="47">
          <cell r="Y47">
            <v>1</v>
          </cell>
          <cell r="Z47" t="str">
            <v>공사</v>
          </cell>
        </row>
        <row r="48">
          <cell r="Y48">
            <v>1</v>
          </cell>
          <cell r="Z48" t="str">
            <v>공사</v>
          </cell>
        </row>
        <row r="49">
          <cell r="Y49">
            <v>1</v>
          </cell>
          <cell r="Z49" t="str">
            <v>공사</v>
          </cell>
        </row>
        <row r="50">
          <cell r="Y50">
            <v>1</v>
          </cell>
          <cell r="Z50" t="str">
            <v>공사</v>
          </cell>
        </row>
        <row r="51">
          <cell r="Y51">
            <v>1</v>
          </cell>
          <cell r="Z51" t="str">
            <v>공사</v>
          </cell>
        </row>
        <row r="52">
          <cell r="Y52">
            <v>1</v>
          </cell>
          <cell r="Z52" t="str">
            <v>공사</v>
          </cell>
        </row>
        <row r="53">
          <cell r="Y53">
            <v>1</v>
          </cell>
          <cell r="Z53" t="str">
            <v>공사</v>
          </cell>
        </row>
        <row r="54">
          <cell r="Y54">
            <v>1</v>
          </cell>
          <cell r="Z54" t="str">
            <v>공사</v>
          </cell>
        </row>
        <row r="55">
          <cell r="Y55">
            <v>1</v>
          </cell>
          <cell r="Z55" t="str">
            <v>공사</v>
          </cell>
        </row>
        <row r="56">
          <cell r="Y56">
            <v>1</v>
          </cell>
          <cell r="Z56" t="str">
            <v>시군</v>
          </cell>
        </row>
        <row r="57">
          <cell r="Y57">
            <v>1</v>
          </cell>
          <cell r="Z57" t="str">
            <v>시군</v>
          </cell>
        </row>
        <row r="58">
          <cell r="Y58">
            <v>1</v>
          </cell>
          <cell r="Z58" t="str">
            <v>시군</v>
          </cell>
        </row>
        <row r="59">
          <cell r="Y59">
            <v>1</v>
          </cell>
          <cell r="Z59" t="str">
            <v>시군</v>
          </cell>
        </row>
        <row r="60">
          <cell r="Y60">
            <v>1</v>
          </cell>
          <cell r="Z60" t="str">
            <v>시군</v>
          </cell>
        </row>
        <row r="61">
          <cell r="Y61">
            <v>1</v>
          </cell>
          <cell r="Z61" t="str">
            <v>시군</v>
          </cell>
        </row>
        <row r="62">
          <cell r="Y62">
            <v>2</v>
          </cell>
          <cell r="Z62" t="str">
            <v>시군</v>
          </cell>
        </row>
        <row r="63">
          <cell r="Y63">
            <v>1</v>
          </cell>
          <cell r="Z63" t="str">
            <v>시군</v>
          </cell>
        </row>
        <row r="64">
          <cell r="Y64">
            <v>1</v>
          </cell>
          <cell r="Z64" t="str">
            <v>시군</v>
          </cell>
        </row>
        <row r="65">
          <cell r="Y65">
            <v>1</v>
          </cell>
          <cell r="Z65" t="str">
            <v>시군</v>
          </cell>
        </row>
        <row r="66">
          <cell r="Y66">
            <v>1</v>
          </cell>
          <cell r="Z66" t="str">
            <v>시군</v>
          </cell>
        </row>
        <row r="68">
          <cell r="Y68">
            <v>1</v>
          </cell>
          <cell r="Z68" t="str">
            <v>공사</v>
          </cell>
        </row>
        <row r="69">
          <cell r="Y69">
            <v>1</v>
          </cell>
          <cell r="Z69" t="str">
            <v>공사</v>
          </cell>
        </row>
        <row r="70">
          <cell r="Y70">
            <v>1</v>
          </cell>
          <cell r="Z70" t="str">
            <v>공사</v>
          </cell>
        </row>
        <row r="71">
          <cell r="Y71">
            <v>1</v>
          </cell>
          <cell r="Z71" t="str">
            <v>공사</v>
          </cell>
        </row>
        <row r="72">
          <cell r="Y72">
            <v>1</v>
          </cell>
          <cell r="Z72" t="str">
            <v>공사</v>
          </cell>
        </row>
        <row r="73">
          <cell r="Y73">
            <v>1</v>
          </cell>
          <cell r="Z73" t="str">
            <v>공사</v>
          </cell>
        </row>
        <row r="74">
          <cell r="Y74">
            <v>1</v>
          </cell>
          <cell r="Z74" t="str">
            <v>공사</v>
          </cell>
        </row>
        <row r="75">
          <cell r="Y75">
            <v>1</v>
          </cell>
          <cell r="Z75" t="str">
            <v>공사</v>
          </cell>
        </row>
        <row r="76">
          <cell r="Y76">
            <v>1</v>
          </cell>
          <cell r="Z76" t="str">
            <v>공사</v>
          </cell>
        </row>
        <row r="77">
          <cell r="Y77">
            <v>1</v>
          </cell>
          <cell r="Z77" t="str">
            <v>시군</v>
          </cell>
        </row>
        <row r="78">
          <cell r="Y78">
            <v>1</v>
          </cell>
          <cell r="Z78" t="str">
            <v>공사</v>
          </cell>
        </row>
        <row r="79">
          <cell r="Y79">
            <v>1</v>
          </cell>
          <cell r="Z79" t="str">
            <v>공사</v>
          </cell>
        </row>
        <row r="80">
          <cell r="Y80">
            <v>1</v>
          </cell>
          <cell r="Z80" t="str">
            <v>시군</v>
          </cell>
        </row>
        <row r="81">
          <cell r="Y81">
            <v>1</v>
          </cell>
          <cell r="Z81" t="str">
            <v>공사</v>
          </cell>
        </row>
        <row r="82">
          <cell r="Y82">
            <v>1</v>
          </cell>
          <cell r="Z82" t="str">
            <v>공사</v>
          </cell>
        </row>
        <row r="83">
          <cell r="Y83">
            <v>1</v>
          </cell>
          <cell r="Z83" t="str">
            <v>공사</v>
          </cell>
        </row>
        <row r="84">
          <cell r="Y84">
            <v>1</v>
          </cell>
          <cell r="Z84" t="str">
            <v>공사</v>
          </cell>
        </row>
        <row r="85">
          <cell r="Y85">
            <v>1</v>
          </cell>
          <cell r="Z85" t="str">
            <v>공사</v>
          </cell>
        </row>
        <row r="86">
          <cell r="Y86">
            <v>1</v>
          </cell>
          <cell r="Z86" t="str">
            <v>공사</v>
          </cell>
        </row>
        <row r="87">
          <cell r="Y87">
            <v>1</v>
          </cell>
          <cell r="Z87" t="str">
            <v>시군</v>
          </cell>
        </row>
        <row r="88">
          <cell r="Y88">
            <v>1</v>
          </cell>
          <cell r="Z88" t="str">
            <v>공사</v>
          </cell>
        </row>
        <row r="90">
          <cell r="Y90">
            <v>1</v>
          </cell>
          <cell r="Z90" t="str">
            <v>공사</v>
          </cell>
        </row>
        <row r="91">
          <cell r="Y91">
            <v>1</v>
          </cell>
          <cell r="Z91" t="str">
            <v>공사</v>
          </cell>
        </row>
        <row r="92">
          <cell r="Y92">
            <v>1</v>
          </cell>
          <cell r="Z92" t="str">
            <v>공사</v>
          </cell>
        </row>
        <row r="93">
          <cell r="Y93">
            <v>1</v>
          </cell>
          <cell r="Z93" t="str">
            <v>공사</v>
          </cell>
        </row>
        <row r="94">
          <cell r="Y94">
            <v>1</v>
          </cell>
          <cell r="Z94" t="str">
            <v>공사</v>
          </cell>
        </row>
        <row r="95">
          <cell r="Y95">
            <v>1</v>
          </cell>
          <cell r="Z95" t="str">
            <v>공사</v>
          </cell>
        </row>
        <row r="96">
          <cell r="Y96">
            <v>1</v>
          </cell>
          <cell r="Z96" t="str">
            <v>공사</v>
          </cell>
        </row>
        <row r="97">
          <cell r="Y97">
            <v>1</v>
          </cell>
          <cell r="Z97" t="str">
            <v>공사</v>
          </cell>
        </row>
        <row r="98">
          <cell r="Y98">
            <v>1</v>
          </cell>
          <cell r="Z98" t="str">
            <v>공사</v>
          </cell>
        </row>
        <row r="99">
          <cell r="Y99">
            <v>1</v>
          </cell>
          <cell r="Z99" t="str">
            <v>공사</v>
          </cell>
        </row>
        <row r="100">
          <cell r="Y100">
            <v>1</v>
          </cell>
          <cell r="Z100" t="str">
            <v>공사</v>
          </cell>
        </row>
        <row r="101">
          <cell r="Y101">
            <v>1</v>
          </cell>
          <cell r="Z101" t="str">
            <v>공사</v>
          </cell>
        </row>
        <row r="102">
          <cell r="Y102">
            <v>1</v>
          </cell>
          <cell r="Z102" t="str">
            <v>공사</v>
          </cell>
        </row>
        <row r="103">
          <cell r="Y103">
            <v>1</v>
          </cell>
          <cell r="Z103" t="str">
            <v>공사</v>
          </cell>
        </row>
        <row r="104">
          <cell r="Y104">
            <v>1</v>
          </cell>
          <cell r="Z104" t="str">
            <v>공사</v>
          </cell>
        </row>
        <row r="105">
          <cell r="Y105">
            <v>1</v>
          </cell>
          <cell r="Z105" t="str">
            <v>공사</v>
          </cell>
        </row>
        <row r="106">
          <cell r="Y106">
            <v>1</v>
          </cell>
          <cell r="Z106" t="str">
            <v>공사</v>
          </cell>
        </row>
        <row r="107">
          <cell r="Y107">
            <v>1</v>
          </cell>
          <cell r="Z107" t="str">
            <v>공사</v>
          </cell>
        </row>
        <row r="108">
          <cell r="Y108">
            <v>1</v>
          </cell>
          <cell r="Z108" t="str">
            <v>공사</v>
          </cell>
        </row>
        <row r="109">
          <cell r="Y109">
            <v>1</v>
          </cell>
          <cell r="Z109" t="str">
            <v>공사</v>
          </cell>
        </row>
        <row r="110">
          <cell r="Y110">
            <v>1</v>
          </cell>
          <cell r="Z110" t="str">
            <v>공사</v>
          </cell>
        </row>
        <row r="111">
          <cell r="Y111">
            <v>1</v>
          </cell>
          <cell r="Z111" t="str">
            <v>공사</v>
          </cell>
        </row>
        <row r="112">
          <cell r="Y112">
            <v>1</v>
          </cell>
          <cell r="Z112" t="str">
            <v>공사</v>
          </cell>
        </row>
        <row r="113">
          <cell r="Y113">
            <v>1</v>
          </cell>
          <cell r="Z113" t="str">
            <v>공사</v>
          </cell>
        </row>
        <row r="114">
          <cell r="Y114">
            <v>1</v>
          </cell>
          <cell r="Z114" t="str">
            <v>공사</v>
          </cell>
        </row>
        <row r="115">
          <cell r="Y115">
            <v>1</v>
          </cell>
          <cell r="Z115" t="str">
            <v>공사</v>
          </cell>
        </row>
        <row r="116">
          <cell r="Y116">
            <v>1</v>
          </cell>
          <cell r="Z116" t="str">
            <v>공사</v>
          </cell>
        </row>
        <row r="117">
          <cell r="Y117">
            <v>1</v>
          </cell>
          <cell r="Z117" t="str">
            <v>공사</v>
          </cell>
        </row>
        <row r="118">
          <cell r="Y118">
            <v>1</v>
          </cell>
          <cell r="Z118" t="str">
            <v>공사</v>
          </cell>
        </row>
        <row r="119">
          <cell r="Y119">
            <v>1</v>
          </cell>
          <cell r="Z119" t="str">
            <v>공사</v>
          </cell>
        </row>
        <row r="120">
          <cell r="Y120">
            <v>1</v>
          </cell>
          <cell r="Z120" t="str">
            <v>공사</v>
          </cell>
        </row>
        <row r="121">
          <cell r="Y121">
            <v>1</v>
          </cell>
          <cell r="Z121" t="str">
            <v>공사</v>
          </cell>
        </row>
        <row r="122">
          <cell r="Y122">
            <v>1</v>
          </cell>
          <cell r="Z122" t="str">
            <v>공사</v>
          </cell>
        </row>
        <row r="124">
          <cell r="Y124">
            <v>1</v>
          </cell>
          <cell r="Z124" t="str">
            <v>공사</v>
          </cell>
        </row>
        <row r="125">
          <cell r="Y125">
            <v>1</v>
          </cell>
          <cell r="Z125" t="str">
            <v>공사</v>
          </cell>
        </row>
        <row r="126">
          <cell r="Y126">
            <v>1</v>
          </cell>
          <cell r="Z126" t="str">
            <v>공사</v>
          </cell>
        </row>
        <row r="127">
          <cell r="Y127">
            <v>1</v>
          </cell>
          <cell r="Z127" t="str">
            <v>공사</v>
          </cell>
        </row>
        <row r="128">
          <cell r="Y128">
            <v>1</v>
          </cell>
          <cell r="Z128" t="str">
            <v>공사</v>
          </cell>
        </row>
        <row r="129">
          <cell r="Y129">
            <v>1</v>
          </cell>
          <cell r="Z129" t="str">
            <v>공사</v>
          </cell>
        </row>
        <row r="130">
          <cell r="Y130">
            <v>1</v>
          </cell>
          <cell r="Z130" t="str">
            <v>공사</v>
          </cell>
        </row>
        <row r="131">
          <cell r="Y131">
            <v>3</v>
          </cell>
          <cell r="Z131" t="str">
            <v>공사</v>
          </cell>
        </row>
        <row r="132">
          <cell r="Y132">
            <v>1</v>
          </cell>
          <cell r="Z132" t="str">
            <v>공사</v>
          </cell>
        </row>
        <row r="133">
          <cell r="Y133">
            <v>1</v>
          </cell>
          <cell r="Z133" t="str">
            <v>공사</v>
          </cell>
        </row>
        <row r="134">
          <cell r="Y134">
            <v>1</v>
          </cell>
          <cell r="Z134" t="str">
            <v>공사</v>
          </cell>
        </row>
        <row r="135">
          <cell r="Y135">
            <v>1</v>
          </cell>
          <cell r="Z135" t="str">
            <v>공사</v>
          </cell>
        </row>
        <row r="136">
          <cell r="Y136">
            <v>1</v>
          </cell>
          <cell r="Z136" t="str">
            <v>공사</v>
          </cell>
        </row>
        <row r="137">
          <cell r="Y137">
            <v>1</v>
          </cell>
          <cell r="Z137" t="str">
            <v>공사</v>
          </cell>
        </row>
        <row r="138">
          <cell r="Y138">
            <v>1</v>
          </cell>
          <cell r="Z138" t="str">
            <v>공사</v>
          </cell>
        </row>
        <row r="139">
          <cell r="Y139">
            <v>1</v>
          </cell>
          <cell r="Z139" t="str">
            <v>공사</v>
          </cell>
        </row>
        <row r="140">
          <cell r="Y140">
            <v>1</v>
          </cell>
          <cell r="Z140" t="str">
            <v>공사</v>
          </cell>
        </row>
        <row r="141">
          <cell r="Y141">
            <v>2</v>
          </cell>
          <cell r="Z141" t="str">
            <v>공사</v>
          </cell>
        </row>
        <row r="142">
          <cell r="Y142">
            <v>1</v>
          </cell>
          <cell r="Z142" t="str">
            <v>공사</v>
          </cell>
        </row>
        <row r="143">
          <cell r="Y143">
            <v>1</v>
          </cell>
          <cell r="Z143" t="str">
            <v>공사</v>
          </cell>
        </row>
        <row r="144">
          <cell r="Y144">
            <v>1</v>
          </cell>
          <cell r="Z144" t="str">
            <v>공사</v>
          </cell>
        </row>
        <row r="145">
          <cell r="Y145">
            <v>3</v>
          </cell>
          <cell r="Z145" t="str">
            <v>공사</v>
          </cell>
        </row>
        <row r="146">
          <cell r="Y146">
            <v>1</v>
          </cell>
          <cell r="Z146" t="str">
            <v>공사</v>
          </cell>
        </row>
        <row r="147">
          <cell r="Y147">
            <v>1</v>
          </cell>
          <cell r="Z147" t="str">
            <v>공사</v>
          </cell>
        </row>
        <row r="148">
          <cell r="Y148">
            <v>2</v>
          </cell>
          <cell r="Z148" t="str">
            <v>공사</v>
          </cell>
        </row>
        <row r="149">
          <cell r="Y149">
            <v>1</v>
          </cell>
          <cell r="Z149" t="str">
            <v>공사</v>
          </cell>
        </row>
        <row r="150">
          <cell r="Y150">
            <v>2</v>
          </cell>
          <cell r="Z150" t="str">
            <v>공사</v>
          </cell>
        </row>
        <row r="151">
          <cell r="Y151">
            <v>1</v>
          </cell>
          <cell r="Z151" t="str">
            <v>공사</v>
          </cell>
        </row>
        <row r="152">
          <cell r="Y152">
            <v>1</v>
          </cell>
          <cell r="Z152" t="str">
            <v>공사</v>
          </cell>
        </row>
        <row r="153">
          <cell r="Y153">
            <v>1</v>
          </cell>
          <cell r="Z153" t="str">
            <v>공사</v>
          </cell>
        </row>
        <row r="154">
          <cell r="Y154">
            <v>1</v>
          </cell>
          <cell r="Z154" t="str">
            <v>공사</v>
          </cell>
        </row>
        <row r="155">
          <cell r="Y155">
            <v>1</v>
          </cell>
          <cell r="Z155" t="str">
            <v>공사</v>
          </cell>
        </row>
        <row r="156">
          <cell r="Y156">
            <v>1</v>
          </cell>
          <cell r="Z156" t="str">
            <v>공사</v>
          </cell>
        </row>
        <row r="157">
          <cell r="Y157">
            <v>1</v>
          </cell>
          <cell r="Z157" t="str">
            <v>공사</v>
          </cell>
        </row>
        <row r="158">
          <cell r="Y158">
            <v>1</v>
          </cell>
          <cell r="Z158" t="str">
            <v>공사</v>
          </cell>
        </row>
        <row r="159">
          <cell r="Y159">
            <v>1</v>
          </cell>
          <cell r="Z159" t="str">
            <v>공사</v>
          </cell>
        </row>
        <row r="160">
          <cell r="Y160">
            <v>1</v>
          </cell>
          <cell r="Z160" t="str">
            <v>공사</v>
          </cell>
        </row>
        <row r="161">
          <cell r="Y161">
            <v>1</v>
          </cell>
          <cell r="Z161" t="str">
            <v>공사</v>
          </cell>
        </row>
        <row r="162">
          <cell r="Y162">
            <v>1</v>
          </cell>
          <cell r="Z162" t="str">
            <v>공사</v>
          </cell>
        </row>
        <row r="163">
          <cell r="Y163">
            <v>1</v>
          </cell>
          <cell r="Z163" t="str">
            <v>공사</v>
          </cell>
        </row>
        <row r="164">
          <cell r="Y164">
            <v>1</v>
          </cell>
          <cell r="Z164" t="str">
            <v>공사</v>
          </cell>
        </row>
        <row r="165">
          <cell r="Y165">
            <v>1</v>
          </cell>
          <cell r="Z165" t="str">
            <v>공사</v>
          </cell>
        </row>
        <row r="166">
          <cell r="Y166">
            <v>2</v>
          </cell>
          <cell r="Z166" t="str">
            <v>공사</v>
          </cell>
        </row>
        <row r="167">
          <cell r="Y167">
            <v>2</v>
          </cell>
          <cell r="Z167" t="str">
            <v>공사</v>
          </cell>
        </row>
        <row r="168">
          <cell r="Y168">
            <v>1</v>
          </cell>
          <cell r="Z168" t="str">
            <v>공사</v>
          </cell>
        </row>
        <row r="169">
          <cell r="Y169">
            <v>1</v>
          </cell>
          <cell r="Z169" t="str">
            <v>공사</v>
          </cell>
        </row>
        <row r="170">
          <cell r="Y170">
            <v>3</v>
          </cell>
          <cell r="Z170" t="str">
            <v>공사</v>
          </cell>
        </row>
        <row r="171">
          <cell r="Y171">
            <v>1</v>
          </cell>
          <cell r="Z171" t="str">
            <v>공사</v>
          </cell>
        </row>
        <row r="172">
          <cell r="Y172">
            <v>1</v>
          </cell>
          <cell r="Z172" t="str">
            <v>서산시</v>
          </cell>
        </row>
        <row r="173">
          <cell r="Y173">
            <v>1</v>
          </cell>
          <cell r="Z173" t="str">
            <v>서산시</v>
          </cell>
        </row>
        <row r="174">
          <cell r="Y174">
            <v>1</v>
          </cell>
          <cell r="Z174" t="str">
            <v>서천군</v>
          </cell>
        </row>
        <row r="175">
          <cell r="Y175">
            <v>1</v>
          </cell>
          <cell r="Z175" t="str">
            <v>서천군</v>
          </cell>
        </row>
        <row r="176">
          <cell r="Y176">
            <v>1</v>
          </cell>
          <cell r="Z176" t="str">
            <v>예산군</v>
          </cell>
        </row>
        <row r="178">
          <cell r="Y178">
            <v>1</v>
          </cell>
          <cell r="Z178" t="str">
            <v>공사</v>
          </cell>
        </row>
        <row r="179">
          <cell r="Y179">
            <v>1</v>
          </cell>
          <cell r="Z179" t="str">
            <v>공사</v>
          </cell>
        </row>
        <row r="180">
          <cell r="Y180">
            <v>1</v>
          </cell>
          <cell r="Z180" t="str">
            <v>공사</v>
          </cell>
        </row>
        <row r="181">
          <cell r="Y181">
            <v>1</v>
          </cell>
          <cell r="Z181" t="str">
            <v>공사</v>
          </cell>
        </row>
        <row r="182">
          <cell r="Y182">
            <v>1</v>
          </cell>
          <cell r="Z182" t="str">
            <v>공사</v>
          </cell>
        </row>
        <row r="183">
          <cell r="Y183">
            <v>1</v>
          </cell>
          <cell r="Z183" t="str">
            <v>공사</v>
          </cell>
        </row>
        <row r="184">
          <cell r="Y184">
            <v>1</v>
          </cell>
          <cell r="Z184" t="str">
            <v>공사</v>
          </cell>
        </row>
        <row r="185">
          <cell r="Y185">
            <v>1</v>
          </cell>
          <cell r="Z185" t="str">
            <v>공사</v>
          </cell>
        </row>
        <row r="186">
          <cell r="Y186">
            <v>1</v>
          </cell>
          <cell r="Z186" t="str">
            <v>공사</v>
          </cell>
        </row>
        <row r="187">
          <cell r="Y187">
            <v>1</v>
          </cell>
          <cell r="Z187" t="str">
            <v>공사</v>
          </cell>
        </row>
        <row r="188">
          <cell r="Y188">
            <v>1</v>
          </cell>
          <cell r="Z188" t="str">
            <v>공사</v>
          </cell>
        </row>
        <row r="189">
          <cell r="Y189">
            <v>1</v>
          </cell>
          <cell r="Z189" t="str">
            <v>공사</v>
          </cell>
        </row>
        <row r="190">
          <cell r="Y190">
            <v>1</v>
          </cell>
          <cell r="Z190" t="str">
            <v>공사</v>
          </cell>
        </row>
        <row r="191">
          <cell r="Y191">
            <v>1</v>
          </cell>
          <cell r="Z191" t="str">
            <v>공사</v>
          </cell>
        </row>
        <row r="192">
          <cell r="Y192">
            <v>3</v>
          </cell>
          <cell r="Z192" t="str">
            <v>공사</v>
          </cell>
        </row>
        <row r="193">
          <cell r="Y193">
            <v>1</v>
          </cell>
          <cell r="Z193" t="str">
            <v>공사</v>
          </cell>
        </row>
        <row r="194">
          <cell r="Y194">
            <v>1</v>
          </cell>
          <cell r="Z194" t="str">
            <v>공사</v>
          </cell>
        </row>
        <row r="195">
          <cell r="Y195">
            <v>1</v>
          </cell>
          <cell r="Z195" t="str">
            <v>공사</v>
          </cell>
        </row>
        <row r="196">
          <cell r="Y196">
            <v>1</v>
          </cell>
          <cell r="Z196" t="str">
            <v>공사</v>
          </cell>
        </row>
        <row r="197">
          <cell r="Y197">
            <v>1</v>
          </cell>
          <cell r="Z197" t="str">
            <v>공사</v>
          </cell>
        </row>
        <row r="198">
          <cell r="Y198">
            <v>1</v>
          </cell>
          <cell r="Z198" t="str">
            <v>공사</v>
          </cell>
        </row>
        <row r="199">
          <cell r="Y199">
            <v>1</v>
          </cell>
          <cell r="Z199" t="str">
            <v>공사</v>
          </cell>
        </row>
        <row r="200">
          <cell r="Y200">
            <v>1</v>
          </cell>
          <cell r="Z200" t="str">
            <v>공사</v>
          </cell>
        </row>
        <row r="201">
          <cell r="Y201">
            <v>1</v>
          </cell>
          <cell r="Z201" t="str">
            <v>공사</v>
          </cell>
        </row>
        <row r="202">
          <cell r="Y202">
            <v>1</v>
          </cell>
          <cell r="Z202" t="str">
            <v>공사</v>
          </cell>
        </row>
        <row r="203">
          <cell r="Y203">
            <v>1</v>
          </cell>
          <cell r="Z203" t="str">
            <v>공사</v>
          </cell>
        </row>
        <row r="204">
          <cell r="Y204">
            <v>1</v>
          </cell>
          <cell r="Z204" t="str">
            <v>공사</v>
          </cell>
        </row>
        <row r="205">
          <cell r="Y205">
            <v>1</v>
          </cell>
          <cell r="Z205" t="str">
            <v>공사</v>
          </cell>
        </row>
        <row r="206">
          <cell r="Y206">
            <v>1</v>
          </cell>
          <cell r="Z206" t="str">
            <v>공사</v>
          </cell>
        </row>
        <row r="207">
          <cell r="Y207">
            <v>1</v>
          </cell>
          <cell r="Z207" t="str">
            <v>공사</v>
          </cell>
        </row>
        <row r="208">
          <cell r="Y208">
            <v>1</v>
          </cell>
          <cell r="Z208" t="str">
            <v>공사</v>
          </cell>
        </row>
        <row r="209">
          <cell r="Y209">
            <v>1</v>
          </cell>
          <cell r="Z209" t="str">
            <v>공사</v>
          </cell>
        </row>
        <row r="210">
          <cell r="Y210">
            <v>1</v>
          </cell>
          <cell r="Z210" t="str">
            <v>공사</v>
          </cell>
        </row>
        <row r="211">
          <cell r="Y211">
            <v>1</v>
          </cell>
          <cell r="Z211" t="str">
            <v>공사</v>
          </cell>
        </row>
        <row r="212">
          <cell r="Y212">
            <v>1</v>
          </cell>
          <cell r="Z212" t="str">
            <v>공사</v>
          </cell>
        </row>
        <row r="213">
          <cell r="Y213">
            <v>1</v>
          </cell>
          <cell r="Z213" t="str">
            <v>공사</v>
          </cell>
        </row>
        <row r="214">
          <cell r="Y214">
            <v>1</v>
          </cell>
          <cell r="Z214" t="str">
            <v>공사</v>
          </cell>
        </row>
        <row r="215">
          <cell r="Y215">
            <v>1</v>
          </cell>
          <cell r="Z215" t="str">
            <v>공사</v>
          </cell>
        </row>
        <row r="216">
          <cell r="Y216">
            <v>1</v>
          </cell>
          <cell r="Z216" t="str">
            <v>공사</v>
          </cell>
        </row>
        <row r="217">
          <cell r="Y217">
            <v>1</v>
          </cell>
          <cell r="Z217" t="str">
            <v>공사</v>
          </cell>
        </row>
        <row r="218">
          <cell r="Y218">
            <v>1</v>
          </cell>
          <cell r="Z218" t="str">
            <v>공사</v>
          </cell>
        </row>
        <row r="219">
          <cell r="Y219">
            <v>1</v>
          </cell>
          <cell r="Z219" t="str">
            <v>공사</v>
          </cell>
        </row>
        <row r="220">
          <cell r="Y220">
            <v>1</v>
          </cell>
          <cell r="Z220" t="str">
            <v>공사</v>
          </cell>
        </row>
        <row r="221">
          <cell r="Y221">
            <v>1</v>
          </cell>
          <cell r="Z221" t="str">
            <v>공사</v>
          </cell>
        </row>
        <row r="222">
          <cell r="Y222">
            <v>1</v>
          </cell>
          <cell r="Z222" t="str">
            <v>공사</v>
          </cell>
        </row>
        <row r="223">
          <cell r="Y223">
            <v>1</v>
          </cell>
          <cell r="Z223" t="str">
            <v>공사</v>
          </cell>
        </row>
        <row r="224">
          <cell r="Y224">
            <v>1</v>
          </cell>
          <cell r="Z224" t="str">
            <v>공사</v>
          </cell>
        </row>
        <row r="225">
          <cell r="Y225">
            <v>1</v>
          </cell>
          <cell r="Z225" t="str">
            <v>공사</v>
          </cell>
        </row>
        <row r="226">
          <cell r="Y226">
            <v>1</v>
          </cell>
          <cell r="Z226" t="str">
            <v>공사</v>
          </cell>
        </row>
        <row r="227">
          <cell r="Y227">
            <v>1</v>
          </cell>
          <cell r="Z227" t="str">
            <v>공사</v>
          </cell>
        </row>
        <row r="228">
          <cell r="Y228">
            <v>1</v>
          </cell>
          <cell r="Z228" t="str">
            <v>공사</v>
          </cell>
        </row>
        <row r="229">
          <cell r="Y229">
            <v>1</v>
          </cell>
          <cell r="Z229" t="str">
            <v>공사</v>
          </cell>
        </row>
        <row r="230">
          <cell r="Y230">
            <v>1</v>
          </cell>
          <cell r="Z230" t="str">
            <v>공사</v>
          </cell>
        </row>
        <row r="231">
          <cell r="Y231">
            <v>1</v>
          </cell>
          <cell r="Z231" t="str">
            <v>시군</v>
          </cell>
        </row>
        <row r="233">
          <cell r="Y233">
            <v>1</v>
          </cell>
          <cell r="Z233" t="str">
            <v>공사</v>
          </cell>
        </row>
        <row r="234">
          <cell r="Y234">
            <v>1</v>
          </cell>
          <cell r="Z234" t="str">
            <v>공사</v>
          </cell>
        </row>
        <row r="235">
          <cell r="Y235">
            <v>1</v>
          </cell>
          <cell r="Z235" t="str">
            <v>공사</v>
          </cell>
        </row>
        <row r="236">
          <cell r="Y236">
            <v>1</v>
          </cell>
          <cell r="Z236" t="str">
            <v>공사</v>
          </cell>
        </row>
        <row r="237">
          <cell r="Y237">
            <v>1</v>
          </cell>
          <cell r="Z237" t="str">
            <v>공사</v>
          </cell>
        </row>
        <row r="238">
          <cell r="Y238">
            <v>1</v>
          </cell>
          <cell r="Z238" t="str">
            <v>공사</v>
          </cell>
        </row>
        <row r="239">
          <cell r="Y239">
            <v>3</v>
          </cell>
          <cell r="Z239" t="str">
            <v>공사</v>
          </cell>
        </row>
        <row r="240">
          <cell r="Y240">
            <v>1</v>
          </cell>
          <cell r="Z240" t="str">
            <v>공사</v>
          </cell>
        </row>
        <row r="241">
          <cell r="Y241">
            <v>1</v>
          </cell>
          <cell r="Z241" t="str">
            <v>공사</v>
          </cell>
        </row>
        <row r="242">
          <cell r="Y242">
            <v>1</v>
          </cell>
          <cell r="Z242" t="str">
            <v>공사</v>
          </cell>
        </row>
        <row r="243">
          <cell r="Y243">
            <v>1</v>
          </cell>
          <cell r="Z243" t="str">
            <v>공사</v>
          </cell>
        </row>
        <row r="244">
          <cell r="Y244">
            <v>1</v>
          </cell>
          <cell r="Z244" t="str">
            <v>공사</v>
          </cell>
        </row>
        <row r="245">
          <cell r="Y245">
            <v>1</v>
          </cell>
          <cell r="Z245" t="str">
            <v>공사</v>
          </cell>
        </row>
        <row r="246">
          <cell r="Y246">
            <v>1</v>
          </cell>
          <cell r="Z246" t="str">
            <v>공사</v>
          </cell>
        </row>
        <row r="247">
          <cell r="Y247">
            <v>1</v>
          </cell>
          <cell r="Z247" t="str">
            <v>공사</v>
          </cell>
        </row>
        <row r="248">
          <cell r="Y248">
            <v>1</v>
          </cell>
          <cell r="Z248" t="str">
            <v>공사</v>
          </cell>
        </row>
        <row r="249">
          <cell r="Y249">
            <v>1</v>
          </cell>
          <cell r="Z249" t="str">
            <v>공사</v>
          </cell>
        </row>
        <row r="250">
          <cell r="Y250">
            <v>1</v>
          </cell>
          <cell r="Z250" t="str">
            <v>공사</v>
          </cell>
        </row>
        <row r="251">
          <cell r="Y251">
            <v>1</v>
          </cell>
          <cell r="Z251" t="str">
            <v>공사</v>
          </cell>
        </row>
        <row r="252">
          <cell r="Y252">
            <v>1</v>
          </cell>
          <cell r="Z252" t="str">
            <v>공사</v>
          </cell>
        </row>
        <row r="253">
          <cell r="Y253">
            <v>1</v>
          </cell>
          <cell r="Z253" t="str">
            <v>공사</v>
          </cell>
        </row>
        <row r="254">
          <cell r="Y254">
            <v>1</v>
          </cell>
          <cell r="Z254" t="str">
            <v>공사</v>
          </cell>
        </row>
        <row r="255">
          <cell r="Y255">
            <v>1</v>
          </cell>
          <cell r="Z255" t="str">
            <v>공사</v>
          </cell>
        </row>
        <row r="256">
          <cell r="Y256">
            <v>1</v>
          </cell>
          <cell r="Z256" t="str">
            <v>공사</v>
          </cell>
        </row>
        <row r="257">
          <cell r="Y257">
            <v>1</v>
          </cell>
          <cell r="Z257" t="str">
            <v>공사</v>
          </cell>
        </row>
        <row r="258">
          <cell r="Y258">
            <v>1</v>
          </cell>
          <cell r="Z258" t="str">
            <v>공사</v>
          </cell>
        </row>
        <row r="259">
          <cell r="Y259">
            <v>1</v>
          </cell>
          <cell r="Z259" t="str">
            <v>공사</v>
          </cell>
        </row>
        <row r="260">
          <cell r="Y260">
            <v>1</v>
          </cell>
          <cell r="Z260" t="str">
            <v>공사</v>
          </cell>
        </row>
        <row r="261">
          <cell r="Y261">
            <v>1</v>
          </cell>
          <cell r="Z261" t="str">
            <v>공사</v>
          </cell>
        </row>
        <row r="262">
          <cell r="Y262">
            <v>1</v>
          </cell>
          <cell r="Z262" t="str">
            <v>공사</v>
          </cell>
        </row>
        <row r="263">
          <cell r="Y263">
            <v>1</v>
          </cell>
          <cell r="Z263" t="str">
            <v>공사</v>
          </cell>
        </row>
        <row r="264">
          <cell r="Y264">
            <v>1</v>
          </cell>
          <cell r="Z264" t="str">
            <v>공사</v>
          </cell>
        </row>
        <row r="265">
          <cell r="Y265">
            <v>1</v>
          </cell>
          <cell r="Z265" t="str">
            <v>공사</v>
          </cell>
        </row>
        <row r="266">
          <cell r="Y266">
            <v>1</v>
          </cell>
          <cell r="Z266" t="str">
            <v>공사</v>
          </cell>
        </row>
        <row r="267">
          <cell r="Y267">
            <v>1</v>
          </cell>
          <cell r="Z267" t="str">
            <v>공사</v>
          </cell>
        </row>
        <row r="268">
          <cell r="Y268">
            <v>1</v>
          </cell>
          <cell r="Z268" t="str">
            <v>공사</v>
          </cell>
        </row>
        <row r="269">
          <cell r="Y269">
            <v>1</v>
          </cell>
          <cell r="Z269" t="str">
            <v>공사</v>
          </cell>
        </row>
        <row r="270">
          <cell r="Y270">
            <v>1</v>
          </cell>
          <cell r="Z270" t="str">
            <v>공사</v>
          </cell>
        </row>
        <row r="271">
          <cell r="Y271">
            <v>2</v>
          </cell>
          <cell r="Z271" t="str">
            <v>공사</v>
          </cell>
        </row>
        <row r="272">
          <cell r="Y272">
            <v>1</v>
          </cell>
          <cell r="Z272" t="str">
            <v>공사</v>
          </cell>
        </row>
        <row r="273">
          <cell r="Y273">
            <v>1</v>
          </cell>
          <cell r="Z273" t="str">
            <v>공사</v>
          </cell>
        </row>
        <row r="274">
          <cell r="Y274">
            <v>1</v>
          </cell>
          <cell r="Z274" t="str">
            <v>공사</v>
          </cell>
        </row>
        <row r="275">
          <cell r="Y275">
            <v>1</v>
          </cell>
          <cell r="Z275" t="str">
            <v>공사</v>
          </cell>
        </row>
        <row r="276">
          <cell r="Y276">
            <v>1</v>
          </cell>
          <cell r="Z276" t="str">
            <v>공사</v>
          </cell>
        </row>
        <row r="277">
          <cell r="Y277">
            <v>1</v>
          </cell>
          <cell r="Z277" t="str">
            <v>공사</v>
          </cell>
        </row>
        <row r="278">
          <cell r="Y278">
            <v>1</v>
          </cell>
          <cell r="Z278" t="str">
            <v>공사</v>
          </cell>
        </row>
        <row r="279">
          <cell r="Y279">
            <v>1</v>
          </cell>
          <cell r="Z279" t="str">
            <v>공사</v>
          </cell>
        </row>
        <row r="280">
          <cell r="Y280">
            <v>1</v>
          </cell>
          <cell r="Z280" t="str">
            <v>공사</v>
          </cell>
        </row>
        <row r="281">
          <cell r="Y281">
            <v>1</v>
          </cell>
          <cell r="Z281" t="str">
            <v>공사</v>
          </cell>
        </row>
        <row r="282">
          <cell r="Y282">
            <v>1</v>
          </cell>
          <cell r="Z282" t="str">
            <v>공사</v>
          </cell>
        </row>
        <row r="283">
          <cell r="Y283">
            <v>1</v>
          </cell>
          <cell r="Z283" t="str">
            <v>공사</v>
          </cell>
        </row>
        <row r="284">
          <cell r="Y284">
            <v>1</v>
          </cell>
          <cell r="Z284" t="str">
            <v>공사</v>
          </cell>
        </row>
        <row r="285">
          <cell r="Y285">
            <v>1</v>
          </cell>
          <cell r="Z285" t="str">
            <v>공사</v>
          </cell>
        </row>
        <row r="286">
          <cell r="Y286">
            <v>3</v>
          </cell>
          <cell r="Z286" t="str">
            <v>공사</v>
          </cell>
        </row>
        <row r="287">
          <cell r="Y287">
            <v>1</v>
          </cell>
          <cell r="Z287" t="str">
            <v>공사</v>
          </cell>
        </row>
        <row r="288">
          <cell r="Y288">
            <v>1</v>
          </cell>
          <cell r="Z288" t="str">
            <v>공사</v>
          </cell>
        </row>
        <row r="289">
          <cell r="Y289">
            <v>1</v>
          </cell>
          <cell r="Z289" t="str">
            <v>공사</v>
          </cell>
        </row>
        <row r="290">
          <cell r="Y290">
            <v>1</v>
          </cell>
          <cell r="Z290" t="str">
            <v>공사</v>
          </cell>
        </row>
        <row r="291">
          <cell r="Y291">
            <v>1</v>
          </cell>
          <cell r="Z291" t="str">
            <v>공사</v>
          </cell>
        </row>
        <row r="292">
          <cell r="Y292">
            <v>1</v>
          </cell>
          <cell r="Z292" t="str">
            <v>공사</v>
          </cell>
        </row>
        <row r="293">
          <cell r="Y293">
            <v>1</v>
          </cell>
          <cell r="Z293" t="str">
            <v>공사</v>
          </cell>
        </row>
        <row r="294">
          <cell r="Y294">
            <v>1</v>
          </cell>
          <cell r="Z294" t="str">
            <v>공사</v>
          </cell>
        </row>
        <row r="295">
          <cell r="Y295">
            <v>1</v>
          </cell>
          <cell r="Z295" t="str">
            <v>공사</v>
          </cell>
        </row>
        <row r="296">
          <cell r="Y296">
            <v>1</v>
          </cell>
          <cell r="Z296" t="str">
            <v>공사</v>
          </cell>
        </row>
        <row r="297">
          <cell r="Y297">
            <v>1</v>
          </cell>
          <cell r="Z297" t="str">
            <v>공사</v>
          </cell>
        </row>
        <row r="298">
          <cell r="Y298">
            <v>1</v>
          </cell>
          <cell r="Z298" t="str">
            <v>공사</v>
          </cell>
        </row>
        <row r="299">
          <cell r="Y299">
            <v>1</v>
          </cell>
          <cell r="Z299" t="str">
            <v>공사</v>
          </cell>
        </row>
        <row r="300">
          <cell r="Y300">
            <v>1</v>
          </cell>
          <cell r="Z300" t="str">
            <v>공사</v>
          </cell>
        </row>
        <row r="301">
          <cell r="Y301">
            <v>1</v>
          </cell>
          <cell r="Z301" t="str">
            <v>공사</v>
          </cell>
        </row>
        <row r="302">
          <cell r="Y302">
            <v>1</v>
          </cell>
          <cell r="Z302" t="str">
            <v>공사</v>
          </cell>
        </row>
        <row r="303">
          <cell r="Y303">
            <v>1</v>
          </cell>
          <cell r="Z303" t="str">
            <v>공사</v>
          </cell>
        </row>
        <row r="304">
          <cell r="Y304">
            <v>1</v>
          </cell>
          <cell r="Z304" t="str">
            <v>공사</v>
          </cell>
        </row>
        <row r="305">
          <cell r="Y305">
            <v>1</v>
          </cell>
          <cell r="Z305" t="str">
            <v>공사</v>
          </cell>
        </row>
        <row r="306">
          <cell r="Y306">
            <v>1</v>
          </cell>
          <cell r="Z306" t="str">
            <v>공사</v>
          </cell>
        </row>
        <row r="307">
          <cell r="Y307">
            <v>1</v>
          </cell>
          <cell r="Z307" t="str">
            <v>공사</v>
          </cell>
        </row>
        <row r="308">
          <cell r="Y308">
            <v>1</v>
          </cell>
          <cell r="Z308" t="str">
            <v>공사</v>
          </cell>
        </row>
        <row r="309">
          <cell r="Y309">
            <v>1</v>
          </cell>
          <cell r="Z309" t="str">
            <v>공사</v>
          </cell>
        </row>
        <row r="310">
          <cell r="Y310">
            <v>1</v>
          </cell>
          <cell r="Z310" t="str">
            <v>공사</v>
          </cell>
        </row>
        <row r="311">
          <cell r="Y311">
            <v>1</v>
          </cell>
          <cell r="Z311" t="str">
            <v>공사</v>
          </cell>
        </row>
        <row r="312">
          <cell r="Y312">
            <v>1</v>
          </cell>
          <cell r="Z312" t="str">
            <v>공사</v>
          </cell>
        </row>
        <row r="313">
          <cell r="Y313">
            <v>1</v>
          </cell>
          <cell r="Z313" t="str">
            <v>공사</v>
          </cell>
        </row>
        <row r="314">
          <cell r="Y314">
            <v>1</v>
          </cell>
          <cell r="Z314" t="str">
            <v>공사</v>
          </cell>
        </row>
        <row r="315">
          <cell r="Y315">
            <v>1</v>
          </cell>
          <cell r="Z315" t="str">
            <v>공사</v>
          </cell>
        </row>
        <row r="316">
          <cell r="Y316">
            <v>1</v>
          </cell>
          <cell r="Z316" t="str">
            <v>공사</v>
          </cell>
        </row>
        <row r="317">
          <cell r="Y317">
            <v>1</v>
          </cell>
          <cell r="Z317" t="str">
            <v>공사</v>
          </cell>
        </row>
        <row r="318">
          <cell r="Y318">
            <v>1</v>
          </cell>
          <cell r="Z318" t="str">
            <v>공사</v>
          </cell>
        </row>
        <row r="319">
          <cell r="Y319">
            <v>1</v>
          </cell>
          <cell r="Z319" t="str">
            <v>공사</v>
          </cell>
        </row>
        <row r="320">
          <cell r="Y320">
            <v>1</v>
          </cell>
          <cell r="Z320" t="str">
            <v>공사</v>
          </cell>
        </row>
        <row r="321">
          <cell r="Y321">
            <v>1</v>
          </cell>
          <cell r="Z321" t="str">
            <v>공사</v>
          </cell>
        </row>
        <row r="322">
          <cell r="Y322">
            <v>3</v>
          </cell>
          <cell r="Z322" t="str">
            <v>공사</v>
          </cell>
        </row>
        <row r="323">
          <cell r="Y323">
            <v>1</v>
          </cell>
          <cell r="Z323" t="str">
            <v>공사</v>
          </cell>
        </row>
        <row r="324">
          <cell r="Y324">
            <v>1</v>
          </cell>
          <cell r="Z324" t="str">
            <v>공사</v>
          </cell>
        </row>
        <row r="325">
          <cell r="Y325">
            <v>1</v>
          </cell>
          <cell r="Z325" t="str">
            <v>공사</v>
          </cell>
        </row>
        <row r="326">
          <cell r="Y326">
            <v>3</v>
          </cell>
          <cell r="Z326" t="str">
            <v>공사</v>
          </cell>
        </row>
        <row r="327">
          <cell r="Y327">
            <v>3</v>
          </cell>
          <cell r="Z327" t="str">
            <v>공사</v>
          </cell>
        </row>
        <row r="328">
          <cell r="Y328">
            <v>1</v>
          </cell>
          <cell r="Z328" t="str">
            <v>시군</v>
          </cell>
        </row>
        <row r="329">
          <cell r="Y329">
            <v>1</v>
          </cell>
          <cell r="Z329" t="str">
            <v>시군</v>
          </cell>
        </row>
        <row r="330">
          <cell r="Y330">
            <v>1</v>
          </cell>
          <cell r="Z330" t="str">
            <v>공사</v>
          </cell>
        </row>
        <row r="331">
          <cell r="Y331">
            <v>1</v>
          </cell>
          <cell r="Z331" t="str">
            <v>공사</v>
          </cell>
        </row>
        <row r="332">
          <cell r="Y332">
            <v>1</v>
          </cell>
          <cell r="Z332" t="str">
            <v>공사</v>
          </cell>
        </row>
        <row r="333">
          <cell r="Y333">
            <v>1</v>
          </cell>
          <cell r="Z333" t="str">
            <v>공사</v>
          </cell>
        </row>
        <row r="334">
          <cell r="Y334">
            <v>1</v>
          </cell>
          <cell r="Z334" t="str">
            <v>공사</v>
          </cell>
        </row>
        <row r="335">
          <cell r="Y335">
            <v>1</v>
          </cell>
          <cell r="Z335" t="str">
            <v>시군</v>
          </cell>
        </row>
        <row r="336">
          <cell r="Y336">
            <v>1</v>
          </cell>
          <cell r="Z336" t="str">
            <v>공사</v>
          </cell>
        </row>
        <row r="337">
          <cell r="Y337">
            <v>1</v>
          </cell>
          <cell r="Z337" t="str">
            <v>공사</v>
          </cell>
        </row>
        <row r="338">
          <cell r="Y338">
            <v>1</v>
          </cell>
          <cell r="Z338" t="str">
            <v>공사</v>
          </cell>
        </row>
        <row r="339">
          <cell r="Y339">
            <v>1</v>
          </cell>
          <cell r="Z339" t="str">
            <v>시군</v>
          </cell>
        </row>
        <row r="340">
          <cell r="Y340">
            <v>1</v>
          </cell>
          <cell r="Z340" t="str">
            <v>시군</v>
          </cell>
        </row>
        <row r="341">
          <cell r="Y341">
            <v>1</v>
          </cell>
          <cell r="Z341" t="str">
            <v>시군</v>
          </cell>
        </row>
        <row r="342">
          <cell r="Y342">
            <v>1</v>
          </cell>
          <cell r="Z342" t="str">
            <v>시군</v>
          </cell>
        </row>
        <row r="343">
          <cell r="Y343">
            <v>1</v>
          </cell>
          <cell r="Z343" t="str">
            <v>시군</v>
          </cell>
        </row>
        <row r="344">
          <cell r="Y344">
            <v>1</v>
          </cell>
          <cell r="Z344" t="str">
            <v>시군</v>
          </cell>
        </row>
        <row r="345">
          <cell r="Y345">
            <v>1</v>
          </cell>
          <cell r="Z345" t="str">
            <v>시군</v>
          </cell>
        </row>
        <row r="346">
          <cell r="Y346">
            <v>1</v>
          </cell>
          <cell r="Z346" t="str">
            <v>시군</v>
          </cell>
        </row>
        <row r="347">
          <cell r="Y347">
            <v>1</v>
          </cell>
          <cell r="Z347" t="str">
            <v>공사</v>
          </cell>
        </row>
        <row r="348">
          <cell r="Y348">
            <v>1</v>
          </cell>
          <cell r="Z348" t="str">
            <v>시군</v>
          </cell>
        </row>
        <row r="349">
          <cell r="Y349">
            <v>3</v>
          </cell>
          <cell r="Z349" t="str">
            <v>시군</v>
          </cell>
        </row>
        <row r="350">
          <cell r="Y350">
            <v>1</v>
          </cell>
          <cell r="Z350" t="str">
            <v>시군</v>
          </cell>
        </row>
        <row r="351">
          <cell r="Y351">
            <v>1</v>
          </cell>
          <cell r="Z351" t="str">
            <v>공사</v>
          </cell>
        </row>
        <row r="352">
          <cell r="Y352">
            <v>1</v>
          </cell>
          <cell r="Z352" t="str">
            <v>공사</v>
          </cell>
        </row>
        <row r="353">
          <cell r="Y353">
            <v>1</v>
          </cell>
          <cell r="Z353" t="str">
            <v>시군</v>
          </cell>
        </row>
        <row r="354">
          <cell r="Y354">
            <v>1</v>
          </cell>
          <cell r="Z354" t="str">
            <v>시군</v>
          </cell>
        </row>
        <row r="355">
          <cell r="Y355">
            <v>1</v>
          </cell>
          <cell r="Z355" t="str">
            <v>시군</v>
          </cell>
        </row>
        <row r="356">
          <cell r="Y356">
            <v>1</v>
          </cell>
          <cell r="Z356" t="str">
            <v>시군</v>
          </cell>
        </row>
        <row r="357">
          <cell r="Y357">
            <v>1</v>
          </cell>
          <cell r="Z357" t="str">
            <v>시군</v>
          </cell>
        </row>
        <row r="358">
          <cell r="Y358">
            <v>1</v>
          </cell>
          <cell r="Z358" t="str">
            <v>공사</v>
          </cell>
        </row>
        <row r="359">
          <cell r="Y359">
            <v>3</v>
          </cell>
          <cell r="Z359" t="str">
            <v>공사</v>
          </cell>
        </row>
        <row r="360">
          <cell r="Y360">
            <v>1</v>
          </cell>
          <cell r="Z360" t="str">
            <v>시군</v>
          </cell>
        </row>
        <row r="361">
          <cell r="Y361">
            <v>1</v>
          </cell>
          <cell r="Z361" t="str">
            <v>공사</v>
          </cell>
        </row>
        <row r="362">
          <cell r="Y362">
            <v>1</v>
          </cell>
          <cell r="Z362" t="str">
            <v>시군</v>
          </cell>
        </row>
        <row r="363">
          <cell r="Y363">
            <v>1</v>
          </cell>
          <cell r="Z363" t="str">
            <v>시군</v>
          </cell>
        </row>
        <row r="364">
          <cell r="Y364">
            <v>1</v>
          </cell>
          <cell r="Z364" t="str">
            <v>시군</v>
          </cell>
        </row>
        <row r="365">
          <cell r="Y365">
            <v>1</v>
          </cell>
          <cell r="Z365" t="str">
            <v>시군</v>
          </cell>
        </row>
        <row r="366">
          <cell r="Y366">
            <v>3</v>
          </cell>
          <cell r="Z366" t="str">
            <v>시군</v>
          </cell>
        </row>
        <row r="367">
          <cell r="Y367">
            <v>1</v>
          </cell>
          <cell r="Z367" t="str">
            <v>시군</v>
          </cell>
        </row>
        <row r="368">
          <cell r="Y368">
            <v>1</v>
          </cell>
          <cell r="Z368" t="str">
            <v>시군</v>
          </cell>
        </row>
        <row r="369">
          <cell r="Y369">
            <v>1</v>
          </cell>
          <cell r="Z369" t="str">
            <v>시군</v>
          </cell>
        </row>
        <row r="370">
          <cell r="Y370">
            <v>1</v>
          </cell>
          <cell r="Z370" t="str">
            <v>시군</v>
          </cell>
        </row>
        <row r="371">
          <cell r="Y371">
            <v>1</v>
          </cell>
          <cell r="Z371" t="str">
            <v>공사</v>
          </cell>
        </row>
        <row r="372">
          <cell r="Y372">
            <v>1</v>
          </cell>
          <cell r="Z372" t="str">
            <v>시군</v>
          </cell>
        </row>
        <row r="373">
          <cell r="Y373">
            <v>1</v>
          </cell>
          <cell r="Z373" t="str">
            <v>시군</v>
          </cell>
        </row>
        <row r="374">
          <cell r="Y374">
            <v>1</v>
          </cell>
          <cell r="Z374" t="str">
            <v>시군</v>
          </cell>
        </row>
        <row r="375">
          <cell r="Y375">
            <v>1</v>
          </cell>
          <cell r="Z375" t="str">
            <v>시군</v>
          </cell>
        </row>
        <row r="376">
          <cell r="Y376">
            <v>3</v>
          </cell>
          <cell r="Z376" t="str">
            <v>시군</v>
          </cell>
        </row>
        <row r="377">
          <cell r="Y377">
            <v>1</v>
          </cell>
          <cell r="Z377" t="str">
            <v>시군</v>
          </cell>
        </row>
        <row r="378">
          <cell r="Y378">
            <v>1</v>
          </cell>
          <cell r="Z378" t="str">
            <v>공사</v>
          </cell>
        </row>
        <row r="380">
          <cell r="Y380">
            <v>1</v>
          </cell>
          <cell r="Z380" t="str">
            <v>공사</v>
          </cell>
        </row>
        <row r="381">
          <cell r="Y381">
            <v>1</v>
          </cell>
          <cell r="Z381" t="str">
            <v>공사</v>
          </cell>
        </row>
        <row r="382">
          <cell r="Y382">
            <v>1</v>
          </cell>
          <cell r="Z382" t="str">
            <v>공사</v>
          </cell>
        </row>
        <row r="383">
          <cell r="Y383">
            <v>1</v>
          </cell>
          <cell r="Z383" t="str">
            <v>공사</v>
          </cell>
        </row>
        <row r="384">
          <cell r="Y384">
            <v>1</v>
          </cell>
          <cell r="Z384" t="str">
            <v>공사</v>
          </cell>
        </row>
        <row r="385">
          <cell r="Y385">
            <v>1</v>
          </cell>
          <cell r="Z385" t="str">
            <v>공사</v>
          </cell>
        </row>
        <row r="386">
          <cell r="Y386">
            <v>1</v>
          </cell>
          <cell r="Z386" t="str">
            <v>공사</v>
          </cell>
        </row>
        <row r="387">
          <cell r="Y387">
            <v>1</v>
          </cell>
          <cell r="Z387" t="str">
            <v>공사</v>
          </cell>
        </row>
        <row r="388">
          <cell r="Y388">
            <v>1</v>
          </cell>
          <cell r="Z388" t="str">
            <v>공사</v>
          </cell>
        </row>
        <row r="389">
          <cell r="Y389">
            <v>1</v>
          </cell>
          <cell r="Z389" t="str">
            <v>공사</v>
          </cell>
        </row>
        <row r="390">
          <cell r="Y390">
            <v>1</v>
          </cell>
          <cell r="Z390" t="str">
            <v>공사</v>
          </cell>
        </row>
        <row r="391">
          <cell r="Y391">
            <v>1</v>
          </cell>
          <cell r="Z391" t="str">
            <v>공사</v>
          </cell>
        </row>
        <row r="392">
          <cell r="Y392">
            <v>1</v>
          </cell>
          <cell r="Z392" t="str">
            <v>공사</v>
          </cell>
        </row>
        <row r="393">
          <cell r="Y393">
            <v>1</v>
          </cell>
          <cell r="Z393" t="str">
            <v>공사</v>
          </cell>
        </row>
        <row r="394">
          <cell r="Y394">
            <v>1</v>
          </cell>
          <cell r="Z394" t="str">
            <v>공사</v>
          </cell>
        </row>
        <row r="395">
          <cell r="Y395">
            <v>1</v>
          </cell>
          <cell r="Z395" t="str">
            <v>공사</v>
          </cell>
        </row>
        <row r="396">
          <cell r="Y396">
            <v>1</v>
          </cell>
          <cell r="Z396" t="str">
            <v>공사</v>
          </cell>
        </row>
        <row r="397">
          <cell r="Y397">
            <v>1</v>
          </cell>
          <cell r="Z397" t="str">
            <v>공사</v>
          </cell>
        </row>
        <row r="398">
          <cell r="Y398">
            <v>1</v>
          </cell>
          <cell r="Z398" t="str">
            <v>공사</v>
          </cell>
        </row>
        <row r="399">
          <cell r="Y399">
            <v>1</v>
          </cell>
          <cell r="Z399" t="str">
            <v>공사</v>
          </cell>
        </row>
        <row r="400">
          <cell r="Y400">
            <v>1</v>
          </cell>
          <cell r="Z400" t="str">
            <v>공사</v>
          </cell>
        </row>
        <row r="401">
          <cell r="Y401">
            <v>1</v>
          </cell>
          <cell r="Z401" t="str">
            <v>공사</v>
          </cell>
        </row>
        <row r="402">
          <cell r="Y402">
            <v>2</v>
          </cell>
          <cell r="Z402" t="str">
            <v>공사</v>
          </cell>
        </row>
        <row r="403">
          <cell r="Y403">
            <v>1</v>
          </cell>
          <cell r="Z403" t="str">
            <v>공사</v>
          </cell>
        </row>
        <row r="404">
          <cell r="Y404">
            <v>1</v>
          </cell>
          <cell r="Z404" t="str">
            <v>공사</v>
          </cell>
        </row>
        <row r="405">
          <cell r="Y405">
            <v>1</v>
          </cell>
          <cell r="Z405" t="str">
            <v>공사</v>
          </cell>
        </row>
        <row r="406">
          <cell r="Y406">
            <v>1</v>
          </cell>
          <cell r="Z406" t="str">
            <v>공사</v>
          </cell>
        </row>
        <row r="407">
          <cell r="Y407">
            <v>1</v>
          </cell>
          <cell r="Z407" t="str">
            <v>공사</v>
          </cell>
        </row>
        <row r="408">
          <cell r="Y408">
            <v>1</v>
          </cell>
          <cell r="Z408" t="str">
            <v>공사</v>
          </cell>
        </row>
        <row r="409">
          <cell r="Y409">
            <v>1</v>
          </cell>
          <cell r="Z409" t="str">
            <v>공사</v>
          </cell>
        </row>
        <row r="410">
          <cell r="Y410">
            <v>1</v>
          </cell>
          <cell r="Z410" t="str">
            <v>공사</v>
          </cell>
        </row>
        <row r="411">
          <cell r="Y411">
            <v>1</v>
          </cell>
          <cell r="Z411" t="str">
            <v>공사</v>
          </cell>
        </row>
        <row r="412">
          <cell r="Y412">
            <v>1</v>
          </cell>
          <cell r="Z412" t="str">
            <v>공사</v>
          </cell>
        </row>
        <row r="413">
          <cell r="Y413">
            <v>1</v>
          </cell>
          <cell r="Z413" t="str">
            <v>공사</v>
          </cell>
        </row>
        <row r="414">
          <cell r="Y414">
            <v>1</v>
          </cell>
          <cell r="Z414" t="str">
            <v>공사</v>
          </cell>
        </row>
        <row r="415">
          <cell r="Y415">
            <v>1</v>
          </cell>
          <cell r="Z415" t="str">
            <v>공사</v>
          </cell>
        </row>
        <row r="416">
          <cell r="Y416">
            <v>1</v>
          </cell>
          <cell r="Z416" t="str">
            <v>공사</v>
          </cell>
        </row>
        <row r="417">
          <cell r="Y417">
            <v>1</v>
          </cell>
          <cell r="Z417" t="str">
            <v>공사</v>
          </cell>
        </row>
        <row r="418">
          <cell r="Y418">
            <v>1</v>
          </cell>
          <cell r="Z418" t="str">
            <v>공사</v>
          </cell>
        </row>
        <row r="419">
          <cell r="Y419">
            <v>1</v>
          </cell>
          <cell r="Z419" t="str">
            <v>공사</v>
          </cell>
        </row>
        <row r="420">
          <cell r="Y420">
            <v>1</v>
          </cell>
          <cell r="Z420" t="str">
            <v>공사</v>
          </cell>
        </row>
        <row r="421">
          <cell r="Y421">
            <v>1</v>
          </cell>
          <cell r="Z421" t="str">
            <v>시군</v>
          </cell>
        </row>
        <row r="422">
          <cell r="Y422">
            <v>1</v>
          </cell>
          <cell r="Z422" t="str">
            <v>시군</v>
          </cell>
        </row>
        <row r="423">
          <cell r="Y423">
            <v>1</v>
          </cell>
          <cell r="Z423" t="str">
            <v>시군</v>
          </cell>
        </row>
        <row r="424">
          <cell r="Y424">
            <v>1</v>
          </cell>
          <cell r="Z424" t="str">
            <v>시군</v>
          </cell>
        </row>
        <row r="425">
          <cell r="Y425">
            <v>1</v>
          </cell>
          <cell r="Z425" t="str">
            <v>시군</v>
          </cell>
        </row>
        <row r="426">
          <cell r="Y426">
            <v>1</v>
          </cell>
          <cell r="Z426" t="str">
            <v>시군</v>
          </cell>
        </row>
        <row r="427">
          <cell r="Y427">
            <v>1</v>
          </cell>
          <cell r="Z427" t="str">
            <v>시군</v>
          </cell>
        </row>
        <row r="428">
          <cell r="Y428">
            <v>1</v>
          </cell>
          <cell r="Z428" t="str">
            <v>시군</v>
          </cell>
        </row>
        <row r="429">
          <cell r="Y429">
            <v>1</v>
          </cell>
          <cell r="Z429" t="str">
            <v>시군</v>
          </cell>
        </row>
        <row r="430">
          <cell r="Y430">
            <v>1</v>
          </cell>
          <cell r="Z430" t="str">
            <v>시군</v>
          </cell>
        </row>
        <row r="431">
          <cell r="Y431">
            <v>1</v>
          </cell>
          <cell r="Z431" t="str">
            <v>시군</v>
          </cell>
        </row>
        <row r="432">
          <cell r="Y432">
            <v>1</v>
          </cell>
          <cell r="Z432" t="str">
            <v>시군</v>
          </cell>
        </row>
        <row r="433">
          <cell r="Y433">
            <v>1</v>
          </cell>
          <cell r="Z433" t="str">
            <v>시군</v>
          </cell>
        </row>
        <row r="434">
          <cell r="Y434">
            <v>1</v>
          </cell>
          <cell r="Z434" t="str">
            <v>공사</v>
          </cell>
        </row>
        <row r="435">
          <cell r="Y435">
            <v>1</v>
          </cell>
          <cell r="Z435" t="str">
            <v>시군</v>
          </cell>
        </row>
        <row r="436">
          <cell r="Y436">
            <v>1</v>
          </cell>
          <cell r="Z436" t="str">
            <v>시군</v>
          </cell>
        </row>
        <row r="437">
          <cell r="Y437">
            <v>1</v>
          </cell>
          <cell r="Z437" t="str">
            <v>시군</v>
          </cell>
        </row>
        <row r="438">
          <cell r="Y438">
            <v>1</v>
          </cell>
          <cell r="Z438" t="str">
            <v>시군</v>
          </cell>
        </row>
        <row r="439">
          <cell r="Y439">
            <v>1</v>
          </cell>
          <cell r="Z439" t="str">
            <v>시군</v>
          </cell>
        </row>
        <row r="440">
          <cell r="Y440">
            <v>1</v>
          </cell>
          <cell r="Z440" t="str">
            <v>시군</v>
          </cell>
        </row>
        <row r="441">
          <cell r="Y441">
            <v>1</v>
          </cell>
          <cell r="Z441" t="str">
            <v>시군</v>
          </cell>
        </row>
        <row r="442">
          <cell r="Y442">
            <v>1</v>
          </cell>
          <cell r="Z442" t="str">
            <v>시군</v>
          </cell>
        </row>
        <row r="444">
          <cell r="Y444">
            <v>1</v>
          </cell>
          <cell r="Z444" t="str">
            <v>공사</v>
          </cell>
        </row>
        <row r="445">
          <cell r="Y445">
            <v>1</v>
          </cell>
          <cell r="Z445" t="str">
            <v>공사</v>
          </cell>
        </row>
        <row r="446">
          <cell r="Y446">
            <v>1</v>
          </cell>
          <cell r="Z446" t="str">
            <v>공사</v>
          </cell>
        </row>
        <row r="447">
          <cell r="Y447">
            <v>1</v>
          </cell>
          <cell r="Z447" t="str">
            <v>공사</v>
          </cell>
        </row>
        <row r="448">
          <cell r="Y448">
            <v>1</v>
          </cell>
          <cell r="Z448" t="str">
            <v>공사</v>
          </cell>
        </row>
        <row r="449">
          <cell r="Y449">
            <v>1</v>
          </cell>
          <cell r="Z449" t="str">
            <v>공사</v>
          </cell>
        </row>
        <row r="450">
          <cell r="Y450">
            <v>1</v>
          </cell>
          <cell r="Z450" t="str">
            <v>공사</v>
          </cell>
        </row>
        <row r="451">
          <cell r="Y451">
            <v>1</v>
          </cell>
          <cell r="Z451" t="str">
            <v>공사</v>
          </cell>
        </row>
        <row r="452">
          <cell r="Y452">
            <v>1</v>
          </cell>
          <cell r="Z452" t="str">
            <v>공사</v>
          </cell>
        </row>
        <row r="453">
          <cell r="Y453">
            <v>1</v>
          </cell>
          <cell r="Z453" t="str">
            <v>공사</v>
          </cell>
        </row>
        <row r="454">
          <cell r="Y454">
            <v>2</v>
          </cell>
          <cell r="Z454" t="str">
            <v>공사</v>
          </cell>
        </row>
        <row r="455">
          <cell r="Y455">
            <v>1</v>
          </cell>
          <cell r="Z455" t="str">
            <v>공사</v>
          </cell>
        </row>
        <row r="456">
          <cell r="Y456">
            <v>1</v>
          </cell>
          <cell r="Z456" t="str">
            <v>공사</v>
          </cell>
        </row>
        <row r="457">
          <cell r="Y457">
            <v>1</v>
          </cell>
          <cell r="Z457" t="str">
            <v>공사</v>
          </cell>
        </row>
        <row r="458">
          <cell r="Y458">
            <v>1</v>
          </cell>
          <cell r="Z458" t="str">
            <v>공사</v>
          </cell>
        </row>
        <row r="459">
          <cell r="Y459">
            <v>1</v>
          </cell>
          <cell r="Z459" t="str">
            <v>공사</v>
          </cell>
        </row>
        <row r="460">
          <cell r="Y460">
            <v>1</v>
          </cell>
          <cell r="Z460" t="str">
            <v>공사</v>
          </cell>
        </row>
        <row r="461">
          <cell r="Y461">
            <v>1</v>
          </cell>
          <cell r="Z461" t="str">
            <v>공사</v>
          </cell>
        </row>
        <row r="462">
          <cell r="Y462">
            <v>1</v>
          </cell>
          <cell r="Z462" t="str">
            <v>공사</v>
          </cell>
        </row>
        <row r="463">
          <cell r="Y463">
            <v>1</v>
          </cell>
          <cell r="Z463" t="str">
            <v>공사</v>
          </cell>
        </row>
        <row r="464">
          <cell r="Y464">
            <v>1</v>
          </cell>
          <cell r="Z464" t="str">
            <v>공사</v>
          </cell>
        </row>
        <row r="465">
          <cell r="Y465">
            <v>1</v>
          </cell>
          <cell r="Z465" t="str">
            <v>공사</v>
          </cell>
        </row>
        <row r="466">
          <cell r="Y466">
            <v>1</v>
          </cell>
          <cell r="Z466" t="str">
            <v>공사</v>
          </cell>
        </row>
        <row r="467">
          <cell r="Y467">
            <v>1</v>
          </cell>
          <cell r="Z467" t="str">
            <v>공사</v>
          </cell>
        </row>
        <row r="468">
          <cell r="Y468">
            <v>1</v>
          </cell>
          <cell r="Z468" t="str">
            <v>공사</v>
          </cell>
        </row>
        <row r="469">
          <cell r="Y469">
            <v>1</v>
          </cell>
          <cell r="Z469" t="str">
            <v>공사</v>
          </cell>
        </row>
        <row r="470">
          <cell r="Y470">
            <v>1</v>
          </cell>
          <cell r="Z470" t="str">
            <v>공사</v>
          </cell>
        </row>
        <row r="471">
          <cell r="Y471">
            <v>1</v>
          </cell>
          <cell r="Z471" t="str">
            <v>공사</v>
          </cell>
        </row>
        <row r="472">
          <cell r="Y472">
            <v>1</v>
          </cell>
          <cell r="Z472" t="str">
            <v>공사</v>
          </cell>
        </row>
        <row r="473">
          <cell r="Y473">
            <v>1</v>
          </cell>
          <cell r="Z473" t="str">
            <v>공사</v>
          </cell>
        </row>
        <row r="474">
          <cell r="Y474">
            <v>1</v>
          </cell>
          <cell r="Z474" t="str">
            <v>공사</v>
          </cell>
        </row>
        <row r="475">
          <cell r="Y475">
            <v>1</v>
          </cell>
          <cell r="Z475" t="str">
            <v>공사</v>
          </cell>
        </row>
        <row r="476">
          <cell r="Y476">
            <v>1</v>
          </cell>
          <cell r="Z476" t="str">
            <v>공사</v>
          </cell>
        </row>
        <row r="477">
          <cell r="Y477">
            <v>2</v>
          </cell>
          <cell r="Z477" t="str">
            <v>공사</v>
          </cell>
        </row>
        <row r="478">
          <cell r="Y478">
            <v>1</v>
          </cell>
          <cell r="Z478" t="str">
            <v>공사</v>
          </cell>
        </row>
        <row r="479">
          <cell r="Y479">
            <v>2</v>
          </cell>
          <cell r="Z479" t="str">
            <v>공사</v>
          </cell>
        </row>
        <row r="480">
          <cell r="Y480">
            <v>1</v>
          </cell>
          <cell r="Z480" t="str">
            <v>공사</v>
          </cell>
        </row>
        <row r="481">
          <cell r="Y481">
            <v>1</v>
          </cell>
          <cell r="Z481" t="str">
            <v>공사</v>
          </cell>
        </row>
        <row r="482">
          <cell r="Y482">
            <v>1</v>
          </cell>
          <cell r="Z482" t="str">
            <v>공사</v>
          </cell>
        </row>
        <row r="483">
          <cell r="Y483">
            <v>1</v>
          </cell>
          <cell r="Z483" t="str">
            <v>공사</v>
          </cell>
        </row>
        <row r="484">
          <cell r="Y484">
            <v>1</v>
          </cell>
          <cell r="Z484" t="str">
            <v>공사</v>
          </cell>
        </row>
        <row r="485">
          <cell r="Y485">
            <v>1</v>
          </cell>
          <cell r="Z485" t="str">
            <v>공사</v>
          </cell>
        </row>
        <row r="486">
          <cell r="Y486">
            <v>1</v>
          </cell>
          <cell r="Z486" t="str">
            <v>공사</v>
          </cell>
        </row>
        <row r="487">
          <cell r="Y487">
            <v>2</v>
          </cell>
          <cell r="Z487" t="str">
            <v>공사</v>
          </cell>
        </row>
        <row r="488">
          <cell r="Y488">
            <v>1</v>
          </cell>
          <cell r="Z488" t="str">
            <v>공사</v>
          </cell>
        </row>
        <row r="489">
          <cell r="Y489">
            <v>1</v>
          </cell>
          <cell r="Z489" t="str">
            <v>공사</v>
          </cell>
        </row>
        <row r="490">
          <cell r="Y490">
            <v>1</v>
          </cell>
          <cell r="Z490" t="str">
            <v>공사</v>
          </cell>
        </row>
        <row r="491">
          <cell r="Y491">
            <v>1</v>
          </cell>
          <cell r="Z491" t="str">
            <v>공사</v>
          </cell>
        </row>
        <row r="492">
          <cell r="Y492">
            <v>1</v>
          </cell>
          <cell r="Z492" t="str">
            <v>공사</v>
          </cell>
        </row>
        <row r="493">
          <cell r="Y493">
            <v>1</v>
          </cell>
          <cell r="Z493" t="str">
            <v>공사</v>
          </cell>
        </row>
        <row r="494">
          <cell r="Y494">
            <v>1</v>
          </cell>
          <cell r="Z494" t="str">
            <v>공사</v>
          </cell>
        </row>
        <row r="495">
          <cell r="Y495">
            <v>1</v>
          </cell>
          <cell r="Z495" t="str">
            <v>공사</v>
          </cell>
        </row>
        <row r="496">
          <cell r="Y496">
            <v>1</v>
          </cell>
          <cell r="Z496" t="str">
            <v>공사</v>
          </cell>
        </row>
        <row r="497">
          <cell r="Y497">
            <v>1</v>
          </cell>
          <cell r="Z497" t="str">
            <v>공사</v>
          </cell>
        </row>
        <row r="498">
          <cell r="Y498">
            <v>1</v>
          </cell>
          <cell r="Z498" t="str">
            <v>공사</v>
          </cell>
        </row>
        <row r="499">
          <cell r="Y499">
            <v>1</v>
          </cell>
          <cell r="Z499" t="str">
            <v>공사</v>
          </cell>
        </row>
        <row r="500">
          <cell r="Y500">
            <v>1</v>
          </cell>
          <cell r="Z500" t="str">
            <v>공사</v>
          </cell>
        </row>
        <row r="501">
          <cell r="Y501">
            <v>1</v>
          </cell>
          <cell r="Z501" t="str">
            <v>공사</v>
          </cell>
        </row>
        <row r="502">
          <cell r="Y502">
            <v>1</v>
          </cell>
          <cell r="Z502" t="str">
            <v>공사</v>
          </cell>
        </row>
        <row r="503">
          <cell r="Y503">
            <v>1</v>
          </cell>
          <cell r="Z503" t="str">
            <v>공사</v>
          </cell>
        </row>
        <row r="504">
          <cell r="Y504">
            <v>3</v>
          </cell>
          <cell r="Z504" t="str">
            <v>공사</v>
          </cell>
        </row>
        <row r="505">
          <cell r="Y505">
            <v>1</v>
          </cell>
          <cell r="Z505" t="str">
            <v>공사</v>
          </cell>
        </row>
        <row r="506">
          <cell r="Y506">
            <v>1</v>
          </cell>
          <cell r="Z506" t="str">
            <v>공사</v>
          </cell>
        </row>
        <row r="507">
          <cell r="Y507">
            <v>1</v>
          </cell>
          <cell r="Z507" t="str">
            <v>공사</v>
          </cell>
        </row>
        <row r="508">
          <cell r="Y508">
            <v>1</v>
          </cell>
          <cell r="Z508" t="str">
            <v>공사</v>
          </cell>
        </row>
        <row r="509">
          <cell r="Y509">
            <v>1</v>
          </cell>
          <cell r="Z509" t="str">
            <v>공사</v>
          </cell>
        </row>
        <row r="510">
          <cell r="Y510">
            <v>1</v>
          </cell>
          <cell r="Z510" t="str">
            <v>공사</v>
          </cell>
        </row>
        <row r="511">
          <cell r="Y511">
            <v>1</v>
          </cell>
          <cell r="Z511" t="str">
            <v>공사</v>
          </cell>
        </row>
        <row r="512">
          <cell r="Y512">
            <v>1</v>
          </cell>
          <cell r="Z512" t="str">
            <v>공사</v>
          </cell>
        </row>
        <row r="513">
          <cell r="Y513">
            <v>1</v>
          </cell>
          <cell r="Z513" t="str">
            <v>공사</v>
          </cell>
        </row>
        <row r="514">
          <cell r="Y514">
            <v>1</v>
          </cell>
          <cell r="Z514" t="str">
            <v>공사</v>
          </cell>
        </row>
        <row r="515">
          <cell r="Y515">
            <v>1</v>
          </cell>
          <cell r="Z515" t="str">
            <v>시군</v>
          </cell>
        </row>
        <row r="516">
          <cell r="Y516">
            <v>1</v>
          </cell>
          <cell r="Z516" t="str">
            <v>시군</v>
          </cell>
        </row>
        <row r="517">
          <cell r="Y517">
            <v>1</v>
          </cell>
          <cell r="Z517" t="str">
            <v>시군</v>
          </cell>
        </row>
        <row r="518">
          <cell r="Y518">
            <v>1</v>
          </cell>
          <cell r="Z518" t="str">
            <v>시군</v>
          </cell>
        </row>
        <row r="519">
          <cell r="Y519">
            <v>2</v>
          </cell>
          <cell r="Z519" t="str">
            <v>공사</v>
          </cell>
        </row>
        <row r="520">
          <cell r="Y520">
            <v>1</v>
          </cell>
          <cell r="Z520" t="str">
            <v>시군</v>
          </cell>
        </row>
        <row r="521">
          <cell r="Y521">
            <v>1</v>
          </cell>
          <cell r="Z521" t="str">
            <v>시군</v>
          </cell>
        </row>
        <row r="522">
          <cell r="Y522">
            <v>1</v>
          </cell>
          <cell r="Z522" t="str">
            <v>시군</v>
          </cell>
        </row>
        <row r="523">
          <cell r="Y523">
            <v>1</v>
          </cell>
          <cell r="Z523" t="str">
            <v>시군</v>
          </cell>
        </row>
        <row r="524">
          <cell r="Y524">
            <v>1</v>
          </cell>
          <cell r="Z524" t="str">
            <v>시군</v>
          </cell>
        </row>
        <row r="525">
          <cell r="Y525">
            <v>1</v>
          </cell>
          <cell r="Z525" t="str">
            <v>시군</v>
          </cell>
        </row>
        <row r="526">
          <cell r="Y526">
            <v>1</v>
          </cell>
          <cell r="Z526" t="str">
            <v>시군</v>
          </cell>
        </row>
        <row r="527">
          <cell r="Y527">
            <v>1</v>
          </cell>
          <cell r="Z527" t="str">
            <v>시군</v>
          </cell>
        </row>
        <row r="528">
          <cell r="Y528">
            <v>1</v>
          </cell>
          <cell r="Z528" t="str">
            <v>시군</v>
          </cell>
        </row>
        <row r="529">
          <cell r="Y529">
            <v>1</v>
          </cell>
          <cell r="Z529" t="str">
            <v>시군</v>
          </cell>
        </row>
        <row r="530">
          <cell r="Y530">
            <v>1</v>
          </cell>
          <cell r="Z530" t="str">
            <v>시군</v>
          </cell>
        </row>
        <row r="531">
          <cell r="Y531">
            <v>1</v>
          </cell>
          <cell r="Z531" t="str">
            <v>시군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본"/>
      <sheetName val="가공"/>
      <sheetName val="1차선정(07)"/>
      <sheetName val="착수불비(07)"/>
      <sheetName val="코드(공사)"/>
      <sheetName val="06미선정"/>
      <sheetName val="06선정"/>
      <sheetName val="실적코드(공사)"/>
      <sheetName val="코드(시군)"/>
      <sheetName val="05미선정"/>
      <sheetName val="05선정"/>
      <sheetName val="1종표준코드"/>
      <sheetName val="재료값"/>
    </sheetNames>
    <sheetDataSet>
      <sheetData sheetId="0">
        <row r="6">
          <cell r="C6" t="str">
            <v>매화</v>
          </cell>
        </row>
        <row r="7">
          <cell r="C7" t="str">
            <v>소래</v>
          </cell>
        </row>
        <row r="8">
          <cell r="C8" t="str">
            <v>칠리</v>
          </cell>
        </row>
        <row r="9">
          <cell r="C9" t="str">
            <v>하일</v>
          </cell>
        </row>
        <row r="10">
          <cell r="C10" t="str">
            <v>미산</v>
          </cell>
        </row>
        <row r="11">
          <cell r="C11" t="str">
            <v>농촌</v>
          </cell>
        </row>
        <row r="12">
          <cell r="C12" t="str">
            <v>거청</v>
          </cell>
        </row>
        <row r="13">
          <cell r="C13" t="str">
            <v>고다리</v>
          </cell>
        </row>
        <row r="14">
          <cell r="C14" t="str">
            <v>고잔</v>
          </cell>
        </row>
        <row r="15">
          <cell r="C15" t="str">
            <v>광천</v>
          </cell>
        </row>
        <row r="16">
          <cell r="C16" t="str">
            <v>궁리</v>
          </cell>
        </row>
        <row r="17">
          <cell r="C17" t="str">
            <v>동막</v>
          </cell>
        </row>
        <row r="18">
          <cell r="C18" t="str">
            <v>봉골</v>
          </cell>
        </row>
        <row r="19">
          <cell r="C19" t="str">
            <v>소쇄비</v>
          </cell>
        </row>
        <row r="20">
          <cell r="C20" t="str">
            <v>울성</v>
          </cell>
        </row>
        <row r="21">
          <cell r="C21" t="str">
            <v>월곡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(수량)-관로부"/>
      <sheetName val="노임단가"/>
      <sheetName val="별표내역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종단계산"/>
      <sheetName val="부표총괄"/>
      <sheetName val="품셈1-"/>
      <sheetName val="3BL공동구 수량"/>
      <sheetName val="자재집계표"/>
      <sheetName val="자료입력"/>
      <sheetName val="금액내역서"/>
      <sheetName val="공통가설(현장검토안)"/>
      <sheetName val="실행내역"/>
      <sheetName val="일위대가표"/>
      <sheetName val="원가계산서(남측)"/>
      <sheetName val="시설물기초"/>
      <sheetName val="단가표"/>
      <sheetName val="견적서"/>
      <sheetName val="도급"/>
      <sheetName val="총괄-1"/>
      <sheetName val="토목"/>
      <sheetName val="TB-내역서"/>
      <sheetName val="PIPE(UG)내역"/>
      <sheetName val="원가계산"/>
      <sheetName val="EJ"/>
      <sheetName val="우,오수"/>
      <sheetName val="간접경상비"/>
      <sheetName val="별총"/>
      <sheetName val="일위대가"/>
      <sheetName val="LIST"/>
      <sheetName val="오억미만"/>
      <sheetName val="6-1. 관개량조서"/>
      <sheetName val="단중"/>
      <sheetName val="을지"/>
      <sheetName val="접속도로"/>
      <sheetName val="총물량"/>
      <sheetName val="정렬"/>
      <sheetName val="중기"/>
      <sheetName val="접속도로1"/>
      <sheetName val="토목내역서"/>
      <sheetName val="시멘트"/>
      <sheetName val="플랜트 설치"/>
      <sheetName val="Ⅴ-2.공종별내역"/>
      <sheetName val="보차도경계석"/>
      <sheetName val="2000년1차"/>
      <sheetName val="AABS내역"/>
      <sheetName val="PUMP"/>
      <sheetName val="VENDOR LIST"/>
      <sheetName val="공통비"/>
      <sheetName val="6동"/>
      <sheetName val="경비_원본"/>
      <sheetName val="노임"/>
      <sheetName val="공사내역"/>
      <sheetName val="내역서(기성청구)"/>
      <sheetName val="일위대가표집계표"/>
      <sheetName val="품셈"/>
      <sheetName val="자재단가조사표-수목"/>
      <sheetName val="JOIN(2span)"/>
      <sheetName val="값"/>
      <sheetName val="일위"/>
      <sheetName val="원가계산서"/>
      <sheetName val="NYS"/>
      <sheetName val="전기"/>
      <sheetName val="부대내역"/>
      <sheetName val="설계예시"/>
      <sheetName val="교통대책내역"/>
      <sheetName val="갑지"/>
      <sheetName val="일위대가목록"/>
      <sheetName val="건축"/>
      <sheetName val="실행"/>
      <sheetName val="정부노임"/>
      <sheetName val="참조-(1)"/>
      <sheetName val="단가 및 재료비"/>
      <sheetName val="DATE"/>
      <sheetName val="가시설(TYPE-A)"/>
      <sheetName val="1-1평균터파기고(1)"/>
      <sheetName val="공사개요"/>
      <sheetName val="평균터파기고(1-2,ASP)"/>
      <sheetName val="인건비"/>
      <sheetName val="투찰(하수)"/>
      <sheetName val="국내"/>
      <sheetName val="Sheet1"/>
      <sheetName val="1월"/>
      <sheetName val="지질조사"/>
      <sheetName val="하수급견적대비"/>
      <sheetName val="관계주식"/>
      <sheetName val="sw1"/>
      <sheetName val="NOMUBI"/>
      <sheetName val="단중표"/>
      <sheetName val="표준단면수량(출력안함)"/>
      <sheetName val="예산M2"/>
      <sheetName val="구조물"/>
      <sheetName val="내역"/>
      <sheetName val="소방"/>
      <sheetName val="외주비"/>
      <sheetName val="BID"/>
      <sheetName val="대구칠곡5전기"/>
      <sheetName val="별표집계"/>
      <sheetName val="프랜트면허"/>
      <sheetName val="견적의뢰"/>
      <sheetName val="2.품제O호표"/>
      <sheetName val="노무비"/>
      <sheetName val="에너지요금"/>
      <sheetName val="토공사"/>
      <sheetName val="장비별표(오거보링)(Ø400)(12M)"/>
      <sheetName val="명단"/>
      <sheetName val="마감"/>
      <sheetName val="우수맨홀공제단위수량"/>
      <sheetName val="기초일위"/>
      <sheetName val="#REF"/>
      <sheetName val="잡설비내역"/>
      <sheetName val="P.M 별"/>
      <sheetName val="200"/>
      <sheetName val="입고장부 (4)"/>
      <sheetName val="중소기업"/>
      <sheetName val="사다리"/>
      <sheetName val="2002상반기노임기준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기성내역서표지"/>
      <sheetName val="00상노임"/>
      <sheetName val="수량산출서"/>
      <sheetName val="포장공사"/>
      <sheetName val="부분별수량산출(조합기초)"/>
      <sheetName val="산출내역서"/>
      <sheetName val="건축공사"/>
      <sheetName val="수량산출서 갑지"/>
      <sheetName val="식재수량표"/>
      <sheetName val="분수장비시설수량"/>
      <sheetName val="부대공(집계)"/>
      <sheetName val="guard(mac)"/>
      <sheetName val="접속도로집계"/>
      <sheetName val="자재단가"/>
      <sheetName val="조명시설"/>
      <sheetName val="원본"/>
      <sheetName val="부대공Ⅱ"/>
      <sheetName val="남양내역"/>
      <sheetName val="물량표"/>
      <sheetName val="조명율표"/>
      <sheetName val="품목"/>
      <sheetName val="내역_ver1.0"/>
      <sheetName val="청주(철골발주의뢰서)"/>
      <sheetName val="정공공사"/>
      <sheetName val="1062-X방향 "/>
      <sheetName val="노임대가"/>
      <sheetName val="(C)원내역"/>
      <sheetName val="견적대비"/>
      <sheetName val="공통가설"/>
      <sheetName val="집계표"/>
      <sheetName val="품셈목록"/>
      <sheetName val="제잡비(주공종)"/>
      <sheetName val="별표 (1)"/>
      <sheetName val="갑지(요약)"/>
      <sheetName val="대가표(품셈)"/>
      <sheetName val="직노"/>
      <sheetName val="A3.공사비 검토"/>
      <sheetName val="설계예산서"/>
      <sheetName val="AP1"/>
      <sheetName val="DATA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몰탈재료산출"/>
      <sheetName val="잡비"/>
      <sheetName val="6호기"/>
      <sheetName val="터파기및재료"/>
      <sheetName val="목차"/>
      <sheetName val="유림골조"/>
      <sheetName val="변경총괄표"/>
      <sheetName val="인건비 "/>
      <sheetName val="기본일위"/>
      <sheetName val="식재일위"/>
      <sheetName val="주차구획선수량"/>
      <sheetName val="SLAB&quot;1&quot;"/>
      <sheetName val="공주방향"/>
      <sheetName val="배수공 시멘트 및 골재량 산출"/>
      <sheetName val="총괄원가계산서"/>
      <sheetName val="견적대비표"/>
      <sheetName val="건축직"/>
      <sheetName val="이자율"/>
      <sheetName val="이익영"/>
      <sheetName val="06-BATCH "/>
      <sheetName val="견"/>
      <sheetName val="산출(열차무선)"/>
      <sheetName val="산출(역무통신)"/>
      <sheetName val="C3.토목_옹벽"/>
      <sheetName val="A6.샤시등"/>
      <sheetName val="내역조적"/>
      <sheetName val="표지"/>
      <sheetName val="101동"/>
      <sheetName val="설 계"/>
      <sheetName val="토공집계표"/>
      <sheetName val="MOTOR"/>
      <sheetName val="가시설흙막이"/>
      <sheetName val="제잡비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Customer Databas"/>
      <sheetName val="총괄표"/>
      <sheetName val="inputdata"/>
      <sheetName val="비탈면보호공수량산출"/>
      <sheetName val="SG"/>
      <sheetName val="우수받이"/>
      <sheetName val="최종견"/>
      <sheetName val="3.3수량집계"/>
      <sheetName val="인건-측정"/>
      <sheetName val="빙장비사양"/>
      <sheetName val="장비사양"/>
      <sheetName val="2호맨홀공제수량"/>
      <sheetName val="우배수"/>
      <sheetName val="세부내역"/>
      <sheetName val="전기일위대가"/>
      <sheetName val="98지급계획"/>
      <sheetName val="공사비산출내역"/>
      <sheetName val="선수금"/>
      <sheetName val="준검 내역서"/>
      <sheetName val="Y-WORK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출자한도"/>
      <sheetName val="MIJIBI"/>
      <sheetName val="재공품"/>
      <sheetName val="입력자료(노무비)"/>
      <sheetName val="9-1차이내역"/>
      <sheetName val="SIL98"/>
      <sheetName val="#3_일위대가목록"/>
      <sheetName val="골조공사"/>
      <sheetName val="단위단가"/>
      <sheetName val="설계명세서"/>
      <sheetName val="대로근거"/>
      <sheetName val="MAIN_TABLE"/>
      <sheetName val="SCH"/>
      <sheetName val="#3E1_GCR"/>
      <sheetName val="입찰"/>
      <sheetName val="현경"/>
      <sheetName val="관리,공감"/>
      <sheetName val="공정코드"/>
      <sheetName val="관급"/>
      <sheetName val="6.이토처리시간"/>
      <sheetName val="별표(1)"/>
      <sheetName val="중기사용료"/>
      <sheetName val="설계명세"/>
      <sheetName val="합계금액"/>
      <sheetName val="공예을"/>
      <sheetName val="부총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기계경비"/>
      <sheetName val="토공총괄표"/>
      <sheetName val="예산명세서"/>
      <sheetName val="지구단위계획"/>
      <sheetName val="품목현황"/>
      <sheetName val="경비일반이윤변경"/>
      <sheetName val="재료변경"/>
      <sheetName val="교대(A1)"/>
      <sheetName val="연습"/>
      <sheetName val="22인공"/>
      <sheetName val="배수통관(좌)"/>
      <sheetName val="용소리교"/>
      <sheetName val="1.취수장"/>
      <sheetName val="rate"/>
      <sheetName val="INPUT"/>
      <sheetName val="BD운반거리"/>
      <sheetName val="공사설명서"/>
      <sheetName val="영창26"/>
      <sheetName val="T13(P68~72,78)"/>
      <sheetName val="98수문일위"/>
      <sheetName val="부대단위수량"/>
      <sheetName val="Macro(전선)"/>
      <sheetName val="손익분석"/>
      <sheetName val="노임단가명세표"/>
      <sheetName val="중로근거"/>
      <sheetName val="6PILE  (돌출)"/>
      <sheetName val="인부노임"/>
      <sheetName val="지수"/>
      <sheetName val="설계기준"/>
      <sheetName val="VXXXXX"/>
      <sheetName val="견적"/>
      <sheetName val="1차증가원가계산"/>
      <sheetName val="품셈(기초)"/>
      <sheetName val="기계설비"/>
      <sheetName val="969910( R)"/>
      <sheetName val="설계조건"/>
      <sheetName val="말뚝설계"/>
      <sheetName val="골재산출"/>
      <sheetName val="수량산출"/>
      <sheetName val="성과심사(총괄)"/>
      <sheetName val="바닥판"/>
      <sheetName val="입력DATA"/>
      <sheetName val="시중노임단가"/>
      <sheetName val="관접합및부설"/>
      <sheetName val="폐기물"/>
      <sheetName val="개별직종노임단가(2003.9)"/>
      <sheetName val="보성조서"/>
      <sheetName val="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J26"/>
  <sheetViews>
    <sheetView tabSelected="1" view="pageBreakPreview" zoomScale="85" zoomScaleNormal="100" zoomScaleSheetLayoutView="85" workbookViewId="0">
      <selection activeCell="F7" sqref="F7"/>
    </sheetView>
  </sheetViews>
  <sheetFormatPr defaultRowHeight="14.25"/>
  <cols>
    <col min="1" max="1" width="2.77734375" style="11" customWidth="1"/>
    <col min="2" max="2" width="13.33203125" style="11" customWidth="1"/>
    <col min="3" max="3" width="19.21875" style="11" bestFit="1" customWidth="1"/>
    <col min="4" max="4" width="27.5546875" style="11" customWidth="1"/>
    <col min="5" max="5" width="11.6640625" style="11" customWidth="1"/>
    <col min="6" max="6" width="24.6640625" style="11" customWidth="1"/>
    <col min="7" max="7" width="20.109375" style="11" customWidth="1"/>
    <col min="8" max="16384" width="8.88671875" style="11"/>
  </cols>
  <sheetData>
    <row r="1" spans="1:10" ht="20.100000000000001" customHeight="1">
      <c r="A1" s="24"/>
      <c r="B1" s="25"/>
      <c r="C1" s="25"/>
      <c r="D1" s="25"/>
      <c r="E1" s="25"/>
      <c r="F1" s="25"/>
      <c r="G1" s="26"/>
    </row>
    <row r="2" spans="1:10" ht="39.75" customHeight="1">
      <c r="A2" s="27"/>
      <c r="B2" s="12" t="s">
        <v>454</v>
      </c>
      <c r="C2" s="13"/>
      <c r="D2" s="13"/>
      <c r="E2" s="13"/>
      <c r="F2" s="13"/>
      <c r="G2" s="28"/>
    </row>
    <row r="3" spans="1:10" ht="39.75" customHeight="1">
      <c r="A3" s="27"/>
      <c r="B3" s="14"/>
      <c r="C3" s="13"/>
      <c r="D3" s="13"/>
      <c r="E3" s="13"/>
      <c r="F3" s="13"/>
      <c r="G3" s="29"/>
    </row>
    <row r="4" spans="1:10" ht="39.75" customHeight="1">
      <c r="A4" s="27"/>
      <c r="B4" s="39" t="s">
        <v>452</v>
      </c>
      <c r="C4" s="15"/>
      <c r="D4" s="15"/>
      <c r="E4" s="15"/>
      <c r="F4" s="15"/>
      <c r="G4" s="30"/>
    </row>
    <row r="5" spans="1:10" ht="39.75" customHeight="1">
      <c r="A5" s="27"/>
      <c r="B5" s="309" t="s">
        <v>486</v>
      </c>
      <c r="C5" s="310"/>
      <c r="D5" s="310"/>
      <c r="E5" s="310"/>
      <c r="F5" s="310"/>
      <c r="G5" s="311"/>
    </row>
    <row r="6" spans="1:10" ht="39.75" customHeight="1">
      <c r="A6" s="27"/>
      <c r="B6" s="16"/>
      <c r="C6" s="17"/>
      <c r="D6" s="17"/>
      <c r="E6" s="17"/>
      <c r="F6" s="17"/>
      <c r="G6" s="31"/>
    </row>
    <row r="7" spans="1:10" s="19" customFormat="1" ht="39.75" customHeight="1">
      <c r="A7" s="32"/>
      <c r="B7" s="33"/>
      <c r="C7" s="23" t="s">
        <v>24</v>
      </c>
      <c r="D7" s="312" t="str">
        <f>"금" &amp;NUMBERSTRING(F7*1000,1)&amp;"원"</f>
        <v>금일천일백일십만원</v>
      </c>
      <c r="E7" s="312"/>
      <c r="F7" s="270">
        <f>'측량비 산출내역'!E30/1000</f>
        <v>11100</v>
      </c>
      <c r="G7" s="37"/>
      <c r="J7" s="20"/>
    </row>
    <row r="8" spans="1:10" s="19" customFormat="1" ht="39.75" customHeight="1">
      <c r="A8" s="32"/>
      <c r="B8" s="18"/>
      <c r="C8" s="21"/>
      <c r="D8" s="313"/>
      <c r="E8" s="313"/>
      <c r="F8" s="314"/>
      <c r="G8" s="315"/>
      <c r="J8" s="20"/>
    </row>
    <row r="9" spans="1:10" s="19" customFormat="1" ht="39.75" customHeight="1">
      <c r="A9" s="32"/>
      <c r="B9" s="272" t="s">
        <v>487</v>
      </c>
      <c r="C9" s="15"/>
      <c r="D9" s="15"/>
      <c r="E9" s="15"/>
      <c r="F9" s="15"/>
      <c r="G9" s="30"/>
      <c r="J9" s="20"/>
    </row>
    <row r="10" spans="1:10" ht="39.75" customHeight="1">
      <c r="A10" s="27"/>
      <c r="B10" s="13"/>
      <c r="C10" s="13"/>
      <c r="D10" s="22"/>
      <c r="E10" s="13"/>
      <c r="F10" s="13"/>
      <c r="G10" s="38" t="s">
        <v>453</v>
      </c>
    </row>
    <row r="11" spans="1:10" ht="39.75" customHeight="1">
      <c r="A11" s="27"/>
      <c r="B11" s="271" t="s">
        <v>451</v>
      </c>
      <c r="C11" s="15"/>
      <c r="D11" s="15"/>
      <c r="E11" s="15"/>
      <c r="F11" s="15"/>
      <c r="G11" s="30"/>
    </row>
    <row r="12" spans="1:10" ht="39.75" customHeight="1">
      <c r="A12" s="34"/>
      <c r="B12" s="35"/>
      <c r="C12" s="35"/>
      <c r="D12" s="35"/>
      <c r="E12" s="35"/>
      <c r="F12" s="35"/>
      <c r="G12" s="36"/>
    </row>
    <row r="13" spans="1:10" ht="35.25" customHeight="1"/>
    <row r="14" spans="1:10" ht="35.25" customHeight="1"/>
    <row r="15" spans="1:10" ht="35.25" customHeight="1"/>
    <row r="16" spans="1:10" ht="35.25" customHeight="1"/>
    <row r="17" ht="35.25" customHeight="1"/>
    <row r="18" ht="35.25" customHeight="1"/>
    <row r="19" ht="35.25" customHeight="1"/>
    <row r="20" ht="35.25" customHeight="1"/>
    <row r="21" ht="35.25" customHeight="1"/>
    <row r="22" ht="35.25" customHeight="1"/>
    <row r="23" ht="35.25" customHeight="1"/>
    <row r="24" ht="35.25" customHeight="1"/>
    <row r="25" ht="35.25" customHeight="1"/>
    <row r="26" ht="35.25" customHeight="1"/>
  </sheetData>
  <mergeCells count="4">
    <mergeCell ref="B5:G5"/>
    <mergeCell ref="D7:E7"/>
    <mergeCell ref="D8:E8"/>
    <mergeCell ref="F8:G8"/>
  </mergeCells>
  <phoneticPr fontId="5" type="noConversion"/>
  <printOptions horizontalCentered="1" verticalCentered="1"/>
  <pageMargins left="0.82677165354330717" right="0.6692913385826772" top="0.98425196850393704" bottom="0.78740157480314965" header="0.51181102362204722" footer="0.51181102362204722"/>
  <pageSetup paperSize="9" scale="9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79998168889431442"/>
    <pageSetUpPr fitToPage="1"/>
  </sheetPr>
  <dimension ref="A1:J17"/>
  <sheetViews>
    <sheetView view="pageBreakPreview" topLeftCell="A3" zoomScale="85" zoomScaleNormal="85" zoomScaleSheetLayoutView="85" workbookViewId="0">
      <selection activeCell="D8" sqref="D8:D9"/>
    </sheetView>
  </sheetViews>
  <sheetFormatPr defaultRowHeight="13.5"/>
  <cols>
    <col min="2" max="2" width="11.88671875" customWidth="1"/>
    <col min="3" max="3" width="18.109375" customWidth="1"/>
    <col min="5" max="5" width="10.6640625" customWidth="1"/>
    <col min="6" max="6" width="11" customWidth="1"/>
    <col min="7" max="7" width="24.5546875" customWidth="1"/>
    <col min="8" max="8" width="11.21875" customWidth="1"/>
    <col min="9" max="9" width="14.5546875" customWidth="1"/>
    <col min="13" max="13" width="10.5546875" bestFit="1" customWidth="1"/>
    <col min="18" max="18" width="9.5546875" bestFit="1" customWidth="1"/>
  </cols>
  <sheetData>
    <row r="1" spans="1:10" hidden="1"/>
    <row r="2" spans="1:10" hidden="1">
      <c r="A2" s="1"/>
    </row>
    <row r="3" spans="1:10" ht="31.5" customHeight="1">
      <c r="A3" s="328" t="s">
        <v>21</v>
      </c>
      <c r="B3" s="328"/>
      <c r="C3" s="328"/>
      <c r="D3" s="328"/>
      <c r="E3" s="328"/>
      <c r="F3" s="328"/>
      <c r="G3" s="328"/>
      <c r="H3" s="328"/>
      <c r="I3" s="328"/>
    </row>
    <row r="4" spans="1:10" ht="14.25" thickBot="1"/>
    <row r="5" spans="1:10" ht="30" customHeight="1">
      <c r="A5" s="324" t="s">
        <v>7</v>
      </c>
      <c r="B5" s="326" t="s">
        <v>18</v>
      </c>
      <c r="C5" s="326" t="s">
        <v>8</v>
      </c>
      <c r="D5" s="326" t="s">
        <v>9</v>
      </c>
      <c r="E5" s="326"/>
      <c r="F5" s="326"/>
      <c r="G5" s="326"/>
      <c r="H5" s="326"/>
      <c r="I5" s="329" t="s">
        <v>23</v>
      </c>
    </row>
    <row r="6" spans="1:10" ht="30" customHeight="1">
      <c r="A6" s="325"/>
      <c r="B6" s="327"/>
      <c r="C6" s="327"/>
      <c r="D6" s="2" t="s">
        <v>10</v>
      </c>
      <c r="E6" s="327" t="s">
        <v>12</v>
      </c>
      <c r="F6" s="327"/>
      <c r="G6" s="327" t="s">
        <v>13</v>
      </c>
      <c r="H6" s="327"/>
      <c r="I6" s="330"/>
    </row>
    <row r="7" spans="1:10" ht="30" customHeight="1">
      <c r="A7" s="325"/>
      <c r="B7" s="327"/>
      <c r="C7" s="327"/>
      <c r="D7" s="3" t="s">
        <v>11</v>
      </c>
      <c r="E7" s="4" t="s">
        <v>14</v>
      </c>
      <c r="F7" s="4" t="s">
        <v>15</v>
      </c>
      <c r="G7" s="4" t="s">
        <v>16</v>
      </c>
      <c r="H7" s="4" t="s">
        <v>17</v>
      </c>
      <c r="I7" s="330"/>
    </row>
    <row r="8" spans="1:10" ht="30" customHeight="1">
      <c r="A8" s="319" t="s">
        <v>484</v>
      </c>
      <c r="B8" s="320">
        <v>39073</v>
      </c>
      <c r="C8" s="322" t="s">
        <v>485</v>
      </c>
      <c r="D8" s="316">
        <f>E8+F8+G9+H8</f>
        <v>17</v>
      </c>
      <c r="E8" s="317">
        <v>3</v>
      </c>
      <c r="F8" s="317">
        <f>ROUND(E8*0.2,0)</f>
        <v>1</v>
      </c>
      <c r="G8" s="264" t="str">
        <f>"10일+("&amp;(E8+F8)&amp;"×0.50)"</f>
        <v>10일+(4×0.50)</v>
      </c>
      <c r="H8" s="317">
        <f>ROUND(G9*0.1,0)</f>
        <v>1</v>
      </c>
      <c r="I8" s="318"/>
    </row>
    <row r="9" spans="1:10" ht="30" customHeight="1">
      <c r="A9" s="319"/>
      <c r="B9" s="321"/>
      <c r="C9" s="323"/>
      <c r="D9" s="316"/>
      <c r="E9" s="317"/>
      <c r="F9" s="317"/>
      <c r="G9" s="265">
        <f>ROUND(10+(E8+F8)*0.5,0)</f>
        <v>12</v>
      </c>
      <c r="H9" s="317"/>
      <c r="I9" s="318"/>
    </row>
    <row r="10" spans="1:10" ht="30" customHeight="1" thickBot="1">
      <c r="A10" s="5" t="s">
        <v>23</v>
      </c>
      <c r="B10" s="6"/>
      <c r="C10" s="6"/>
      <c r="D10" s="6"/>
      <c r="E10" s="6"/>
      <c r="F10" s="9" t="s">
        <v>22</v>
      </c>
      <c r="G10" s="6"/>
      <c r="H10" s="9" t="s">
        <v>488</v>
      </c>
      <c r="I10" s="7"/>
    </row>
    <row r="11" spans="1:10" ht="30" customHeight="1">
      <c r="A11" s="8" t="s">
        <v>303</v>
      </c>
      <c r="B11" s="8"/>
      <c r="C11" s="8"/>
      <c r="D11" s="8"/>
      <c r="E11" s="8"/>
      <c r="F11" s="8"/>
      <c r="G11" s="8"/>
      <c r="H11" s="8"/>
      <c r="I11" s="8"/>
      <c r="J11" s="8"/>
    </row>
    <row r="17" spans="7:8">
      <c r="G17" s="10"/>
      <c r="H17" s="10"/>
    </row>
  </sheetData>
  <mergeCells count="16">
    <mergeCell ref="A5:A7"/>
    <mergeCell ref="B5:B7"/>
    <mergeCell ref="C5:C7"/>
    <mergeCell ref="D5:H5"/>
    <mergeCell ref="A3:I3"/>
    <mergeCell ref="I5:I7"/>
    <mergeCell ref="E6:F6"/>
    <mergeCell ref="G6:H6"/>
    <mergeCell ref="D8:D9"/>
    <mergeCell ref="H8:H9"/>
    <mergeCell ref="I8:I9"/>
    <mergeCell ref="A8:A9"/>
    <mergeCell ref="B8:B9"/>
    <mergeCell ref="C8:C9"/>
    <mergeCell ref="E8:E9"/>
    <mergeCell ref="F8:F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95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FB4FB-02B0-4287-A92B-EE9F72DE330D}">
  <sheetPr>
    <tabColor rgb="FFFFFF00"/>
    <pageSetUpPr fitToPage="1"/>
  </sheetPr>
  <dimension ref="A1:I33"/>
  <sheetViews>
    <sheetView view="pageBreakPreview" zoomScaleNormal="100" zoomScaleSheetLayoutView="100" workbookViewId="0">
      <selection activeCell="E16" sqref="E16"/>
    </sheetView>
  </sheetViews>
  <sheetFormatPr defaultRowHeight="22.5" customHeight="1"/>
  <cols>
    <col min="1" max="1" width="20.109375" style="40" customWidth="1"/>
    <col min="2" max="2" width="5.21875" style="40" customWidth="1"/>
    <col min="3" max="3" width="5" style="40" customWidth="1"/>
    <col min="4" max="4" width="9.21875" style="40" customWidth="1"/>
    <col min="5" max="5" width="16.21875" style="40" bestFit="1" customWidth="1"/>
    <col min="6" max="6" width="16.77734375" style="40" customWidth="1"/>
    <col min="7" max="7" width="11" style="40" bestFit="1" customWidth="1"/>
    <col min="8" max="8" width="8.88671875" style="40"/>
    <col min="9" max="9" width="11" style="40" bestFit="1" customWidth="1"/>
    <col min="10" max="16384" width="8.88671875" style="40"/>
  </cols>
  <sheetData>
    <row r="1" spans="1:9" ht="34.5" customHeight="1">
      <c r="A1" s="331" t="s">
        <v>483</v>
      </c>
      <c r="B1" s="332"/>
      <c r="C1" s="332"/>
      <c r="D1" s="332"/>
      <c r="E1" s="332"/>
      <c r="F1" s="333"/>
    </row>
    <row r="2" spans="1:9" ht="15" customHeight="1">
      <c r="A2" s="334" t="s">
        <v>26</v>
      </c>
      <c r="B2" s="336" t="s">
        <v>1</v>
      </c>
      <c r="C2" s="336" t="s">
        <v>27</v>
      </c>
      <c r="D2" s="336" t="s">
        <v>28</v>
      </c>
      <c r="E2" s="338" t="s">
        <v>29</v>
      </c>
      <c r="F2" s="340" t="s">
        <v>2</v>
      </c>
    </row>
    <row r="3" spans="1:9" ht="15" customHeight="1">
      <c r="A3" s="335"/>
      <c r="B3" s="337"/>
      <c r="C3" s="337"/>
      <c r="D3" s="337"/>
      <c r="E3" s="339"/>
      <c r="F3" s="341"/>
    </row>
    <row r="4" spans="1:9" ht="23.1" customHeight="1">
      <c r="A4" s="41" t="s">
        <v>30</v>
      </c>
      <c r="B4" s="42"/>
      <c r="C4" s="43"/>
      <c r="D4" s="43"/>
      <c r="E4" s="44">
        <f>SUM(E5:E9)</f>
        <v>2958340.3000000003</v>
      </c>
      <c r="F4" s="45"/>
    </row>
    <row r="5" spans="1:9" ht="23.1" customHeight="1">
      <c r="A5" s="46" t="s">
        <v>31</v>
      </c>
      <c r="B5" s="47" t="s">
        <v>32</v>
      </c>
      <c r="C5" s="48">
        <f>'조사업무량(측량)'!M167</f>
        <v>0.19999999999999998</v>
      </c>
      <c r="D5" s="49">
        <f>측량기술자임금!D14</f>
        <v>289265</v>
      </c>
      <c r="E5" s="50">
        <f>INT(C5*D5)</f>
        <v>57853</v>
      </c>
      <c r="F5" s="51" t="s">
        <v>476</v>
      </c>
    </row>
    <row r="6" spans="1:9" ht="23.1" customHeight="1">
      <c r="A6" s="46" t="s">
        <v>33</v>
      </c>
      <c r="B6" s="52" t="s">
        <v>3</v>
      </c>
      <c r="C6" s="48">
        <f>'조사업무량(측량)'!N167</f>
        <v>2.5</v>
      </c>
      <c r="D6" s="53">
        <f>측량기술자임금!D15</f>
        <v>251596</v>
      </c>
      <c r="E6" s="50">
        <f>INT(C6*D6)</f>
        <v>628990</v>
      </c>
      <c r="F6" s="54" t="s">
        <v>34</v>
      </c>
    </row>
    <row r="7" spans="1:9" ht="23.1" customHeight="1">
      <c r="A7" s="46" t="s">
        <v>35</v>
      </c>
      <c r="B7" s="52" t="s">
        <v>3</v>
      </c>
      <c r="C7" s="48">
        <f>'조사업무량(측량)'!O167</f>
        <v>2.3499999999999996</v>
      </c>
      <c r="D7" s="53">
        <f>측량기술자임금!D16</f>
        <v>215609</v>
      </c>
      <c r="E7" s="50">
        <f>INT(C7*D7)</f>
        <v>506681</v>
      </c>
      <c r="F7" s="54" t="s">
        <v>34</v>
      </c>
    </row>
    <row r="8" spans="1:9" ht="23.1" customHeight="1">
      <c r="A8" s="46" t="s">
        <v>36</v>
      </c>
      <c r="B8" s="52" t="s">
        <v>3</v>
      </c>
      <c r="C8" s="48">
        <f>'조사업무량(측량)'!P167</f>
        <v>3.1399999999999997</v>
      </c>
      <c r="D8" s="53">
        <f>측량기술자임금!D19</f>
        <v>200786</v>
      </c>
      <c r="E8" s="50">
        <f>INT(C8*D8)</f>
        <v>630468</v>
      </c>
      <c r="F8" s="54" t="s">
        <v>34</v>
      </c>
      <c r="G8" s="55"/>
    </row>
    <row r="9" spans="1:9" ht="23.1" customHeight="1">
      <c r="A9" s="46" t="s">
        <v>37</v>
      </c>
      <c r="B9" s="56" t="s">
        <v>32</v>
      </c>
      <c r="C9" s="48">
        <f>'조사업무량(측량)'!R167</f>
        <v>8.1000000000000014</v>
      </c>
      <c r="D9" s="53">
        <f>측량기술자임금!D32</f>
        <v>140043</v>
      </c>
      <c r="E9" s="50">
        <f>C9*D9</f>
        <v>1134348.3000000003</v>
      </c>
      <c r="F9" s="57" t="s">
        <v>34</v>
      </c>
      <c r="G9" s="55"/>
    </row>
    <row r="10" spans="1:9" ht="23.1" customHeight="1">
      <c r="A10" s="41" t="s">
        <v>38</v>
      </c>
      <c r="B10" s="42"/>
      <c r="C10" s="58"/>
      <c r="D10" s="59"/>
      <c r="E10" s="44">
        <f>E11+E13+E14+E20</f>
        <v>2559577</v>
      </c>
      <c r="F10" s="60"/>
    </row>
    <row r="11" spans="1:9" ht="23.1" customHeight="1">
      <c r="A11" s="46" t="s">
        <v>39</v>
      </c>
      <c r="B11" s="52"/>
      <c r="C11" s="61" t="s">
        <v>40</v>
      </c>
      <c r="D11" s="62" t="s">
        <v>40</v>
      </c>
      <c r="E11" s="50">
        <f>E12</f>
        <v>529969</v>
      </c>
      <c r="F11" s="54"/>
    </row>
    <row r="12" spans="1:9" ht="23.1" customHeight="1">
      <c r="A12" s="63" t="s">
        <v>41</v>
      </c>
      <c r="B12" s="52" t="s">
        <v>3</v>
      </c>
      <c r="C12" s="48">
        <f>'조사업무량(측량)'!Q167</f>
        <v>3.0800000000000005</v>
      </c>
      <c r="D12" s="53">
        <f>'조사측량용단가(2026상)'!H6</f>
        <v>172068</v>
      </c>
      <c r="E12" s="50">
        <f>INT(C12*D12)</f>
        <v>529969</v>
      </c>
      <c r="F12" s="64" t="s">
        <v>477</v>
      </c>
    </row>
    <row r="13" spans="1:9" ht="23.1" customHeight="1">
      <c r="A13" s="46" t="s">
        <v>42</v>
      </c>
      <c r="B13" s="65" t="s">
        <v>6</v>
      </c>
      <c r="C13" s="48">
        <f>ROUNDUP(SUM(C5:C9),0)</f>
        <v>17</v>
      </c>
      <c r="D13" s="53">
        <v>95000</v>
      </c>
      <c r="E13" s="50">
        <f>C13*D13</f>
        <v>1615000</v>
      </c>
      <c r="F13" s="66" t="s">
        <v>43</v>
      </c>
      <c r="I13" s="67"/>
    </row>
    <row r="14" spans="1:9" ht="23.1" customHeight="1">
      <c r="A14" s="46" t="s">
        <v>44</v>
      </c>
      <c r="B14" s="52"/>
      <c r="C14" s="68"/>
      <c r="D14" s="62"/>
      <c r="E14" s="50">
        <f>SUM(E15:E19)</f>
        <v>185520</v>
      </c>
      <c r="F14" s="54"/>
    </row>
    <row r="15" spans="1:9" ht="23.1" customHeight="1">
      <c r="A15" s="63" t="s">
        <v>45</v>
      </c>
      <c r="B15" s="69" t="s">
        <v>5</v>
      </c>
      <c r="C15" s="48">
        <f>ROUNDUP('조사업무량(측량)'!S167,0)</f>
        <v>2</v>
      </c>
      <c r="D15" s="53">
        <f>'조사측량용단가(2026상)'!H11</f>
        <v>91200</v>
      </c>
      <c r="E15" s="50">
        <f t="shared" ref="E15:E20" si="0">INT(C15*D15)</f>
        <v>182400</v>
      </c>
      <c r="F15" s="64" t="s">
        <v>477</v>
      </c>
    </row>
    <row r="16" spans="1:9" ht="23.1" customHeight="1">
      <c r="A16" s="70" t="s">
        <v>46</v>
      </c>
      <c r="B16" s="56" t="s">
        <v>5</v>
      </c>
      <c r="C16" s="48">
        <f>ROUNDUP('조사업무량(측량)'!T167,0)</f>
        <v>0</v>
      </c>
      <c r="D16" s="53">
        <f>'조사측량용단가(2026상)'!H12</f>
        <v>15460</v>
      </c>
      <c r="E16" s="50">
        <f t="shared" si="0"/>
        <v>0</v>
      </c>
      <c r="F16" s="54" t="s">
        <v>34</v>
      </c>
    </row>
    <row r="17" spans="1:7" ht="23.1" customHeight="1">
      <c r="A17" s="70" t="s">
        <v>47</v>
      </c>
      <c r="B17" s="56" t="s">
        <v>5</v>
      </c>
      <c r="C17" s="48">
        <f>ROUNDUP('조사업무량(측량)'!U167,0)</f>
        <v>0</v>
      </c>
      <c r="D17" s="53">
        <f>'조사측량용단가(2026상)'!H13</f>
        <v>810</v>
      </c>
      <c r="E17" s="50">
        <f t="shared" si="0"/>
        <v>0</v>
      </c>
      <c r="F17" s="54" t="s">
        <v>34</v>
      </c>
    </row>
    <row r="18" spans="1:7" ht="23.1" customHeight="1">
      <c r="A18" s="70" t="s">
        <v>48</v>
      </c>
      <c r="B18" s="56" t="s">
        <v>5</v>
      </c>
      <c r="C18" s="48">
        <f>ROUNDUP('조사업무량(측량)'!V167,0)</f>
        <v>13</v>
      </c>
      <c r="D18" s="53">
        <f>'조사측량용단가(2026상)'!H14</f>
        <v>240</v>
      </c>
      <c r="E18" s="50">
        <f t="shared" si="0"/>
        <v>3120</v>
      </c>
      <c r="F18" s="54" t="s">
        <v>34</v>
      </c>
    </row>
    <row r="19" spans="1:7" ht="23.1" customHeight="1">
      <c r="A19" s="70" t="s">
        <v>49</v>
      </c>
      <c r="B19" s="56" t="s">
        <v>6</v>
      </c>
      <c r="C19" s="48"/>
      <c r="D19" s="53">
        <f>'조사측량용단가(2026상)'!H16</f>
        <v>530300</v>
      </c>
      <c r="E19" s="50">
        <f t="shared" si="0"/>
        <v>0</v>
      </c>
      <c r="F19" s="54" t="s">
        <v>34</v>
      </c>
    </row>
    <row r="20" spans="1:7" ht="23.1" customHeight="1">
      <c r="A20" s="46" t="s">
        <v>50</v>
      </c>
      <c r="B20" s="56" t="s">
        <v>51</v>
      </c>
      <c r="C20" s="48">
        <f>ROUNDUP(C13/4,0)</f>
        <v>5</v>
      </c>
      <c r="D20" s="53">
        <f>1007990/20/1.1</f>
        <v>45817.727272727272</v>
      </c>
      <c r="E20" s="50">
        <f t="shared" si="0"/>
        <v>229088</v>
      </c>
      <c r="F20" s="71" t="s">
        <v>52</v>
      </c>
    </row>
    <row r="21" spans="1:7" ht="23.1" customHeight="1">
      <c r="A21" s="41" t="s">
        <v>53</v>
      </c>
      <c r="B21" s="42"/>
      <c r="C21" s="58"/>
      <c r="D21" s="59"/>
      <c r="E21" s="44">
        <f>E22</f>
        <v>3254174</v>
      </c>
      <c r="F21" s="72"/>
      <c r="G21" s="73"/>
    </row>
    <row r="22" spans="1:7" ht="23.1" customHeight="1">
      <c r="A22" s="63" t="s">
        <v>54</v>
      </c>
      <c r="B22" s="65" t="s">
        <v>25</v>
      </c>
      <c r="C22" s="74">
        <v>1.1000000000000001</v>
      </c>
      <c r="D22" s="53">
        <f>E4</f>
        <v>2958340.3000000003</v>
      </c>
      <c r="E22" s="50">
        <f>INT(C22*D22)</f>
        <v>3254174</v>
      </c>
      <c r="F22" s="75"/>
    </row>
    <row r="23" spans="1:7" ht="23.1" customHeight="1">
      <c r="A23" s="41" t="s">
        <v>55</v>
      </c>
      <c r="B23" s="42"/>
      <c r="C23" s="58"/>
      <c r="D23" s="59"/>
      <c r="E23" s="44">
        <f>E24</f>
        <v>1242502</v>
      </c>
      <c r="F23" s="60"/>
    </row>
    <row r="24" spans="1:7" ht="23.1" customHeight="1">
      <c r="A24" s="76" t="s">
        <v>56</v>
      </c>
      <c r="B24" s="65" t="s">
        <v>25</v>
      </c>
      <c r="C24" s="74">
        <v>0.2</v>
      </c>
      <c r="D24" s="53">
        <f>E4+E21</f>
        <v>6212514.3000000007</v>
      </c>
      <c r="E24" s="50">
        <f>INT(C24*D24)</f>
        <v>1242502</v>
      </c>
      <c r="F24" s="66"/>
    </row>
    <row r="25" spans="1:7" ht="23.1" customHeight="1">
      <c r="A25" s="77" t="s">
        <v>304</v>
      </c>
      <c r="B25" s="78"/>
      <c r="C25" s="78"/>
      <c r="D25" s="79"/>
      <c r="E25" s="80">
        <f>ROUNDDOWN(((E4+E10+E21+E23)),-3)</f>
        <v>10014000</v>
      </c>
      <c r="F25" s="81"/>
    </row>
    <row r="26" spans="1:7" ht="23.1" customHeight="1">
      <c r="A26" s="82" t="s">
        <v>57</v>
      </c>
      <c r="B26" s="83"/>
      <c r="C26" s="83"/>
      <c r="D26" s="84"/>
      <c r="E26" s="85">
        <f>INT((E25)*0.00855/1000)*1000</f>
        <v>85000</v>
      </c>
      <c r="F26" s="86" t="s">
        <v>58</v>
      </c>
    </row>
    <row r="27" spans="1:7" ht="23.1" customHeight="1">
      <c r="A27" s="87" t="s">
        <v>59</v>
      </c>
      <c r="B27" s="88"/>
      <c r="C27" s="88"/>
      <c r="D27" s="89"/>
      <c r="E27" s="90">
        <f>ROUNDDOWN(((E25)*0.1),-3)</f>
        <v>1001000</v>
      </c>
      <c r="F27" s="91"/>
    </row>
    <row r="28" spans="1:7" ht="23.1" customHeight="1">
      <c r="A28" s="261" t="s">
        <v>447</v>
      </c>
      <c r="B28" s="266"/>
      <c r="C28" s="266"/>
      <c r="D28" s="267"/>
      <c r="E28" s="268">
        <f>E25+E26+E27</f>
        <v>11100000</v>
      </c>
      <c r="F28" s="269"/>
    </row>
    <row r="29" spans="1:7" ht="23.1" customHeight="1">
      <c r="A29" s="261" t="s">
        <v>448</v>
      </c>
      <c r="B29" s="266"/>
      <c r="C29" s="266"/>
      <c r="D29" s="267"/>
      <c r="E29" s="268">
        <v>0</v>
      </c>
      <c r="F29" s="269" t="s">
        <v>449</v>
      </c>
      <c r="G29" s="40" t="s">
        <v>450</v>
      </c>
    </row>
    <row r="30" spans="1:7" ht="23.1" customHeight="1">
      <c r="A30" s="92" t="s">
        <v>60</v>
      </c>
      <c r="B30" s="93"/>
      <c r="C30" s="93"/>
      <c r="D30" s="94"/>
      <c r="E30" s="95">
        <f>ROUNDDOWN(E25+E26+E27+E29,-3)</f>
        <v>11100000</v>
      </c>
      <c r="F30" s="96" t="s">
        <v>61</v>
      </c>
    </row>
    <row r="31" spans="1:7" ht="13.5" customHeight="1">
      <c r="A31" s="97" t="s">
        <v>62</v>
      </c>
    </row>
    <row r="32" spans="1:7" ht="13.5" customHeight="1">
      <c r="A32" s="97" t="s">
        <v>63</v>
      </c>
    </row>
    <row r="33" spans="5:5" ht="22.5" customHeight="1">
      <c r="E33" s="73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5" type="noConversion"/>
  <pageMargins left="0.7" right="0.7" top="0.75" bottom="0.75" header="0.3" footer="0.3"/>
  <pageSetup paperSize="9"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0A7A-4D3E-42B4-961F-973902072532}">
  <sheetPr>
    <tabColor rgb="FFFFFF00"/>
  </sheetPr>
  <dimension ref="A1:AB168"/>
  <sheetViews>
    <sheetView view="pageBreakPreview" topLeftCell="A36" zoomScaleNormal="100" zoomScaleSheetLayoutView="100" workbookViewId="0">
      <selection activeCell="X4" sqref="X4:Z6"/>
    </sheetView>
  </sheetViews>
  <sheetFormatPr defaultRowHeight="22.5" customHeight="1"/>
  <cols>
    <col min="1" max="1" width="25.5546875" style="168" customWidth="1"/>
    <col min="2" max="2" width="4.109375" style="168" customWidth="1"/>
    <col min="3" max="3" width="5.33203125" style="260" customWidth="1"/>
    <col min="4" max="7" width="4.33203125" style="168" customWidth="1"/>
    <col min="8" max="11" width="3.21875" style="168" customWidth="1"/>
    <col min="12" max="15" width="4.33203125" style="168" customWidth="1"/>
    <col min="16" max="16" width="5.33203125" style="168" bestFit="1" customWidth="1"/>
    <col min="17" max="18" width="4.33203125" style="168" customWidth="1"/>
    <col min="19" max="22" width="3.21875" style="168" customWidth="1"/>
    <col min="23" max="23" width="5.44140625" style="168" customWidth="1"/>
    <col min="24" max="24" width="27.44140625" style="168" customWidth="1"/>
    <col min="25" max="25" width="8.88671875" style="168"/>
    <col min="26" max="26" width="7.44140625" style="168" customWidth="1"/>
    <col min="27" max="27" width="8.88671875" style="168"/>
    <col min="28" max="28" width="10.33203125" style="168" bestFit="1" customWidth="1"/>
    <col min="29" max="16384" width="8.88671875" style="168"/>
  </cols>
  <sheetData>
    <row r="1" spans="1:28" ht="22.5" customHeight="1">
      <c r="A1" s="166"/>
      <c r="B1" s="166"/>
      <c r="C1" s="167"/>
      <c r="D1" s="166"/>
      <c r="E1" s="166"/>
      <c r="F1" s="166"/>
      <c r="G1" s="166"/>
      <c r="H1" s="98"/>
      <c r="I1" s="98"/>
      <c r="J1" s="98"/>
      <c r="K1" s="98"/>
      <c r="L1" s="98"/>
      <c r="M1" s="166"/>
      <c r="N1" s="166"/>
      <c r="O1" s="166"/>
      <c r="P1" s="166"/>
      <c r="Q1" s="166"/>
      <c r="R1" s="166"/>
      <c r="S1" s="98"/>
      <c r="T1" s="98"/>
      <c r="U1" s="98"/>
      <c r="V1" s="98"/>
      <c r="W1" s="166"/>
      <c r="X1" s="166"/>
    </row>
    <row r="2" spans="1:28" ht="22.5" customHeight="1">
      <c r="A2" s="342" t="s">
        <v>482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</row>
    <row r="3" spans="1:28" ht="22.5" customHeight="1">
      <c r="A3" s="169"/>
      <c r="B3" s="170"/>
      <c r="C3" s="171"/>
      <c r="D3" s="170"/>
      <c r="E3" s="170"/>
      <c r="F3" s="170"/>
      <c r="G3" s="170"/>
      <c r="H3" s="99"/>
      <c r="I3" s="99"/>
      <c r="J3" s="99"/>
      <c r="K3" s="99"/>
      <c r="L3" s="99"/>
      <c r="M3" s="170"/>
      <c r="N3" s="170"/>
      <c r="O3" s="170"/>
      <c r="P3" s="170"/>
      <c r="Q3" s="170"/>
      <c r="R3" s="170"/>
      <c r="S3" s="99"/>
      <c r="T3" s="99"/>
      <c r="U3" s="99"/>
      <c r="V3" s="99"/>
      <c r="W3" s="169"/>
      <c r="X3" s="166" t="s">
        <v>64</v>
      </c>
      <c r="Y3" s="172">
        <v>281.10000000000002</v>
      </c>
      <c r="Z3" s="168" t="s">
        <v>65</v>
      </c>
    </row>
    <row r="4" spans="1:28" ht="22.5" customHeight="1">
      <c r="A4" s="343" t="s">
        <v>0</v>
      </c>
      <c r="B4" s="346" t="s">
        <v>1</v>
      </c>
      <c r="C4" s="349" t="s">
        <v>66</v>
      </c>
      <c r="D4" s="352" t="s">
        <v>67</v>
      </c>
      <c r="E4" s="352"/>
      <c r="F4" s="352"/>
      <c r="G4" s="352"/>
      <c r="H4" s="352"/>
      <c r="I4" s="352"/>
      <c r="J4" s="352"/>
      <c r="K4" s="352"/>
      <c r="L4" s="353" t="s">
        <v>68</v>
      </c>
      <c r="M4" s="352"/>
      <c r="N4" s="352"/>
      <c r="O4" s="352"/>
      <c r="P4" s="352"/>
      <c r="Q4" s="352"/>
      <c r="R4" s="352"/>
      <c r="S4" s="352"/>
      <c r="T4" s="352"/>
      <c r="U4" s="352"/>
      <c r="V4" s="354"/>
      <c r="W4" s="346" t="s">
        <v>69</v>
      </c>
      <c r="X4" s="355" t="s">
        <v>70</v>
      </c>
      <c r="Y4" s="356"/>
      <c r="Z4" s="357"/>
    </row>
    <row r="5" spans="1:28" ht="22.5" customHeight="1">
      <c r="A5" s="344"/>
      <c r="B5" s="347"/>
      <c r="C5" s="350"/>
      <c r="D5" s="362" t="s">
        <v>71</v>
      </c>
      <c r="E5" s="364" t="s">
        <v>72</v>
      </c>
      <c r="F5" s="374" t="s">
        <v>73</v>
      </c>
      <c r="G5" s="374" t="s">
        <v>74</v>
      </c>
      <c r="H5" s="366" t="s">
        <v>75</v>
      </c>
      <c r="I5" s="367"/>
      <c r="J5" s="367"/>
      <c r="K5" s="367"/>
      <c r="L5" s="376" t="s">
        <v>72</v>
      </c>
      <c r="M5" s="377"/>
      <c r="N5" s="377"/>
      <c r="O5" s="377"/>
      <c r="P5" s="378"/>
      <c r="Q5" s="374" t="s">
        <v>73</v>
      </c>
      <c r="R5" s="374" t="s">
        <v>76</v>
      </c>
      <c r="S5" s="366" t="s">
        <v>75</v>
      </c>
      <c r="T5" s="367"/>
      <c r="U5" s="367"/>
      <c r="V5" s="368"/>
      <c r="W5" s="347"/>
      <c r="X5" s="344"/>
      <c r="Y5" s="358"/>
      <c r="Z5" s="359"/>
    </row>
    <row r="6" spans="1:28" ht="22.5" customHeight="1">
      <c r="A6" s="345"/>
      <c r="B6" s="348"/>
      <c r="C6" s="351"/>
      <c r="D6" s="363"/>
      <c r="E6" s="365"/>
      <c r="F6" s="375"/>
      <c r="G6" s="375"/>
      <c r="H6" s="100" t="s">
        <v>77</v>
      </c>
      <c r="I6" s="100" t="s">
        <v>78</v>
      </c>
      <c r="J6" s="100" t="s">
        <v>79</v>
      </c>
      <c r="K6" s="101" t="s">
        <v>80</v>
      </c>
      <c r="L6" s="173" t="s">
        <v>81</v>
      </c>
      <c r="M6" s="174" t="s">
        <v>82</v>
      </c>
      <c r="N6" s="175" t="s">
        <v>83</v>
      </c>
      <c r="O6" s="175" t="s">
        <v>84</v>
      </c>
      <c r="P6" s="176" t="s">
        <v>85</v>
      </c>
      <c r="Q6" s="375"/>
      <c r="R6" s="379"/>
      <c r="S6" s="100" t="s">
        <v>77</v>
      </c>
      <c r="T6" s="100" t="s">
        <v>78</v>
      </c>
      <c r="U6" s="100" t="s">
        <v>79</v>
      </c>
      <c r="V6" s="102" t="s">
        <v>80</v>
      </c>
      <c r="W6" s="348"/>
      <c r="X6" s="345"/>
      <c r="Y6" s="360"/>
      <c r="Z6" s="361"/>
    </row>
    <row r="7" spans="1:28" ht="22.5" customHeight="1">
      <c r="A7" s="177" t="s">
        <v>86</v>
      </c>
      <c r="B7" s="178"/>
      <c r="C7" s="179"/>
      <c r="D7" s="180"/>
      <c r="E7" s="181"/>
      <c r="F7" s="181"/>
      <c r="G7" s="181"/>
      <c r="H7" s="103"/>
      <c r="I7" s="103"/>
      <c r="J7" s="103"/>
      <c r="K7" s="104"/>
      <c r="L7" s="105"/>
      <c r="M7" s="180"/>
      <c r="N7" s="181"/>
      <c r="O7" s="181"/>
      <c r="P7" s="181"/>
      <c r="Q7" s="181"/>
      <c r="R7" s="181"/>
      <c r="S7" s="103"/>
      <c r="T7" s="103"/>
      <c r="U7" s="103"/>
      <c r="V7" s="106"/>
      <c r="W7" s="182"/>
      <c r="X7" s="183"/>
      <c r="Y7" s="184"/>
      <c r="Z7" s="185"/>
    </row>
    <row r="8" spans="1:28" ht="22.5" customHeight="1">
      <c r="A8" s="186" t="s">
        <v>87</v>
      </c>
      <c r="B8" s="187" t="s">
        <v>88</v>
      </c>
      <c r="C8" s="188"/>
      <c r="D8" s="189"/>
      <c r="E8" s="190"/>
      <c r="F8" s="190"/>
      <c r="G8" s="190"/>
      <c r="H8" s="191"/>
      <c r="I8" s="107"/>
      <c r="J8" s="107"/>
      <c r="K8" s="108"/>
      <c r="L8" s="109"/>
      <c r="M8" s="192"/>
      <c r="N8" s="190"/>
      <c r="O8" s="190"/>
      <c r="P8" s="190"/>
      <c r="Q8" s="190"/>
      <c r="R8" s="190"/>
      <c r="S8" s="193"/>
      <c r="T8" s="193"/>
      <c r="U8" s="193"/>
      <c r="V8" s="194"/>
      <c r="W8" s="195"/>
      <c r="X8" s="196"/>
      <c r="Y8" s="197" t="s">
        <v>89</v>
      </c>
      <c r="Z8" s="198" t="s">
        <v>90</v>
      </c>
    </row>
    <row r="9" spans="1:28" ht="22.5" customHeight="1">
      <c r="A9" s="186" t="s">
        <v>91</v>
      </c>
      <c r="B9" s="187" t="s">
        <v>88</v>
      </c>
      <c r="C9" s="188">
        <f>수준점!F7</f>
        <v>3</v>
      </c>
      <c r="D9" s="189">
        <v>2</v>
      </c>
      <c r="E9" s="190">
        <f>'기술자분류(측량)'!I4</f>
        <v>0.1</v>
      </c>
      <c r="F9" s="190">
        <f>'기술자분류(측량)'!J4</f>
        <v>0</v>
      </c>
      <c r="G9" s="190">
        <f>'기술자분류(측량)'!K4</f>
        <v>0</v>
      </c>
      <c r="H9" s="191"/>
      <c r="I9" s="107"/>
      <c r="J9" s="107"/>
      <c r="K9" s="108"/>
      <c r="L9" s="109"/>
      <c r="M9" s="192">
        <f>ROUNDDOWN('기술자분류(측량)'!N4/$D$9*$C$9,2)</f>
        <v>0</v>
      </c>
      <c r="N9" s="190">
        <f>ROUNDDOWN('기술자분류(측량)'!O4/$D$9*$C$9,2)</f>
        <v>0.15</v>
      </c>
      <c r="O9" s="190">
        <f>ROUNDDOWN('기술자분류(측량)'!P4/$D$9*$C$9,2)</f>
        <v>0</v>
      </c>
      <c r="P9" s="190">
        <f>ROUNDDOWN('기술자분류(측량)'!Q4/$D$9*$C$9,2)</f>
        <v>0</v>
      </c>
      <c r="Q9" s="190">
        <f>ROUNDDOWN('기술자분류(측량)'!R4/$D$9*$C$9,2)</f>
        <v>0</v>
      </c>
      <c r="R9" s="190">
        <f>ROUNDDOWN('기술자분류(측량)'!S4/$D$9*$C$9,2)</f>
        <v>0</v>
      </c>
      <c r="S9" s="193"/>
      <c r="T9" s="193"/>
      <c r="U9" s="193"/>
      <c r="V9" s="194"/>
      <c r="W9" s="195"/>
      <c r="X9" s="199"/>
      <c r="Y9" s="197"/>
      <c r="Z9" s="198"/>
      <c r="AA9" s="200"/>
      <c r="AB9" s="201"/>
    </row>
    <row r="10" spans="1:28" ht="22.5" customHeight="1">
      <c r="A10" s="186" t="s">
        <v>92</v>
      </c>
      <c r="B10" s="187" t="s">
        <v>88</v>
      </c>
      <c r="C10" s="188">
        <f>C9</f>
        <v>3</v>
      </c>
      <c r="D10" s="189">
        <v>2</v>
      </c>
      <c r="E10" s="190">
        <f>'기술자분류(측량)'!I5</f>
        <v>0.9</v>
      </c>
      <c r="F10" s="190">
        <f>'기술자분류(측량)'!J5</f>
        <v>1</v>
      </c>
      <c r="G10" s="190">
        <f>'기술자분류(측량)'!K5</f>
        <v>2</v>
      </c>
      <c r="H10" s="191"/>
      <c r="I10" s="107"/>
      <c r="J10" s="107"/>
      <c r="K10" s="108"/>
      <c r="L10" s="109"/>
      <c r="M10" s="192">
        <f>ROUNDDOWN('기술자분류(측량)'!N5/$D$10*$C$10,2)</f>
        <v>0.1</v>
      </c>
      <c r="N10" s="190">
        <f>ROUNDDOWN('기술자분류(측량)'!O5/$D$10*$C$10,2)</f>
        <v>0.42</v>
      </c>
      <c r="O10" s="190">
        <f>ROUNDDOWN('기술자분류(측량)'!P5/$D$10*$C$10,2)</f>
        <v>0.42</v>
      </c>
      <c r="P10" s="190">
        <f>ROUNDDOWN('기술자분류(측량)'!Q5/$D$10*$C$10,2)</f>
        <v>0.4</v>
      </c>
      <c r="Q10" s="190">
        <f>ROUNDDOWN('기술자분류(측량)'!R5/$D$10*$C$10,2)</f>
        <v>1.5</v>
      </c>
      <c r="R10" s="190">
        <f>ROUNDDOWN('기술자분류(측량)'!S5/$D$10*$C$10,2)</f>
        <v>3</v>
      </c>
      <c r="S10" s="193"/>
      <c r="T10" s="193"/>
      <c r="U10" s="193"/>
      <c r="V10" s="194"/>
      <c r="W10" s="195"/>
      <c r="X10" s="196"/>
      <c r="Y10" s="197"/>
      <c r="Z10" s="198"/>
      <c r="AA10" s="202"/>
      <c r="AB10" s="201"/>
    </row>
    <row r="11" spans="1:28" ht="22.5" hidden="1" customHeight="1">
      <c r="A11" s="203" t="s">
        <v>93</v>
      </c>
      <c r="B11" s="204"/>
      <c r="C11" s="205"/>
      <c r="D11" s="206"/>
      <c r="E11" s="207"/>
      <c r="F11" s="207"/>
      <c r="G11" s="207"/>
      <c r="H11" s="208"/>
      <c r="I11" s="110"/>
      <c r="J11" s="110"/>
      <c r="K11" s="111"/>
      <c r="L11" s="112"/>
      <c r="M11" s="209"/>
      <c r="N11" s="210"/>
      <c r="O11" s="210"/>
      <c r="P11" s="210"/>
      <c r="Q11" s="210"/>
      <c r="R11" s="210"/>
      <c r="S11" s="207"/>
      <c r="T11" s="207"/>
      <c r="U11" s="207"/>
      <c r="V11" s="211"/>
      <c r="W11" s="212"/>
      <c r="X11" s="213"/>
      <c r="Y11" s="214"/>
      <c r="Z11" s="198"/>
      <c r="AA11" s="202"/>
      <c r="AB11" s="201"/>
    </row>
    <row r="12" spans="1:28" ht="22.5" hidden="1" customHeight="1">
      <c r="A12" s="215" t="s">
        <v>94</v>
      </c>
      <c r="B12" s="204" t="s">
        <v>95</v>
      </c>
      <c r="C12" s="205"/>
      <c r="D12" s="206">
        <v>1</v>
      </c>
      <c r="E12" s="210"/>
      <c r="F12" s="210"/>
      <c r="G12" s="210"/>
      <c r="H12" s="208"/>
      <c r="I12" s="110"/>
      <c r="J12" s="110"/>
      <c r="K12" s="111"/>
      <c r="L12" s="112"/>
      <c r="M12" s="209"/>
      <c r="N12" s="210"/>
      <c r="O12" s="210"/>
      <c r="P12" s="210"/>
      <c r="Q12" s="210"/>
      <c r="R12" s="210"/>
      <c r="S12" s="207"/>
      <c r="T12" s="207"/>
      <c r="U12" s="207"/>
      <c r="V12" s="211"/>
      <c r="W12" s="212"/>
      <c r="X12" s="199"/>
      <c r="Y12" s="216" t="s">
        <v>89</v>
      </c>
      <c r="Z12" s="198" t="s">
        <v>96</v>
      </c>
      <c r="AA12" s="202"/>
      <c r="AB12" s="201"/>
    </row>
    <row r="13" spans="1:28" ht="22.5" hidden="1" customHeight="1">
      <c r="A13" s="215" t="s">
        <v>91</v>
      </c>
      <c r="B13" s="204" t="s">
        <v>95</v>
      </c>
      <c r="C13" s="205"/>
      <c r="D13" s="206">
        <v>1</v>
      </c>
      <c r="E13" s="210">
        <f>'기술자분류(측량)'!I7</f>
        <v>0.5</v>
      </c>
      <c r="F13" s="210">
        <f>'기술자분류(측량)'!J7</f>
        <v>0</v>
      </c>
      <c r="G13" s="210">
        <f>'기술자분류(측량)'!K7</f>
        <v>0.5</v>
      </c>
      <c r="H13" s="208"/>
      <c r="I13" s="110"/>
      <c r="J13" s="110"/>
      <c r="K13" s="111"/>
      <c r="L13" s="112"/>
      <c r="M13" s="192">
        <f>ROUNDDOWN('기술자분류(측량)'!N7/$D$13*$C$13,2)</f>
        <v>0</v>
      </c>
      <c r="N13" s="190">
        <f>ROUNDDOWN('기술자분류(측량)'!O7/$D$13*$C$13,2)</f>
        <v>0</v>
      </c>
      <c r="O13" s="190">
        <f>ROUNDDOWN('기술자분류(측량)'!P7/$D$13*$C$13,2)</f>
        <v>0</v>
      </c>
      <c r="P13" s="190">
        <f>ROUNDDOWN('기술자분류(측량)'!Q7/$D$13*$C$13,2)</f>
        <v>0</v>
      </c>
      <c r="Q13" s="190">
        <f>ROUNDDOWN('기술자분류(측량)'!R7/$D$13*$C$13,2)</f>
        <v>0</v>
      </c>
      <c r="R13" s="190">
        <f>ROUNDDOWN('기술자분류(측량)'!S7/$D$13*$C$13,2)</f>
        <v>0</v>
      </c>
      <c r="S13" s="207"/>
      <c r="T13" s="207"/>
      <c r="U13" s="207"/>
      <c r="V13" s="211"/>
      <c r="W13" s="212"/>
      <c r="X13" s="217"/>
      <c r="Y13" s="216"/>
      <c r="Z13" s="198"/>
      <c r="AA13" s="202"/>
      <c r="AB13" s="201"/>
    </row>
    <row r="14" spans="1:28" ht="22.5" hidden="1" customHeight="1">
      <c r="A14" s="215" t="s">
        <v>97</v>
      </c>
      <c r="B14" s="204" t="s">
        <v>95</v>
      </c>
      <c r="C14" s="205"/>
      <c r="D14" s="206">
        <v>1</v>
      </c>
      <c r="E14" s="210">
        <f>'기술자분류(측량)'!I8</f>
        <v>0.3</v>
      </c>
      <c r="F14" s="210">
        <f>'기술자분류(측량)'!J8</f>
        <v>0.7</v>
      </c>
      <c r="G14" s="210">
        <f>'기술자분류(측량)'!K8</f>
        <v>0.5</v>
      </c>
      <c r="H14" s="208"/>
      <c r="I14" s="110"/>
      <c r="J14" s="110"/>
      <c r="K14" s="111"/>
      <c r="L14" s="112"/>
      <c r="M14" s="192">
        <f>ROUNDDOWN('기술자분류(측량)'!N8/$D$14*$C$14,2)</f>
        <v>0</v>
      </c>
      <c r="N14" s="190">
        <f>ROUNDDOWN('기술자분류(측량)'!O8/$D$14*$C$14,2)</f>
        <v>0</v>
      </c>
      <c r="O14" s="190">
        <f>ROUNDDOWN('기술자분류(측량)'!P8/$D$14*$C$14,2)</f>
        <v>0</v>
      </c>
      <c r="P14" s="190">
        <f>ROUNDDOWN('기술자분류(측량)'!Q8/$D$14*$C$14,2)</f>
        <v>0</v>
      </c>
      <c r="Q14" s="190">
        <f>ROUNDDOWN('기술자분류(측량)'!R8/$D$14*$C$14,2)</f>
        <v>0</v>
      </c>
      <c r="R14" s="190">
        <f>ROUNDDOWN('기술자분류(측량)'!S8/$D$14*$C$14,2)</f>
        <v>0</v>
      </c>
      <c r="S14" s="207"/>
      <c r="T14" s="207"/>
      <c r="U14" s="207"/>
      <c r="V14" s="211"/>
      <c r="W14" s="212"/>
      <c r="X14" s="217"/>
      <c r="Y14" s="216"/>
      <c r="Z14" s="218" t="s">
        <v>98</v>
      </c>
      <c r="AA14" s="202"/>
      <c r="AB14" s="201"/>
    </row>
    <row r="15" spans="1:28" ht="22.5" hidden="1" customHeight="1">
      <c r="A15" s="215" t="s">
        <v>92</v>
      </c>
      <c r="B15" s="204" t="s">
        <v>95</v>
      </c>
      <c r="C15" s="205"/>
      <c r="D15" s="206">
        <v>1</v>
      </c>
      <c r="E15" s="210">
        <f>'기술자분류(측량)'!I9</f>
        <v>1.4</v>
      </c>
      <c r="F15" s="210">
        <f>'기술자분류(측량)'!J9</f>
        <v>0</v>
      </c>
      <c r="G15" s="210">
        <f>'기술자분류(측량)'!K9</f>
        <v>2</v>
      </c>
      <c r="H15" s="208"/>
      <c r="I15" s="110"/>
      <c r="J15" s="110"/>
      <c r="K15" s="111"/>
      <c r="L15" s="112"/>
      <c r="M15" s="192">
        <f>ROUNDDOWN('기술자분류(측량)'!N9/$D$15*$C$15,2)</f>
        <v>0</v>
      </c>
      <c r="N15" s="190">
        <f>ROUNDDOWN('기술자분류(측량)'!O9/$D$15*$C$15,2)</f>
        <v>0</v>
      </c>
      <c r="O15" s="190">
        <f>ROUNDDOWN('기술자분류(측량)'!P9/$D$15*$C$15,2)</f>
        <v>0</v>
      </c>
      <c r="P15" s="190">
        <f>ROUNDDOWN('기술자분류(측량)'!Q9/$D$15*$C$15,2)</f>
        <v>0</v>
      </c>
      <c r="Q15" s="190">
        <f>ROUNDDOWN('기술자분류(측량)'!R9/$D$15*$C$15,2)</f>
        <v>0</v>
      </c>
      <c r="R15" s="190">
        <f>ROUNDDOWN('기술자분류(측량)'!S9/$D$15*$C$15,2)</f>
        <v>0</v>
      </c>
      <c r="S15" s="207"/>
      <c r="T15" s="207"/>
      <c r="U15" s="207"/>
      <c r="V15" s="211"/>
      <c r="W15" s="212"/>
      <c r="X15" s="217"/>
      <c r="Y15" s="216"/>
      <c r="Z15" s="218" t="s">
        <v>98</v>
      </c>
      <c r="AA15" s="202"/>
      <c r="AB15" s="201"/>
    </row>
    <row r="16" spans="1:28" ht="22.5" hidden="1" customHeight="1">
      <c r="A16" s="215" t="s">
        <v>99</v>
      </c>
      <c r="B16" s="204" t="s">
        <v>95</v>
      </c>
      <c r="C16" s="205"/>
      <c r="D16" s="206">
        <v>1</v>
      </c>
      <c r="E16" s="210"/>
      <c r="F16" s="210"/>
      <c r="G16" s="210"/>
      <c r="H16" s="208"/>
      <c r="I16" s="110"/>
      <c r="J16" s="110"/>
      <c r="K16" s="111"/>
      <c r="L16" s="112"/>
      <c r="M16" s="209"/>
      <c r="N16" s="210"/>
      <c r="O16" s="210"/>
      <c r="P16" s="210"/>
      <c r="Q16" s="210"/>
      <c r="R16" s="210"/>
      <c r="S16" s="207"/>
      <c r="T16" s="207"/>
      <c r="U16" s="207"/>
      <c r="V16" s="211"/>
      <c r="W16" s="212"/>
      <c r="X16" s="217"/>
      <c r="Y16" s="216" t="s">
        <v>89</v>
      </c>
      <c r="Z16" s="198" t="s">
        <v>96</v>
      </c>
      <c r="AA16" s="202"/>
      <c r="AB16" s="201"/>
    </row>
    <row r="17" spans="1:28" ht="22.5" hidden="1" customHeight="1">
      <c r="A17" s="215" t="s">
        <v>91</v>
      </c>
      <c r="B17" s="204" t="s">
        <v>95</v>
      </c>
      <c r="C17" s="205"/>
      <c r="D17" s="206">
        <v>1</v>
      </c>
      <c r="E17" s="210">
        <f>'기술자분류(측량)'!I11</f>
        <v>0.4</v>
      </c>
      <c r="F17" s="210">
        <f>'기술자분류(측량)'!J11</f>
        <v>0</v>
      </c>
      <c r="G17" s="210">
        <f>'기술자분류(측량)'!K11</f>
        <v>0.4</v>
      </c>
      <c r="H17" s="208"/>
      <c r="I17" s="110"/>
      <c r="J17" s="110"/>
      <c r="K17" s="111"/>
      <c r="L17" s="112"/>
      <c r="M17" s="192">
        <f>ROUNDDOWN('기술자분류(측량)'!N11/$D$17*$C$17,2)</f>
        <v>0</v>
      </c>
      <c r="N17" s="190">
        <f>ROUNDDOWN('기술자분류(측량)'!O11/$D$17*$C$17,2)</f>
        <v>0</v>
      </c>
      <c r="O17" s="190">
        <f>ROUNDDOWN('기술자분류(측량)'!P11/$D$17*$C$17,2)</f>
        <v>0</v>
      </c>
      <c r="P17" s="190">
        <f>ROUNDDOWN('기술자분류(측량)'!Q11/$D$17*$C$17,2)</f>
        <v>0</v>
      </c>
      <c r="Q17" s="190">
        <f>ROUNDDOWN('기술자분류(측량)'!R11/$D$17*$C$17,2)</f>
        <v>0</v>
      </c>
      <c r="R17" s="190">
        <f>ROUNDDOWN('기술자분류(측량)'!S11/$D$17*$C$17,2)</f>
        <v>0</v>
      </c>
      <c r="S17" s="207"/>
      <c r="T17" s="207"/>
      <c r="U17" s="207"/>
      <c r="V17" s="211"/>
      <c r="W17" s="212"/>
      <c r="X17" s="217"/>
      <c r="Y17" s="216"/>
      <c r="Z17" s="198"/>
      <c r="AA17" s="202"/>
      <c r="AB17" s="201"/>
    </row>
    <row r="18" spans="1:28" ht="22.5" hidden="1" customHeight="1">
      <c r="A18" s="215" t="s">
        <v>97</v>
      </c>
      <c r="B18" s="204" t="s">
        <v>95</v>
      </c>
      <c r="C18" s="205"/>
      <c r="D18" s="206">
        <v>1</v>
      </c>
      <c r="E18" s="210">
        <f>'기술자분류(측량)'!I12</f>
        <v>0.2</v>
      </c>
      <c r="F18" s="210">
        <f>'기술자분류(측량)'!J12</f>
        <v>0.5</v>
      </c>
      <c r="G18" s="210">
        <f>'기술자분류(측량)'!K12</f>
        <v>0.4</v>
      </c>
      <c r="H18" s="208"/>
      <c r="I18" s="110"/>
      <c r="J18" s="110"/>
      <c r="K18" s="111"/>
      <c r="L18" s="112"/>
      <c r="M18" s="192">
        <f>ROUNDDOWN('기술자분류(측량)'!N12/$D$18*$C$18,2)</f>
        <v>0</v>
      </c>
      <c r="N18" s="190">
        <f>ROUNDDOWN('기술자분류(측량)'!O12/$D$18*$C$18,2)</f>
        <v>0</v>
      </c>
      <c r="O18" s="190">
        <f>ROUNDDOWN('기술자분류(측량)'!P12/$D$18*$C$18,2)</f>
        <v>0</v>
      </c>
      <c r="P18" s="190">
        <f>ROUNDDOWN('기술자분류(측량)'!Q12/$D$18*$C$18,2)</f>
        <v>0</v>
      </c>
      <c r="Q18" s="190">
        <f>ROUNDDOWN('기술자분류(측량)'!R12/$D$18*$C$18,2)</f>
        <v>0</v>
      </c>
      <c r="R18" s="190">
        <f>ROUNDDOWN('기술자분류(측량)'!S12/$D$18*$C$18,2)</f>
        <v>0</v>
      </c>
      <c r="S18" s="207"/>
      <c r="T18" s="207"/>
      <c r="U18" s="207"/>
      <c r="V18" s="211"/>
      <c r="W18" s="212"/>
      <c r="X18" s="217"/>
      <c r="Y18" s="216"/>
      <c r="Z18" s="218" t="s">
        <v>98</v>
      </c>
      <c r="AA18" s="202"/>
      <c r="AB18" s="201"/>
    </row>
    <row r="19" spans="1:28" ht="22.5" hidden="1" customHeight="1">
      <c r="A19" s="215" t="s">
        <v>92</v>
      </c>
      <c r="B19" s="204" t="s">
        <v>95</v>
      </c>
      <c r="C19" s="205"/>
      <c r="D19" s="206">
        <v>1</v>
      </c>
      <c r="E19" s="210">
        <f>'기술자분류(측량)'!I13</f>
        <v>1.2</v>
      </c>
      <c r="F19" s="210">
        <f>'기술자분류(측량)'!J13</f>
        <v>0</v>
      </c>
      <c r="G19" s="210">
        <f>'기술자분류(측량)'!K13</f>
        <v>1.7</v>
      </c>
      <c r="H19" s="208"/>
      <c r="I19" s="110"/>
      <c r="J19" s="110"/>
      <c r="K19" s="111"/>
      <c r="L19" s="112"/>
      <c r="M19" s="192">
        <f>ROUNDDOWN('기술자분류(측량)'!N13/$D$19*$C$19,2)</f>
        <v>0</v>
      </c>
      <c r="N19" s="190">
        <f>ROUNDDOWN('기술자분류(측량)'!O13/$D$19*$C$19,2)</f>
        <v>0</v>
      </c>
      <c r="O19" s="190">
        <f>ROUNDDOWN('기술자분류(측량)'!P13/$D$19*$C$19,2)</f>
        <v>0</v>
      </c>
      <c r="P19" s="190">
        <f>ROUNDDOWN('기술자분류(측량)'!Q13/$D$19*$C$19,2)</f>
        <v>0</v>
      </c>
      <c r="Q19" s="190">
        <f>ROUNDDOWN('기술자분류(측량)'!R13/$D$19*$C$19,2)</f>
        <v>0</v>
      </c>
      <c r="R19" s="190">
        <f>ROUNDDOWN('기술자분류(측량)'!S13/$D$19*$C$19,2)</f>
        <v>0</v>
      </c>
      <c r="S19" s="207"/>
      <c r="T19" s="207"/>
      <c r="U19" s="207"/>
      <c r="V19" s="211"/>
      <c r="W19" s="212"/>
      <c r="X19" s="217"/>
      <c r="Y19" s="216"/>
      <c r="Z19" s="218" t="s">
        <v>98</v>
      </c>
      <c r="AA19" s="202"/>
      <c r="AB19" s="201"/>
    </row>
    <row r="20" spans="1:28" ht="22.5" hidden="1" customHeight="1">
      <c r="A20" s="215" t="s">
        <v>100</v>
      </c>
      <c r="B20" s="204" t="s">
        <v>95</v>
      </c>
      <c r="C20" s="205"/>
      <c r="D20" s="206">
        <v>1</v>
      </c>
      <c r="E20" s="210"/>
      <c r="F20" s="210"/>
      <c r="G20" s="210"/>
      <c r="H20" s="208"/>
      <c r="I20" s="110"/>
      <c r="J20" s="110"/>
      <c r="K20" s="111"/>
      <c r="L20" s="112"/>
      <c r="M20" s="209"/>
      <c r="N20" s="210"/>
      <c r="O20" s="210"/>
      <c r="P20" s="210"/>
      <c r="Q20" s="210"/>
      <c r="R20" s="210"/>
      <c r="S20" s="207"/>
      <c r="T20" s="207"/>
      <c r="U20" s="207"/>
      <c r="V20" s="211"/>
      <c r="W20" s="212"/>
      <c r="X20" s="217"/>
      <c r="Y20" s="216" t="s">
        <v>89</v>
      </c>
      <c r="Z20" s="198" t="s">
        <v>96</v>
      </c>
      <c r="AA20" s="202"/>
      <c r="AB20" s="201"/>
    </row>
    <row r="21" spans="1:28" ht="22.5" hidden="1" customHeight="1">
      <c r="A21" s="215" t="s">
        <v>91</v>
      </c>
      <c r="B21" s="204" t="s">
        <v>95</v>
      </c>
      <c r="C21" s="205"/>
      <c r="D21" s="206">
        <v>1</v>
      </c>
      <c r="E21" s="210">
        <f>'기술자분류(측량)'!I15</f>
        <v>0.1</v>
      </c>
      <c r="F21" s="210">
        <f>'기술자분류(측량)'!J15</f>
        <v>0</v>
      </c>
      <c r="G21" s="210">
        <f>'기술자분류(측량)'!K15</f>
        <v>0.1</v>
      </c>
      <c r="H21" s="208"/>
      <c r="I21" s="110"/>
      <c r="J21" s="110"/>
      <c r="K21" s="111"/>
      <c r="L21" s="112"/>
      <c r="M21" s="192">
        <f>ROUNDDOWN('기술자분류(측량)'!N15/$D$21*$C$21,2)</f>
        <v>0</v>
      </c>
      <c r="N21" s="190">
        <f>ROUNDDOWN('기술자분류(측량)'!O15/$D$21*$C$21,2)</f>
        <v>0</v>
      </c>
      <c r="O21" s="190">
        <f>ROUNDDOWN('기술자분류(측량)'!P15/$D$21*$C$21,2)</f>
        <v>0</v>
      </c>
      <c r="P21" s="190">
        <f>ROUNDDOWN('기술자분류(측량)'!Q15/$D$21*$C$21,2)</f>
        <v>0</v>
      </c>
      <c r="Q21" s="190">
        <f>ROUNDDOWN('기술자분류(측량)'!R15/$D$21*$C$21,2)</f>
        <v>0</v>
      </c>
      <c r="R21" s="190">
        <f>ROUNDDOWN('기술자분류(측량)'!S15/$D$21*$C$21,2)</f>
        <v>0</v>
      </c>
      <c r="S21" s="207"/>
      <c r="T21" s="207"/>
      <c r="U21" s="207"/>
      <c r="V21" s="211"/>
      <c r="W21" s="212"/>
      <c r="X21" s="217"/>
      <c r="Y21" s="216"/>
      <c r="Z21" s="198"/>
      <c r="AA21" s="202"/>
      <c r="AB21" s="201"/>
    </row>
    <row r="22" spans="1:28" ht="22.5" hidden="1" customHeight="1">
      <c r="A22" s="215" t="s">
        <v>97</v>
      </c>
      <c r="B22" s="204" t="s">
        <v>95</v>
      </c>
      <c r="C22" s="205"/>
      <c r="D22" s="206">
        <v>1</v>
      </c>
      <c r="E22" s="210">
        <f>'기술자분류(측량)'!I16</f>
        <v>0.1</v>
      </c>
      <c r="F22" s="210">
        <f>'기술자분류(측량)'!J16</f>
        <v>0.1</v>
      </c>
      <c r="G22" s="210">
        <f>'기술자분류(측량)'!K16</f>
        <v>0.1</v>
      </c>
      <c r="H22" s="208"/>
      <c r="I22" s="110"/>
      <c r="J22" s="110"/>
      <c r="K22" s="111"/>
      <c r="L22" s="112"/>
      <c r="M22" s="192">
        <f>ROUNDDOWN('기술자분류(측량)'!N16/$D$22*$C$22,2)</f>
        <v>0</v>
      </c>
      <c r="N22" s="190">
        <f>ROUNDDOWN('기술자분류(측량)'!O16/$D$22*$C$22,2)</f>
        <v>0</v>
      </c>
      <c r="O22" s="190">
        <f>ROUNDDOWN('기술자분류(측량)'!P16/$D$22*$C$22,2)</f>
        <v>0</v>
      </c>
      <c r="P22" s="190">
        <f>ROUNDDOWN('기술자분류(측량)'!Q16/$D$22*$C$22,2)</f>
        <v>0</v>
      </c>
      <c r="Q22" s="190">
        <f>ROUNDDOWN('기술자분류(측량)'!R16/$D$22*$C$22,2)</f>
        <v>0</v>
      </c>
      <c r="R22" s="190">
        <f>ROUNDDOWN('기술자분류(측량)'!S16/$D$22*$C$22,2)</f>
        <v>0</v>
      </c>
      <c r="S22" s="207"/>
      <c r="T22" s="207"/>
      <c r="U22" s="207"/>
      <c r="V22" s="211"/>
      <c r="W22" s="212"/>
      <c r="X22" s="217"/>
      <c r="Y22" s="216"/>
      <c r="Z22" s="218" t="s">
        <v>98</v>
      </c>
      <c r="AA22" s="202"/>
      <c r="AB22" s="201"/>
    </row>
    <row r="23" spans="1:28" ht="22.5" hidden="1" customHeight="1">
      <c r="A23" s="215" t="s">
        <v>92</v>
      </c>
      <c r="B23" s="204" t="s">
        <v>95</v>
      </c>
      <c r="C23" s="205"/>
      <c r="D23" s="206">
        <v>1</v>
      </c>
      <c r="E23" s="210">
        <f>'기술자분류(측량)'!I17</f>
        <v>0.7</v>
      </c>
      <c r="F23" s="210">
        <f>'기술자분류(측량)'!J17</f>
        <v>0</v>
      </c>
      <c r="G23" s="210">
        <f>'기술자분류(측량)'!K17</f>
        <v>1.1000000000000001</v>
      </c>
      <c r="H23" s="208"/>
      <c r="I23" s="110"/>
      <c r="J23" s="110"/>
      <c r="K23" s="111"/>
      <c r="L23" s="112"/>
      <c r="M23" s="192">
        <f>ROUNDDOWN('기술자분류(측량)'!N17/$D$23*$C$23,2)</f>
        <v>0</v>
      </c>
      <c r="N23" s="190">
        <f>ROUNDDOWN('기술자분류(측량)'!O17/$D$23*$C$23,2)</f>
        <v>0</v>
      </c>
      <c r="O23" s="190">
        <f>ROUNDDOWN('기술자분류(측량)'!P17/$D$23*$C$23,2)</f>
        <v>0</v>
      </c>
      <c r="P23" s="190">
        <f>ROUNDDOWN('기술자분류(측량)'!Q17/$D$23*$C$23,2)</f>
        <v>0</v>
      </c>
      <c r="Q23" s="190">
        <f>ROUNDDOWN('기술자분류(측량)'!R17/$D$23*$C$23,2)</f>
        <v>0</v>
      </c>
      <c r="R23" s="190">
        <f>ROUNDDOWN('기술자분류(측량)'!S17/$D$23*$C$23,2)</f>
        <v>0</v>
      </c>
      <c r="S23" s="207"/>
      <c r="T23" s="207"/>
      <c r="U23" s="207"/>
      <c r="V23" s="211"/>
      <c r="W23" s="212"/>
      <c r="X23" s="217"/>
      <c r="Y23" s="216"/>
      <c r="Z23" s="218" t="s">
        <v>98</v>
      </c>
      <c r="AA23" s="202"/>
      <c r="AB23" s="201"/>
    </row>
    <row r="24" spans="1:28" ht="22.5" hidden="1" customHeight="1">
      <c r="A24" s="215" t="s">
        <v>101</v>
      </c>
      <c r="B24" s="204" t="s">
        <v>95</v>
      </c>
      <c r="C24" s="205"/>
      <c r="D24" s="219">
        <v>1</v>
      </c>
      <c r="E24" s="220">
        <f>'기술자분류(측량)'!I19</f>
        <v>0.2</v>
      </c>
      <c r="F24" s="220">
        <f>'기술자분류(측량)'!J19</f>
        <v>0.1</v>
      </c>
      <c r="G24" s="220">
        <f>'기술자분류(측량)'!K19</f>
        <v>0.2</v>
      </c>
      <c r="H24" s="208"/>
      <c r="I24" s="113"/>
      <c r="J24" s="113"/>
      <c r="K24" s="114"/>
      <c r="L24" s="115"/>
      <c r="M24" s="192">
        <f>ROUNDDOWN('기술자분류(측량)'!N19/$D$24*$C$24,2)</f>
        <v>0</v>
      </c>
      <c r="N24" s="190">
        <f>ROUNDDOWN('기술자분류(측량)'!O19/$D$24*$C$24,2)</f>
        <v>0</v>
      </c>
      <c r="O24" s="190">
        <f>ROUNDDOWN('기술자분류(측량)'!P19/$D$24*$C$24,2)</f>
        <v>0</v>
      </c>
      <c r="P24" s="190">
        <f>ROUNDDOWN('기술자분류(측량)'!Q19/$D$24*$C$24,2)</f>
        <v>0</v>
      </c>
      <c r="Q24" s="190">
        <f>ROUNDDOWN('기술자분류(측량)'!R19/$D$24*$C$24,2)</f>
        <v>0</v>
      </c>
      <c r="R24" s="190">
        <f>ROUNDDOWN('기술자분류(측량)'!S19/$D$24*$C$24,2)</f>
        <v>0</v>
      </c>
      <c r="S24" s="207"/>
      <c r="T24" s="207"/>
      <c r="U24" s="207"/>
      <c r="V24" s="211"/>
      <c r="W24" s="212"/>
      <c r="X24" s="217"/>
      <c r="Y24" s="216" t="s">
        <v>89</v>
      </c>
      <c r="Z24" s="198" t="s">
        <v>96</v>
      </c>
      <c r="AA24" s="202"/>
      <c r="AB24" s="201"/>
    </row>
    <row r="25" spans="1:28" ht="22.5" customHeight="1">
      <c r="A25" s="203" t="s">
        <v>102</v>
      </c>
      <c r="B25" s="204"/>
      <c r="C25" s="205"/>
      <c r="D25" s="206"/>
      <c r="E25" s="207"/>
      <c r="F25" s="207"/>
      <c r="G25" s="207"/>
      <c r="H25" s="221"/>
      <c r="I25" s="116"/>
      <c r="J25" s="221"/>
      <c r="K25" s="222"/>
      <c r="L25" s="223"/>
      <c r="M25" s="209"/>
      <c r="N25" s="210"/>
      <c r="O25" s="210"/>
      <c r="P25" s="210"/>
      <c r="Q25" s="210"/>
      <c r="R25" s="210"/>
      <c r="S25" s="207"/>
      <c r="T25" s="207"/>
      <c r="U25" s="207"/>
      <c r="V25" s="211"/>
      <c r="W25" s="212"/>
      <c r="X25" s="217"/>
      <c r="Y25" s="216"/>
      <c r="Z25" s="198"/>
      <c r="AA25" s="202"/>
      <c r="AB25" s="201"/>
    </row>
    <row r="26" spans="1:28" ht="22.5" hidden="1" customHeight="1">
      <c r="A26" s="215" t="s">
        <v>103</v>
      </c>
      <c r="B26" s="204" t="s">
        <v>104</v>
      </c>
      <c r="C26" s="205"/>
      <c r="D26" s="206">
        <v>2</v>
      </c>
      <c r="E26" s="210">
        <f>'기술자분류(측량)'!I23</f>
        <v>3</v>
      </c>
      <c r="F26" s="210">
        <f>'기술자분류(측량)'!J23</f>
        <v>1</v>
      </c>
      <c r="G26" s="210">
        <f>'기술자분류(측량)'!K23</f>
        <v>2</v>
      </c>
      <c r="H26" s="208"/>
      <c r="I26" s="110"/>
      <c r="J26" s="110"/>
      <c r="K26" s="111">
        <v>5</v>
      </c>
      <c r="L26" s="112"/>
      <c r="M26" s="192">
        <f>ROUNDDOWN('기술자분류(측량)'!N23/$D$26*$C$26,2)</f>
        <v>0</v>
      </c>
      <c r="N26" s="190">
        <f>ROUNDDOWN('기술자분류(측량)'!O23/$D$26*$C$26,2)</f>
        <v>0</v>
      </c>
      <c r="O26" s="190">
        <f>ROUNDDOWN('기술자분류(측량)'!P23/$D$26*$C$26,2)</f>
        <v>0</v>
      </c>
      <c r="P26" s="190">
        <f>ROUNDDOWN('기술자분류(측량)'!Q23/$D$26*$C$26,2)</f>
        <v>0</v>
      </c>
      <c r="Q26" s="190">
        <f>ROUNDDOWN('기술자분류(측량)'!R23/$D$26*$C$26,2)</f>
        <v>0</v>
      </c>
      <c r="R26" s="190">
        <f>ROUNDDOWN('기술자분류(측량)'!S23/$D$26*$C$26,2)</f>
        <v>0</v>
      </c>
      <c r="S26" s="207"/>
      <c r="T26" s="207"/>
      <c r="U26" s="207"/>
      <c r="V26" s="211">
        <f>K26/D26*C26</f>
        <v>0</v>
      </c>
      <c r="W26" s="212"/>
      <c r="X26" s="224"/>
      <c r="Y26" s="225" t="s">
        <v>105</v>
      </c>
      <c r="Z26" s="198" t="s">
        <v>106</v>
      </c>
      <c r="AA26" s="202"/>
      <c r="AB26" s="201"/>
    </row>
    <row r="27" spans="1:28" ht="22.5" customHeight="1">
      <c r="A27" s="215" t="s">
        <v>107</v>
      </c>
      <c r="B27" s="204" t="s">
        <v>104</v>
      </c>
      <c r="C27" s="205">
        <f>(30*30*13+3485*10)/10000*1.1</f>
        <v>5.1205000000000007</v>
      </c>
      <c r="D27" s="206">
        <v>8</v>
      </c>
      <c r="E27" s="210">
        <f>'기술자분류(측량)'!I26</f>
        <v>3</v>
      </c>
      <c r="F27" s="210">
        <f>'기술자분류(측량)'!J26</f>
        <v>1</v>
      </c>
      <c r="G27" s="210">
        <f>'기술자분류(측량)'!K26</f>
        <v>2</v>
      </c>
      <c r="H27" s="208"/>
      <c r="I27" s="110"/>
      <c r="J27" s="110"/>
      <c r="K27" s="111">
        <v>20</v>
      </c>
      <c r="L27" s="112"/>
      <c r="M27" s="192">
        <f>ROUNDDOWN('기술자분류(측량)'!N26/$D$27*$C$27,2)</f>
        <v>0</v>
      </c>
      <c r="N27" s="190">
        <f>ROUNDDOWN('기술자분류(측량)'!O26/$D$27*$C$27,2)</f>
        <v>0.66</v>
      </c>
      <c r="O27" s="190">
        <f>ROUNDDOWN('기술자분류(측량)'!P26/$D$27*$C$27,2)</f>
        <v>0.66</v>
      </c>
      <c r="P27" s="190">
        <f>ROUNDDOWN('기술자분류(측량)'!Q26/$D$27*$C$27,2)</f>
        <v>0.57999999999999996</v>
      </c>
      <c r="Q27" s="190">
        <f>ROUNDDOWN('기술자분류(측량)'!R26/$D$27*$C$27,2)</f>
        <v>0.64</v>
      </c>
      <c r="R27" s="190">
        <f>ROUNDDOWN('기술자분류(측량)'!S26/$D$27*$C$27,2)</f>
        <v>1.28</v>
      </c>
      <c r="S27" s="207"/>
      <c r="T27" s="207"/>
      <c r="U27" s="207"/>
      <c r="V27" s="211">
        <f>K27/D27*C27</f>
        <v>12.801250000000001</v>
      </c>
      <c r="W27" s="212"/>
      <c r="X27" s="217" t="s">
        <v>108</v>
      </c>
      <c r="Y27" s="216" t="s">
        <v>89</v>
      </c>
      <c r="Z27" s="198" t="s">
        <v>109</v>
      </c>
      <c r="AA27" s="202"/>
      <c r="AB27" s="201"/>
    </row>
    <row r="28" spans="1:28" ht="22.5" hidden="1" customHeight="1">
      <c r="A28" s="186" t="s">
        <v>107</v>
      </c>
      <c r="B28" s="187" t="s">
        <v>104</v>
      </c>
      <c r="C28" s="188">
        <v>0</v>
      </c>
      <c r="D28" s="189">
        <v>10</v>
      </c>
      <c r="E28" s="190">
        <f>'기술자분류(측량)'!I26</f>
        <v>3</v>
      </c>
      <c r="F28" s="190">
        <f>'기술자분류(측량)'!J26</f>
        <v>1</v>
      </c>
      <c r="G28" s="190">
        <f>'기술자분류(측량)'!K26</f>
        <v>2</v>
      </c>
      <c r="H28" s="191"/>
      <c r="I28" s="107"/>
      <c r="J28" s="107"/>
      <c r="K28" s="108">
        <v>20</v>
      </c>
      <c r="L28" s="109"/>
      <c r="M28" s="192">
        <f>ROUNDDOWN('기술자분류(측량)'!N26/$D$28*$C$28,2)</f>
        <v>0</v>
      </c>
      <c r="N28" s="190">
        <f>ROUNDDOWN('기술자분류(측량)'!O26/$D$28*$C$28,2)</f>
        <v>0</v>
      </c>
      <c r="O28" s="190">
        <f>ROUNDDOWN('기술자분류(측량)'!P26/$D$28*$C$28,2)</f>
        <v>0</v>
      </c>
      <c r="P28" s="190">
        <f>ROUNDDOWN('기술자분류(측량)'!Q26/$D$28*$C$28,2)</f>
        <v>0</v>
      </c>
      <c r="Q28" s="190">
        <f>ROUNDDOWN('기술자분류(측량)'!R26/$D$28*$C$28,2)</f>
        <v>0</v>
      </c>
      <c r="R28" s="190">
        <f>ROUNDDOWN('기술자분류(측량)'!S26/$D$28*$C$28,2)</f>
        <v>0</v>
      </c>
      <c r="S28" s="193"/>
      <c r="T28" s="193"/>
      <c r="U28" s="193"/>
      <c r="V28" s="194">
        <f>K28/D28*C28</f>
        <v>0</v>
      </c>
      <c r="W28" s="195"/>
      <c r="X28" s="196" t="s">
        <v>110</v>
      </c>
      <c r="Y28" s="197" t="s">
        <v>89</v>
      </c>
      <c r="Z28" s="198" t="s">
        <v>109</v>
      </c>
      <c r="AA28" s="202"/>
      <c r="AB28" s="201"/>
    </row>
    <row r="29" spans="1:28" ht="22.5" hidden="1" customHeight="1">
      <c r="A29" s="186" t="s">
        <v>111</v>
      </c>
      <c r="B29" s="187" t="s">
        <v>104</v>
      </c>
      <c r="C29" s="188"/>
      <c r="D29" s="189">
        <v>30</v>
      </c>
      <c r="E29" s="190">
        <f>'기술자분류(측량)'!I30</f>
        <v>2</v>
      </c>
      <c r="F29" s="190">
        <f>'기술자분류(측량)'!J30</f>
        <v>0</v>
      </c>
      <c r="G29" s="190">
        <f>'기술자분류(측량)'!K30</f>
        <v>2</v>
      </c>
      <c r="H29" s="191"/>
      <c r="I29" s="107"/>
      <c r="J29" s="107"/>
      <c r="K29" s="108"/>
      <c r="L29" s="109"/>
      <c r="M29" s="192"/>
      <c r="N29" s="190">
        <f>ROUNDDOWN('기술자분류(측량)'!O30/$D$29*$C$29,2)</f>
        <v>0</v>
      </c>
      <c r="O29" s="190">
        <f>ROUNDDOWN('기술자분류(측량)'!P30/$D$29*$C$29,2)</f>
        <v>0</v>
      </c>
      <c r="P29" s="190">
        <f>ROUNDDOWN('기술자분류(측량)'!Q30/$D$29*$C$29,2)</f>
        <v>0</v>
      </c>
      <c r="Q29" s="190">
        <f>ROUNDDOWN('기술자분류(측량)'!R30/$D$29*$C$29,2)</f>
        <v>0</v>
      </c>
      <c r="R29" s="190">
        <f>ROUNDDOWN('기술자분류(측량)'!S30/$D$29*$C$29,2)</f>
        <v>0</v>
      </c>
      <c r="S29" s="193"/>
      <c r="T29" s="193"/>
      <c r="U29" s="193"/>
      <c r="V29" s="194"/>
      <c r="W29" s="195"/>
      <c r="X29" s="226"/>
      <c r="Y29" s="227" t="s">
        <v>89</v>
      </c>
      <c r="Z29" s="198" t="s">
        <v>112</v>
      </c>
      <c r="AA29" s="202"/>
      <c r="AB29" s="201"/>
    </row>
    <row r="30" spans="1:28" ht="22.5" hidden="1" customHeight="1">
      <c r="A30" s="186" t="s">
        <v>113</v>
      </c>
      <c r="B30" s="187" t="s">
        <v>104</v>
      </c>
      <c r="C30" s="188"/>
      <c r="D30" s="189">
        <v>20</v>
      </c>
      <c r="E30" s="190">
        <f>'기술자분류(측량)'!I31</f>
        <v>3</v>
      </c>
      <c r="F30" s="190">
        <f>'기술자분류(측량)'!J31</f>
        <v>1</v>
      </c>
      <c r="G30" s="190">
        <f>'기술자분류(측량)'!K31</f>
        <v>2</v>
      </c>
      <c r="H30" s="191"/>
      <c r="I30" s="107"/>
      <c r="J30" s="107"/>
      <c r="K30" s="108"/>
      <c r="L30" s="109"/>
      <c r="M30" s="192"/>
      <c r="N30" s="190">
        <f>ROUNDDOWN('기술자분류(측량)'!O31/$D$30*$C$30,2)</f>
        <v>0</v>
      </c>
      <c r="O30" s="190">
        <f>ROUNDDOWN('기술자분류(측량)'!P31/$D$30*$C$30,2)</f>
        <v>0</v>
      </c>
      <c r="P30" s="190">
        <f>ROUNDDOWN('기술자분류(측량)'!Q31/$D$30*$C$30,2)</f>
        <v>0</v>
      </c>
      <c r="Q30" s="190">
        <f>ROUNDDOWN('기술자분류(측량)'!R31/$D$30*$C$30,2)</f>
        <v>0</v>
      </c>
      <c r="R30" s="190">
        <f>ROUNDDOWN('기술자분류(측량)'!S31/$D$30*$C$30,2)</f>
        <v>0</v>
      </c>
      <c r="S30" s="193"/>
      <c r="T30" s="193"/>
      <c r="U30" s="193"/>
      <c r="V30" s="194"/>
      <c r="W30" s="195"/>
      <c r="X30" s="226"/>
      <c r="Y30" s="227" t="s">
        <v>105</v>
      </c>
      <c r="Z30" s="198" t="s">
        <v>112</v>
      </c>
      <c r="AA30" s="202"/>
      <c r="AB30" s="201"/>
    </row>
    <row r="31" spans="1:28" ht="22.5" hidden="1" customHeight="1">
      <c r="A31" s="186" t="s">
        <v>114</v>
      </c>
      <c r="B31" s="187" t="s">
        <v>104</v>
      </c>
      <c r="C31" s="188">
        <v>0</v>
      </c>
      <c r="D31" s="189">
        <v>50</v>
      </c>
      <c r="E31" s="190">
        <f>'기술자분류(측량)'!I32</f>
        <v>2</v>
      </c>
      <c r="F31" s="190">
        <f>'기술자분류(측량)'!J32</f>
        <v>0</v>
      </c>
      <c r="G31" s="190">
        <f>'기술자분류(측량)'!K32</f>
        <v>2</v>
      </c>
      <c r="H31" s="191"/>
      <c r="I31" s="107"/>
      <c r="J31" s="107"/>
      <c r="K31" s="108"/>
      <c r="L31" s="109"/>
      <c r="M31" s="192"/>
      <c r="N31" s="190">
        <f>ROUNDDOWN('기술자분류(측량)'!O32/$D$31*$C$31,2)</f>
        <v>0</v>
      </c>
      <c r="O31" s="190">
        <f>ROUNDDOWN('기술자분류(측량)'!P32/$D$31*$C$31,2)</f>
        <v>0</v>
      </c>
      <c r="P31" s="190">
        <f>ROUNDDOWN('기술자분류(측량)'!Q32/$D$31*$C$31,2)</f>
        <v>0</v>
      </c>
      <c r="Q31" s="190">
        <f>ROUNDDOWN('기술자분류(측량)'!R32/$D$31*$C$31,2)</f>
        <v>0</v>
      </c>
      <c r="R31" s="190">
        <f>ROUNDDOWN('기술자분류(측량)'!S32/$D$31*$C$31,2)</f>
        <v>0</v>
      </c>
      <c r="S31" s="193"/>
      <c r="T31" s="193"/>
      <c r="U31" s="193"/>
      <c r="V31" s="194"/>
      <c r="W31" s="195"/>
      <c r="X31" s="228"/>
      <c r="Y31" s="229" t="s">
        <v>89</v>
      </c>
      <c r="Z31" s="198" t="s">
        <v>112</v>
      </c>
      <c r="AA31" s="202"/>
      <c r="AB31" s="201"/>
    </row>
    <row r="32" spans="1:28" ht="22.5" hidden="1" customHeight="1">
      <c r="A32" s="186" t="s">
        <v>115</v>
      </c>
      <c r="B32" s="187" t="s">
        <v>104</v>
      </c>
      <c r="C32" s="188"/>
      <c r="D32" s="189">
        <v>1</v>
      </c>
      <c r="E32" s="190">
        <f>'기술자분류(측량)'!I35*0.9</f>
        <v>1.62</v>
      </c>
      <c r="F32" s="190">
        <f>'기술자분류(측량)'!J35*0.9</f>
        <v>0.9</v>
      </c>
      <c r="G32" s="190">
        <f>'기술자분류(측량)'!K35*0.9</f>
        <v>1.8</v>
      </c>
      <c r="H32" s="191"/>
      <c r="I32" s="107"/>
      <c r="J32" s="107"/>
      <c r="K32" s="108"/>
      <c r="L32" s="109"/>
      <c r="M32" s="192"/>
      <c r="N32" s="190">
        <f>ROUNDDOWN('기술자분류(측량)'!O35/$D$32*$C$32,2)*0.9*1.2</f>
        <v>0</v>
      </c>
      <c r="O32" s="190">
        <f>ROUNDDOWN('기술자분류(측량)'!P35/$D$32*$C$32,2)*0.9*1.2</f>
        <v>0</v>
      </c>
      <c r="P32" s="190">
        <f>ROUNDDOWN('기술자분류(측량)'!Q35/$D$32*$C$32,2)*0.9*1.2</f>
        <v>0</v>
      </c>
      <c r="Q32" s="190">
        <f>ROUNDDOWN('기술자분류(측량)'!R35/$D$32*$C$32,2)*0.9*1.2</f>
        <v>0</v>
      </c>
      <c r="R32" s="190">
        <f>ROUNDDOWN('기술자분류(측량)'!S35/$D$32*$C$32,2)*0.9*1.2</f>
        <v>0</v>
      </c>
      <c r="S32" s="193"/>
      <c r="T32" s="193"/>
      <c r="U32" s="193"/>
      <c r="V32" s="194"/>
      <c r="W32" s="195"/>
      <c r="X32" s="230" t="s">
        <v>116</v>
      </c>
      <c r="Y32" s="229" t="s">
        <v>89</v>
      </c>
      <c r="Z32" s="198" t="s">
        <v>117</v>
      </c>
      <c r="AA32" s="202"/>
      <c r="AB32" s="201"/>
    </row>
    <row r="33" spans="1:28" ht="22.5" hidden="1" customHeight="1">
      <c r="A33" s="186" t="s">
        <v>115</v>
      </c>
      <c r="B33" s="187" t="s">
        <v>104</v>
      </c>
      <c r="C33" s="188"/>
      <c r="D33" s="189">
        <v>1</v>
      </c>
      <c r="E33" s="190">
        <f>'기술자분류(측량)'!I36</f>
        <v>2.1</v>
      </c>
      <c r="F33" s="190">
        <f>'기술자분류(측량)'!J36</f>
        <v>1.2</v>
      </c>
      <c r="G33" s="190">
        <f>'기술자분류(측량)'!K36</f>
        <v>2.4</v>
      </c>
      <c r="H33" s="191"/>
      <c r="I33" s="107"/>
      <c r="J33" s="107"/>
      <c r="K33" s="108"/>
      <c r="L33" s="109"/>
      <c r="M33" s="192"/>
      <c r="N33" s="190">
        <f>ROUNDDOWN('기술자분류(측량)'!O36/$D$33*$C$33,2)*0.9*1.2</f>
        <v>0</v>
      </c>
      <c r="O33" s="190">
        <f>ROUNDDOWN('기술자분류(측량)'!P36/$D$33*$C$33,2)*0.9*1.2</f>
        <v>0</v>
      </c>
      <c r="P33" s="190">
        <f>ROUNDDOWN('기술자분류(측량)'!Q36/$D$33*$C$33,2)*0.9*1.2</f>
        <v>0</v>
      </c>
      <c r="Q33" s="190">
        <f>ROUNDDOWN('기술자분류(측량)'!R36/$D$33*$C$33,2)*0.9*1.2</f>
        <v>0</v>
      </c>
      <c r="R33" s="190">
        <f>ROUNDDOWN('기술자분류(측량)'!S36/$D$33*$C$33,2)*0.9*1.2</f>
        <v>0</v>
      </c>
      <c r="S33" s="193"/>
      <c r="T33" s="193"/>
      <c r="U33" s="193"/>
      <c r="V33" s="194"/>
      <c r="W33" s="195"/>
      <c r="X33" s="230" t="s">
        <v>118</v>
      </c>
      <c r="Y33" s="231" t="s">
        <v>105</v>
      </c>
      <c r="Z33" s="198" t="s">
        <v>117</v>
      </c>
      <c r="AA33" s="202"/>
      <c r="AB33" s="201"/>
    </row>
    <row r="34" spans="1:28" ht="22.5" hidden="1" customHeight="1">
      <c r="A34" s="186" t="s">
        <v>115</v>
      </c>
      <c r="B34" s="187" t="s">
        <v>104</v>
      </c>
      <c r="C34" s="188"/>
      <c r="D34" s="189">
        <v>1</v>
      </c>
      <c r="E34" s="190">
        <f>'기술자분류(측량)'!I37</f>
        <v>3.6</v>
      </c>
      <c r="F34" s="190">
        <f>'기술자분류(측량)'!J37</f>
        <v>1</v>
      </c>
      <c r="G34" s="190">
        <f>'기술자분류(측량)'!K37</f>
        <v>4</v>
      </c>
      <c r="H34" s="191"/>
      <c r="I34" s="107"/>
      <c r="J34" s="107"/>
      <c r="K34" s="108"/>
      <c r="L34" s="109"/>
      <c r="M34" s="192"/>
      <c r="N34" s="190">
        <f>ROUNDDOWN('기술자분류(측량)'!O37/$D$34*$C$34,2)</f>
        <v>0</v>
      </c>
      <c r="O34" s="190">
        <f>ROUNDDOWN('기술자분류(측량)'!P37/$D$34*$C$34,2)</f>
        <v>0</v>
      </c>
      <c r="P34" s="190">
        <f>ROUNDDOWN('기술자분류(측량)'!Q37/$D$34*$C$34,2)</f>
        <v>0</v>
      </c>
      <c r="Q34" s="190">
        <f>ROUNDDOWN('기술자분류(측량)'!R37/$D$34*$C$34,2)</f>
        <v>0</v>
      </c>
      <c r="R34" s="190">
        <f>ROUNDDOWN('기술자분류(측량)'!S37/$D$34*$C$34,2)</f>
        <v>0</v>
      </c>
      <c r="S34" s="193"/>
      <c r="T34" s="193"/>
      <c r="U34" s="193"/>
      <c r="V34" s="194"/>
      <c r="W34" s="195"/>
      <c r="X34" s="230" t="s">
        <v>119</v>
      </c>
      <c r="Y34" s="231" t="s">
        <v>105</v>
      </c>
      <c r="Z34" s="198" t="s">
        <v>117</v>
      </c>
      <c r="AA34" s="202"/>
      <c r="AB34" s="201"/>
    </row>
    <row r="35" spans="1:28" ht="22.5" hidden="1" customHeight="1">
      <c r="A35" s="215" t="s">
        <v>120</v>
      </c>
      <c r="B35" s="204" t="s">
        <v>104</v>
      </c>
      <c r="C35" s="205"/>
      <c r="D35" s="206">
        <v>1</v>
      </c>
      <c r="E35" s="210">
        <f>'기술자분류(측량)'!I40</f>
        <v>1.1000000000000001</v>
      </c>
      <c r="F35" s="210">
        <f>'기술자분류(측량)'!J40</f>
        <v>0.6</v>
      </c>
      <c r="G35" s="210">
        <f>'기술자분류(측량)'!K40</f>
        <v>0.6</v>
      </c>
      <c r="H35" s="208"/>
      <c r="I35" s="110"/>
      <c r="J35" s="110"/>
      <c r="K35" s="111">
        <v>1</v>
      </c>
      <c r="L35" s="112"/>
      <c r="M35" s="209"/>
      <c r="N35" s="210">
        <f>ROUNDDOWN('기술자분류(측량)'!O40/$D$35*$C$35,2)</f>
        <v>0</v>
      </c>
      <c r="O35" s="210">
        <f>ROUNDDOWN('기술자분류(측량)'!P40/$D$35*$C$35,2)</f>
        <v>0</v>
      </c>
      <c r="P35" s="210">
        <f>ROUNDDOWN('기술자분류(측량)'!Q40/$D$35*$C$35,2)</f>
        <v>0</v>
      </c>
      <c r="Q35" s="210">
        <f>ROUNDDOWN('기술자분류(측량)'!R40/$D$35*$C$35,2)</f>
        <v>0</v>
      </c>
      <c r="R35" s="210">
        <f>ROUNDDOWN('기술자분류(측량)'!S40/$D$35*$C$35,2)</f>
        <v>0</v>
      </c>
      <c r="S35" s="207"/>
      <c r="T35" s="207"/>
      <c r="U35" s="207"/>
      <c r="V35" s="211">
        <f>K35/D35*C35</f>
        <v>0</v>
      </c>
      <c r="W35" s="212"/>
      <c r="X35" s="224"/>
      <c r="Y35" s="225" t="s">
        <v>89</v>
      </c>
      <c r="Z35" s="198" t="s">
        <v>121</v>
      </c>
      <c r="AA35" s="202"/>
      <c r="AB35" s="201"/>
    </row>
    <row r="36" spans="1:28" ht="22.5" customHeight="1">
      <c r="A36" s="203" t="s">
        <v>122</v>
      </c>
      <c r="B36" s="204"/>
      <c r="C36" s="205"/>
      <c r="D36" s="206"/>
      <c r="E36" s="207"/>
      <c r="F36" s="207"/>
      <c r="G36" s="207"/>
      <c r="H36" s="221"/>
      <c r="I36" s="116"/>
      <c r="J36" s="221"/>
      <c r="K36" s="222"/>
      <c r="L36" s="223"/>
      <c r="M36" s="209"/>
      <c r="N36" s="210"/>
      <c r="O36" s="210"/>
      <c r="P36" s="210"/>
      <c r="Q36" s="210"/>
      <c r="R36" s="210"/>
      <c r="S36" s="207"/>
      <c r="T36" s="207"/>
      <c r="U36" s="207"/>
      <c r="V36" s="211"/>
      <c r="W36" s="212"/>
      <c r="X36" s="213"/>
      <c r="Y36" s="214"/>
      <c r="Z36" s="198"/>
      <c r="AA36" s="202"/>
      <c r="AB36" s="201"/>
    </row>
    <row r="37" spans="1:28" ht="22.5" hidden="1" customHeight="1">
      <c r="A37" s="232" t="s">
        <v>123</v>
      </c>
      <c r="B37" s="204" t="s">
        <v>88</v>
      </c>
      <c r="C37" s="205"/>
      <c r="D37" s="206"/>
      <c r="E37" s="210"/>
      <c r="F37" s="210"/>
      <c r="G37" s="210"/>
      <c r="H37" s="208"/>
      <c r="I37" s="110"/>
      <c r="J37" s="110"/>
      <c r="K37" s="111"/>
      <c r="L37" s="112"/>
      <c r="M37" s="209"/>
      <c r="N37" s="210"/>
      <c r="O37" s="210"/>
      <c r="P37" s="210"/>
      <c r="Q37" s="210"/>
      <c r="R37" s="210"/>
      <c r="S37" s="207"/>
      <c r="T37" s="207"/>
      <c r="U37" s="207"/>
      <c r="V37" s="211"/>
      <c r="W37" s="212"/>
      <c r="X37" s="224"/>
      <c r="Y37" s="225" t="s">
        <v>124</v>
      </c>
      <c r="Z37" s="198" t="s">
        <v>125</v>
      </c>
      <c r="AA37" s="202"/>
      <c r="AB37" s="201"/>
    </row>
    <row r="38" spans="1:28" ht="22.5" hidden="1" customHeight="1">
      <c r="A38" s="232" t="s">
        <v>126</v>
      </c>
      <c r="B38" s="204" t="s">
        <v>88</v>
      </c>
      <c r="C38" s="205"/>
      <c r="D38" s="206">
        <v>3</v>
      </c>
      <c r="E38" s="210">
        <f>'기술자분류(측량)'!I42</f>
        <v>1</v>
      </c>
      <c r="F38" s="210">
        <f>'기술자분류(측량)'!J42</f>
        <v>0</v>
      </c>
      <c r="G38" s="210">
        <f>'기술자분류(측량)'!K42</f>
        <v>0</v>
      </c>
      <c r="H38" s="208"/>
      <c r="I38" s="110"/>
      <c r="J38" s="110"/>
      <c r="K38" s="111"/>
      <c r="L38" s="112"/>
      <c r="M38" s="209">
        <f>ROUNDDOWN('기술자분류(측량)'!N42/$D$38*$C$38,2)</f>
        <v>0</v>
      </c>
      <c r="N38" s="210">
        <f>ROUNDDOWN('기술자분류(측량)'!O42/$D$38*$C$38,2)</f>
        <v>0</v>
      </c>
      <c r="O38" s="210">
        <f>ROUNDDOWN('기술자분류(측량)'!P42/$D$38*$C$38,2)</f>
        <v>0</v>
      </c>
      <c r="P38" s="210">
        <f>ROUNDDOWN('기술자분류(측량)'!Q42/$D$38*$C$38,2)</f>
        <v>0</v>
      </c>
      <c r="Q38" s="210">
        <f>ROUNDDOWN('기술자분류(측량)'!R42/$D$38*$C$38,2)</f>
        <v>0</v>
      </c>
      <c r="R38" s="210">
        <f>ROUNDDOWN('기술자분류(측량)'!S42/$D$38*$C$38,2)</f>
        <v>0</v>
      </c>
      <c r="S38" s="207"/>
      <c r="T38" s="207"/>
      <c r="U38" s="207"/>
      <c r="V38" s="211"/>
      <c r="W38" s="212"/>
      <c r="X38" s="224"/>
      <c r="Y38" s="225"/>
      <c r="Z38" s="198"/>
      <c r="AA38" s="202"/>
      <c r="AB38" s="233"/>
    </row>
    <row r="39" spans="1:28" ht="22.5" hidden="1" customHeight="1">
      <c r="A39" s="232" t="s">
        <v>127</v>
      </c>
      <c r="B39" s="204" t="s">
        <v>88</v>
      </c>
      <c r="C39" s="205"/>
      <c r="D39" s="206">
        <v>3</v>
      </c>
      <c r="E39" s="210">
        <f>'기술자분류(측량)'!I43</f>
        <v>1</v>
      </c>
      <c r="F39" s="210">
        <f>'기술자분류(측량)'!J43</f>
        <v>1</v>
      </c>
      <c r="G39" s="210">
        <f>'기술자분류(측량)'!K43</f>
        <v>1</v>
      </c>
      <c r="H39" s="208"/>
      <c r="I39" s="110"/>
      <c r="J39" s="110">
        <v>30</v>
      </c>
      <c r="K39" s="111"/>
      <c r="L39" s="112"/>
      <c r="M39" s="209">
        <f>ROUNDDOWN('기술자분류(측량)'!N43/$D$39*$C$39,2)</f>
        <v>0</v>
      </c>
      <c r="N39" s="210">
        <f>ROUNDDOWN('기술자분류(측량)'!O43/$D$39*$C$39,2)</f>
        <v>0</v>
      </c>
      <c r="O39" s="210">
        <f>ROUNDDOWN('기술자분류(측량)'!P43/$D$39*$C$39,2)</f>
        <v>0</v>
      </c>
      <c r="P39" s="210">
        <f>ROUNDDOWN('기술자분류(측량)'!Q43/$D$39*$C$39,2)</f>
        <v>0</v>
      </c>
      <c r="Q39" s="210">
        <f>ROUNDDOWN('기술자분류(측량)'!R43/$D$39*$C$39,2)</f>
        <v>0</v>
      </c>
      <c r="R39" s="210">
        <f>ROUNDDOWN('기술자분류(측량)'!S43/$D$39*$C$39,2)</f>
        <v>0</v>
      </c>
      <c r="S39" s="207"/>
      <c r="T39" s="207"/>
      <c r="U39" s="207">
        <f>J39/D39*C39</f>
        <v>0</v>
      </c>
      <c r="V39" s="211"/>
      <c r="W39" s="212"/>
      <c r="X39" s="224"/>
      <c r="Y39" s="225"/>
      <c r="Z39" s="198"/>
      <c r="AA39" s="202"/>
      <c r="AB39" s="201"/>
    </row>
    <row r="40" spans="1:28" ht="22.5" customHeight="1">
      <c r="A40" s="232" t="s">
        <v>123</v>
      </c>
      <c r="B40" s="204" t="s">
        <v>88</v>
      </c>
      <c r="C40" s="205"/>
      <c r="D40" s="206">
        <v>3</v>
      </c>
      <c r="E40" s="210"/>
      <c r="F40" s="210"/>
      <c r="G40" s="210"/>
      <c r="H40" s="208"/>
      <c r="I40" s="110"/>
      <c r="J40" s="110"/>
      <c r="K40" s="111"/>
      <c r="L40" s="112"/>
      <c r="M40" s="209"/>
      <c r="N40" s="210"/>
      <c r="O40" s="210"/>
      <c r="P40" s="210"/>
      <c r="Q40" s="210"/>
      <c r="R40" s="210"/>
      <c r="S40" s="207"/>
      <c r="T40" s="207"/>
      <c r="U40" s="207"/>
      <c r="V40" s="211"/>
      <c r="W40" s="212"/>
      <c r="X40" s="224"/>
      <c r="Y40" s="225" t="s">
        <v>105</v>
      </c>
      <c r="Z40" s="198" t="s">
        <v>125</v>
      </c>
      <c r="AA40" s="202"/>
      <c r="AB40" s="201"/>
    </row>
    <row r="41" spans="1:28" ht="22.5" hidden="1" customHeight="1">
      <c r="A41" s="232" t="s">
        <v>126</v>
      </c>
      <c r="B41" s="204" t="s">
        <v>88</v>
      </c>
      <c r="C41" s="205"/>
      <c r="D41" s="206">
        <v>3</v>
      </c>
      <c r="E41" s="210">
        <f>'기술자분류(측량)'!I42</f>
        <v>1</v>
      </c>
      <c r="F41" s="210">
        <f>'기술자분류(측량)'!J42</f>
        <v>0</v>
      </c>
      <c r="G41" s="210">
        <f>'기술자분류(측량)'!K42</f>
        <v>0</v>
      </c>
      <c r="H41" s="208"/>
      <c r="I41" s="110"/>
      <c r="J41" s="110"/>
      <c r="K41" s="111"/>
      <c r="L41" s="112"/>
      <c r="M41" s="209">
        <f>ROUNDDOWN('기술자분류(측량)'!N42/$D$41*$C$41,2)</f>
        <v>0</v>
      </c>
      <c r="N41" s="210">
        <f>ROUNDDOWN('기술자분류(측량)'!O42/$D$41*$C$41,2)</f>
        <v>0</v>
      </c>
      <c r="O41" s="210">
        <f>ROUNDDOWN('기술자분류(측량)'!P42/$D$41*$C$41,2)</f>
        <v>0</v>
      </c>
      <c r="P41" s="210">
        <f>ROUNDDOWN('기술자분류(측량)'!Q42/$D$41*$C$41,2)</f>
        <v>0</v>
      </c>
      <c r="Q41" s="210">
        <f>ROUNDDOWN('기술자분류(측량)'!R42/$D$41*$C$41,2)</f>
        <v>0</v>
      </c>
      <c r="R41" s="210">
        <f>ROUNDDOWN('기술자분류(측량)'!S42/$D$41*$C$41,2)</f>
        <v>0</v>
      </c>
      <c r="S41" s="207"/>
      <c r="T41" s="207"/>
      <c r="U41" s="207"/>
      <c r="V41" s="211"/>
      <c r="W41" s="212"/>
      <c r="X41" s="224"/>
      <c r="Y41" s="225"/>
      <c r="Z41" s="198"/>
      <c r="AA41" s="202"/>
      <c r="AB41" s="201"/>
    </row>
    <row r="42" spans="1:28" ht="22.5" hidden="1" customHeight="1">
      <c r="A42" s="232" t="s">
        <v>127</v>
      </c>
      <c r="B42" s="204" t="s">
        <v>88</v>
      </c>
      <c r="C42" s="205"/>
      <c r="D42" s="206">
        <v>3</v>
      </c>
      <c r="E42" s="210">
        <f>'기술자분류(측량)'!I43</f>
        <v>1</v>
      </c>
      <c r="F42" s="210">
        <f>'기술자분류(측량)'!J43</f>
        <v>1</v>
      </c>
      <c r="G42" s="210">
        <f>'기술자분류(측량)'!K43</f>
        <v>1</v>
      </c>
      <c r="H42" s="208"/>
      <c r="I42" s="110"/>
      <c r="J42" s="110">
        <v>30</v>
      </c>
      <c r="K42" s="111"/>
      <c r="L42" s="112"/>
      <c r="M42" s="209">
        <f>ROUNDDOWN('기술자분류(측량)'!N43/$D$42*$C$42,2)</f>
        <v>0</v>
      </c>
      <c r="N42" s="210">
        <f>ROUNDDOWN('기술자분류(측량)'!O43/$D$42*$C$42,2)</f>
        <v>0</v>
      </c>
      <c r="O42" s="210">
        <f>ROUNDDOWN('기술자분류(측량)'!P43/$D$42*$C$42,2)</f>
        <v>0</v>
      </c>
      <c r="P42" s="210">
        <f>ROUNDDOWN('기술자분류(측량)'!Q43/$D$42*$C$42,2)</f>
        <v>0</v>
      </c>
      <c r="Q42" s="210">
        <f>ROUNDDOWN('기술자분류(측량)'!R43/$D$42*$C$42,2)</f>
        <v>0</v>
      </c>
      <c r="R42" s="210">
        <f>ROUNDDOWN('기술자분류(측량)'!S43/$D$42*$C$42,2)</f>
        <v>0</v>
      </c>
      <c r="S42" s="207"/>
      <c r="T42" s="207"/>
      <c r="U42" s="207">
        <f>J42/D42*C42</f>
        <v>0</v>
      </c>
      <c r="V42" s="211"/>
      <c r="W42" s="212"/>
      <c r="X42" s="224"/>
      <c r="Y42" s="225"/>
      <c r="Z42" s="198"/>
      <c r="AA42" s="202"/>
      <c r="AB42" s="201"/>
    </row>
    <row r="43" spans="1:28" ht="22.5" hidden="1" customHeight="1">
      <c r="A43" s="232" t="s">
        <v>128</v>
      </c>
      <c r="B43" s="204" t="s">
        <v>88</v>
      </c>
      <c r="C43" s="205"/>
      <c r="D43" s="206">
        <v>3</v>
      </c>
      <c r="E43" s="210">
        <f>'기술자분류(측량)'!I44</f>
        <v>3</v>
      </c>
      <c r="F43" s="210">
        <f>'기술자분류(측량)'!J44</f>
        <v>2</v>
      </c>
      <c r="G43" s="210">
        <f>'기술자분류(측량)'!K44</f>
        <v>3</v>
      </c>
      <c r="H43" s="208"/>
      <c r="I43" s="110"/>
      <c r="J43" s="110"/>
      <c r="K43" s="111">
        <v>120</v>
      </c>
      <c r="L43" s="112"/>
      <c r="M43" s="209">
        <f>ROUNDDOWN('기술자분류(측량)'!N44/$D$43*$C$43,2)</f>
        <v>0</v>
      </c>
      <c r="N43" s="210">
        <f>ROUNDDOWN('기술자분류(측량)'!O44/$D$43*$C$43,2)</f>
        <v>0</v>
      </c>
      <c r="O43" s="210">
        <f>ROUNDDOWN('기술자분류(측량)'!P44/$D$43*$C$43,2)</f>
        <v>0</v>
      </c>
      <c r="P43" s="210">
        <f>ROUNDDOWN('기술자분류(측량)'!Q44/$D$43*$C$43,2)</f>
        <v>0</v>
      </c>
      <c r="Q43" s="210">
        <f>ROUNDDOWN('기술자분류(측량)'!R44/$D$43*$C$43,2)</f>
        <v>0</v>
      </c>
      <c r="R43" s="210">
        <f>ROUNDDOWN('기술자분류(측량)'!S44/$D$43*$C$43,2)</f>
        <v>0</v>
      </c>
      <c r="S43" s="207"/>
      <c r="T43" s="207"/>
      <c r="U43" s="207"/>
      <c r="V43" s="211">
        <f>K43/D43*C43</f>
        <v>0</v>
      </c>
      <c r="W43" s="212"/>
      <c r="X43" s="224"/>
      <c r="Y43" s="225"/>
      <c r="Z43" s="218" t="s">
        <v>129</v>
      </c>
      <c r="AA43" s="202"/>
      <c r="AB43" s="201"/>
    </row>
    <row r="44" spans="1:28" ht="22.5" customHeight="1">
      <c r="A44" s="232" t="s">
        <v>130</v>
      </c>
      <c r="B44" s="204" t="s">
        <v>88</v>
      </c>
      <c r="C44" s="205">
        <f>3.485*1.1</f>
        <v>3.8335000000000004</v>
      </c>
      <c r="D44" s="206">
        <v>3</v>
      </c>
      <c r="E44" s="210">
        <f>'기술자분류(측량)'!I45</f>
        <v>1</v>
      </c>
      <c r="F44" s="210">
        <f>'기술자분류(측량)'!J45</f>
        <v>0</v>
      </c>
      <c r="G44" s="210">
        <f>'기술자분류(측량)'!K45</f>
        <v>1</v>
      </c>
      <c r="H44" s="208"/>
      <c r="I44" s="110"/>
      <c r="J44" s="110"/>
      <c r="K44" s="111"/>
      <c r="L44" s="112"/>
      <c r="M44" s="209">
        <f>ROUNDDOWN('기술자분류(측량)'!N45/$D$44*$C$44,2)</f>
        <v>0</v>
      </c>
      <c r="N44" s="210">
        <f>ROUNDDOWN('기술자분류(측량)'!O45/$D$44*$C$44,2)</f>
        <v>0.31</v>
      </c>
      <c r="O44" s="210">
        <f>ROUNDDOWN('기술자분류(측량)'!P45/$D$44*$C$44,2)</f>
        <v>0.31</v>
      </c>
      <c r="P44" s="210">
        <f>ROUNDDOWN('기술자분류(측량)'!Q45/$D$44*$C$44,2)</f>
        <v>0.63</v>
      </c>
      <c r="Q44" s="210">
        <f>ROUNDDOWN('기술자분류(측량)'!R45/$D$44*$C$44,2)</f>
        <v>0</v>
      </c>
      <c r="R44" s="210">
        <f>ROUNDDOWN('기술자분류(측량)'!S45/$D$44*$C$44,2)</f>
        <v>1.27</v>
      </c>
      <c r="S44" s="207"/>
      <c r="T44" s="207"/>
      <c r="U44" s="207"/>
      <c r="V44" s="211"/>
      <c r="W44" s="212"/>
      <c r="X44" s="224"/>
      <c r="Y44" s="225"/>
      <c r="Z44" s="218" t="s">
        <v>129</v>
      </c>
      <c r="AA44" s="202"/>
      <c r="AB44" s="201"/>
    </row>
    <row r="45" spans="1:28" ht="22.5" customHeight="1">
      <c r="A45" s="232" t="s">
        <v>131</v>
      </c>
      <c r="B45" s="204" t="s">
        <v>88</v>
      </c>
      <c r="C45" s="205">
        <f>3.485*1.1</f>
        <v>3.8335000000000004</v>
      </c>
      <c r="D45" s="206">
        <v>3</v>
      </c>
      <c r="E45" s="210">
        <f>'기술자분류(측량)'!I46</f>
        <v>2</v>
      </c>
      <c r="F45" s="210">
        <f>'기술자분류(측량)'!J46</f>
        <v>0</v>
      </c>
      <c r="G45" s="210">
        <f>'기술자분류(측량)'!K46</f>
        <v>2</v>
      </c>
      <c r="H45" s="208"/>
      <c r="I45" s="110"/>
      <c r="J45" s="110"/>
      <c r="K45" s="111"/>
      <c r="L45" s="112"/>
      <c r="M45" s="209">
        <f>ROUNDDOWN('기술자분류(측량)'!N46/$D$45*$C$45,2)</f>
        <v>0</v>
      </c>
      <c r="N45" s="210">
        <f>ROUNDDOWN('기술자분류(측량)'!O46/$D$45*$C$45,2)</f>
        <v>0.63</v>
      </c>
      <c r="O45" s="210">
        <f>ROUNDDOWN('기술자분류(측량)'!P46/$D$45*$C$45,2)</f>
        <v>0.63</v>
      </c>
      <c r="P45" s="210">
        <f>ROUNDDOWN('기술자분류(측량)'!Q46/$D$45*$C$45,2)</f>
        <v>1.27</v>
      </c>
      <c r="Q45" s="210">
        <f>ROUNDDOWN('기술자분류(측량)'!R46/$D$45*$C$45,2)</f>
        <v>0</v>
      </c>
      <c r="R45" s="210">
        <f>ROUNDDOWN('기술자분류(측량)'!S46/$D$45*$C$45,2)</f>
        <v>2.5499999999999998</v>
      </c>
      <c r="S45" s="207"/>
      <c r="T45" s="207"/>
      <c r="U45" s="207"/>
      <c r="V45" s="211"/>
      <c r="W45" s="212"/>
      <c r="X45" s="224"/>
      <c r="Y45" s="225"/>
      <c r="Z45" s="218" t="s">
        <v>129</v>
      </c>
      <c r="AA45" s="202"/>
      <c r="AB45" s="201"/>
    </row>
    <row r="46" spans="1:28" ht="22.5" hidden="1" customHeight="1">
      <c r="A46" s="232" t="s">
        <v>132</v>
      </c>
      <c r="B46" s="204" t="s">
        <v>88</v>
      </c>
      <c r="C46" s="205"/>
      <c r="D46" s="206">
        <v>3</v>
      </c>
      <c r="E46" s="210">
        <f>'기술자분류(측량)'!I47</f>
        <v>2</v>
      </c>
      <c r="F46" s="210">
        <f>'기술자분류(측량)'!J47</f>
        <v>0</v>
      </c>
      <c r="G46" s="210">
        <f>'기술자분류(측량)'!K47</f>
        <v>2</v>
      </c>
      <c r="H46" s="208"/>
      <c r="I46" s="110"/>
      <c r="J46" s="110"/>
      <c r="K46" s="111"/>
      <c r="L46" s="112"/>
      <c r="M46" s="209">
        <f>ROUNDDOWN('기술자분류(측량)'!N47/$D$46*$C$46,2)</f>
        <v>0</v>
      </c>
      <c r="N46" s="210">
        <f>ROUNDDOWN('기술자분류(측량)'!O47/$D$46*$C$46,2)</f>
        <v>0</v>
      </c>
      <c r="O46" s="210">
        <f>ROUNDDOWN('기술자분류(측량)'!P47/$D$46*$C$46,2)</f>
        <v>0</v>
      </c>
      <c r="P46" s="210">
        <f>ROUNDDOWN('기술자분류(측량)'!Q47/$D$46*$C$46,2)</f>
        <v>0</v>
      </c>
      <c r="Q46" s="210">
        <f>ROUNDDOWN('기술자분류(측량)'!R47/$D$46*$C$46,2)</f>
        <v>0</v>
      </c>
      <c r="R46" s="210">
        <f>ROUNDDOWN('기술자분류(측량)'!S47/$D$46*$C$46,2)</f>
        <v>0</v>
      </c>
      <c r="S46" s="207"/>
      <c r="T46" s="207"/>
      <c r="U46" s="207"/>
      <c r="V46" s="211"/>
      <c r="W46" s="212"/>
      <c r="X46" s="224"/>
      <c r="Y46" s="225"/>
      <c r="Z46" s="218" t="s">
        <v>129</v>
      </c>
      <c r="AA46" s="202"/>
      <c r="AB46" s="201"/>
    </row>
    <row r="47" spans="1:28" ht="22.5" hidden="1" customHeight="1">
      <c r="A47" s="215" t="s">
        <v>133</v>
      </c>
      <c r="B47" s="204" t="s">
        <v>88</v>
      </c>
      <c r="C47" s="205"/>
      <c r="D47" s="206"/>
      <c r="E47" s="210"/>
      <c r="F47" s="210"/>
      <c r="G47" s="210"/>
      <c r="H47" s="208"/>
      <c r="I47" s="110"/>
      <c r="J47" s="110"/>
      <c r="K47" s="111"/>
      <c r="L47" s="112"/>
      <c r="M47" s="209"/>
      <c r="N47" s="210"/>
      <c r="O47" s="210"/>
      <c r="P47" s="210"/>
      <c r="Q47" s="210"/>
      <c r="R47" s="210"/>
      <c r="S47" s="207"/>
      <c r="T47" s="207"/>
      <c r="U47" s="207"/>
      <c r="V47" s="211"/>
      <c r="W47" s="212"/>
      <c r="X47" s="224" t="s">
        <v>134</v>
      </c>
      <c r="Y47" s="225" t="s">
        <v>135</v>
      </c>
      <c r="Z47" s="198" t="s">
        <v>136</v>
      </c>
      <c r="AA47" s="202"/>
      <c r="AB47" s="201"/>
    </row>
    <row r="48" spans="1:28" ht="22.5" hidden="1" customHeight="1">
      <c r="A48" s="232" t="s">
        <v>126</v>
      </c>
      <c r="B48" s="204" t="s">
        <v>88</v>
      </c>
      <c r="C48" s="205"/>
      <c r="D48" s="206">
        <v>1.7</v>
      </c>
      <c r="E48" s="210">
        <f>'기술자분류(측량)'!I49</f>
        <v>1</v>
      </c>
      <c r="F48" s="210">
        <f>'기술자분류(측량)'!J49</f>
        <v>0</v>
      </c>
      <c r="G48" s="210">
        <f>'기술자분류(측량)'!K49</f>
        <v>0</v>
      </c>
      <c r="H48" s="208"/>
      <c r="I48" s="110"/>
      <c r="J48" s="110"/>
      <c r="K48" s="111"/>
      <c r="L48" s="112"/>
      <c r="M48" s="209">
        <f>ROUNDDOWN('기술자분류(측량)'!N49/$D$48*$C$48,2)</f>
        <v>0</v>
      </c>
      <c r="N48" s="210">
        <f>ROUNDDOWN('기술자분류(측량)'!O49/$D$48*$C$48,2)</f>
        <v>0</v>
      </c>
      <c r="O48" s="210">
        <f>ROUNDDOWN('기술자분류(측량)'!P49/$D$48*$C$48,2)</f>
        <v>0</v>
      </c>
      <c r="P48" s="210">
        <f>ROUNDDOWN('기술자분류(측량)'!Q49/$D$48*$C$48,2)</f>
        <v>0</v>
      </c>
      <c r="Q48" s="210">
        <f>ROUNDDOWN('기술자분류(측량)'!R49/$D$48*$C$48,2)</f>
        <v>0</v>
      </c>
      <c r="R48" s="210">
        <f>ROUNDDOWN('기술자분류(측량)'!S49/$D$48*$C$48,2)</f>
        <v>0</v>
      </c>
      <c r="S48" s="207"/>
      <c r="T48" s="207"/>
      <c r="U48" s="207"/>
      <c r="V48" s="211"/>
      <c r="W48" s="212"/>
      <c r="X48" s="224"/>
      <c r="Y48" s="225"/>
      <c r="Z48" s="198"/>
      <c r="AA48" s="202"/>
      <c r="AB48" s="201"/>
    </row>
    <row r="49" spans="1:28" ht="22.5" hidden="1" customHeight="1">
      <c r="A49" s="232" t="s">
        <v>127</v>
      </c>
      <c r="B49" s="204" t="s">
        <v>88</v>
      </c>
      <c r="C49" s="205"/>
      <c r="D49" s="206">
        <v>1.7</v>
      </c>
      <c r="E49" s="210">
        <f>'기술자분류(측량)'!I50</f>
        <v>1</v>
      </c>
      <c r="F49" s="210">
        <f>'기술자분류(측량)'!J50</f>
        <v>1</v>
      </c>
      <c r="G49" s="210">
        <f>'기술자분류(측량)'!K50</f>
        <v>1</v>
      </c>
      <c r="H49" s="208"/>
      <c r="I49" s="110"/>
      <c r="J49" s="110">
        <v>30</v>
      </c>
      <c r="K49" s="111"/>
      <c r="L49" s="112"/>
      <c r="M49" s="209">
        <f>ROUNDDOWN('기술자분류(측량)'!N50/$D$49*$C$49,2)</f>
        <v>0</v>
      </c>
      <c r="N49" s="210">
        <f>ROUNDDOWN('기술자분류(측량)'!O50/$D$49*$C$49,2)</f>
        <v>0</v>
      </c>
      <c r="O49" s="210">
        <f>ROUNDDOWN('기술자분류(측량)'!P50/$D$49*$C$49,2)</f>
        <v>0</v>
      </c>
      <c r="P49" s="210">
        <f>ROUNDDOWN('기술자분류(측량)'!Q50/$D$49*$C$49,2)</f>
        <v>0</v>
      </c>
      <c r="Q49" s="210">
        <f>ROUNDDOWN('기술자분류(측량)'!R50/$D$49*$C$49,2)</f>
        <v>0</v>
      </c>
      <c r="R49" s="210">
        <f>ROUNDDOWN('기술자분류(측량)'!S50/$D$49*$C$49,2)</f>
        <v>0</v>
      </c>
      <c r="S49" s="207"/>
      <c r="T49" s="207"/>
      <c r="U49" s="207">
        <f>J49/D49*C49</f>
        <v>0</v>
      </c>
      <c r="V49" s="211"/>
      <c r="W49" s="212"/>
      <c r="X49" s="224"/>
      <c r="Y49" s="225"/>
      <c r="Z49" s="198"/>
      <c r="AA49" s="202"/>
      <c r="AB49" s="201"/>
    </row>
    <row r="50" spans="1:28" ht="22.5" hidden="1" customHeight="1">
      <c r="A50" s="215" t="s">
        <v>133</v>
      </c>
      <c r="B50" s="204" t="s">
        <v>88</v>
      </c>
      <c r="C50" s="205"/>
      <c r="D50" s="206"/>
      <c r="E50" s="210"/>
      <c r="F50" s="210"/>
      <c r="G50" s="210"/>
      <c r="H50" s="208"/>
      <c r="I50" s="110"/>
      <c r="J50" s="110"/>
      <c r="K50" s="111"/>
      <c r="L50" s="112"/>
      <c r="M50" s="209"/>
      <c r="N50" s="210"/>
      <c r="O50" s="210"/>
      <c r="P50" s="210"/>
      <c r="Q50" s="210"/>
      <c r="R50" s="210"/>
      <c r="S50" s="207"/>
      <c r="T50" s="207"/>
      <c r="U50" s="207"/>
      <c r="V50" s="211"/>
      <c r="W50" s="212"/>
      <c r="X50" s="224" t="s">
        <v>137</v>
      </c>
      <c r="Y50" s="225" t="s">
        <v>138</v>
      </c>
      <c r="Z50" s="198" t="s">
        <v>136</v>
      </c>
      <c r="AA50" s="202"/>
      <c r="AB50" s="201"/>
    </row>
    <row r="51" spans="1:28" ht="22.5" hidden="1" customHeight="1">
      <c r="A51" s="232" t="s">
        <v>126</v>
      </c>
      <c r="B51" s="204" t="s">
        <v>88</v>
      </c>
      <c r="C51" s="205"/>
      <c r="D51" s="206">
        <v>1.7</v>
      </c>
      <c r="E51" s="210">
        <f>'기술자분류(측량)'!I49</f>
        <v>1</v>
      </c>
      <c r="F51" s="210">
        <f>'기술자분류(측량)'!J49</f>
        <v>0</v>
      </c>
      <c r="G51" s="210">
        <f>'기술자분류(측량)'!K49</f>
        <v>0</v>
      </c>
      <c r="H51" s="208"/>
      <c r="I51" s="110"/>
      <c r="J51" s="110"/>
      <c r="K51" s="111"/>
      <c r="L51" s="112"/>
      <c r="M51" s="209">
        <f>ROUNDDOWN('기술자분류(측량)'!N49/$D$51*$C$51,2)</f>
        <v>0</v>
      </c>
      <c r="N51" s="210">
        <f>ROUNDDOWN('기술자분류(측량)'!O49/$D$51*$C$51,2)</f>
        <v>0</v>
      </c>
      <c r="O51" s="210">
        <f>ROUNDDOWN('기술자분류(측량)'!P49/$D$51*$C$51,2)</f>
        <v>0</v>
      </c>
      <c r="P51" s="210">
        <f>ROUNDDOWN('기술자분류(측량)'!Q49/$D$51*$C$51,2)</f>
        <v>0</v>
      </c>
      <c r="Q51" s="210">
        <f>ROUNDDOWN('기술자분류(측량)'!R49/$D$51*$C$51,2)</f>
        <v>0</v>
      </c>
      <c r="R51" s="210">
        <f>ROUNDDOWN('기술자분류(측량)'!S49/$D$51*$C$51,2)</f>
        <v>0</v>
      </c>
      <c r="S51" s="207"/>
      <c r="T51" s="207"/>
      <c r="U51" s="207"/>
      <c r="V51" s="211"/>
      <c r="W51" s="212"/>
      <c r="X51" s="224"/>
      <c r="Y51" s="225"/>
      <c r="Z51" s="198"/>
      <c r="AA51" s="202"/>
      <c r="AB51" s="201"/>
    </row>
    <row r="52" spans="1:28" ht="22.5" hidden="1" customHeight="1">
      <c r="A52" s="232" t="s">
        <v>127</v>
      </c>
      <c r="B52" s="204" t="s">
        <v>88</v>
      </c>
      <c r="C52" s="205"/>
      <c r="D52" s="206">
        <v>1.7</v>
      </c>
      <c r="E52" s="210">
        <f>'기술자분류(측량)'!I51</f>
        <v>2</v>
      </c>
      <c r="F52" s="210">
        <f>'기술자분류(측량)'!J51</f>
        <v>2</v>
      </c>
      <c r="G52" s="210">
        <f>'기술자분류(측량)'!K51</f>
        <v>1</v>
      </c>
      <c r="H52" s="208"/>
      <c r="I52" s="110"/>
      <c r="J52" s="110">
        <v>30</v>
      </c>
      <c r="K52" s="111"/>
      <c r="L52" s="112"/>
      <c r="M52" s="209">
        <f>ROUNDDOWN('기술자분류(측량)'!N51/$D$52*$C$52,2)</f>
        <v>0</v>
      </c>
      <c r="N52" s="210">
        <f>ROUNDDOWN('기술자분류(측량)'!O51/$D$52*$C$52,2)</f>
        <v>0</v>
      </c>
      <c r="O52" s="210">
        <f>ROUNDDOWN('기술자분류(측량)'!P51/$D$52*$C$52,2)</f>
        <v>0</v>
      </c>
      <c r="P52" s="210">
        <f>ROUNDDOWN('기술자분류(측량)'!Q51/$D$52*$C$52,2)</f>
        <v>0</v>
      </c>
      <c r="Q52" s="210">
        <f>ROUNDDOWN('기술자분류(측량)'!R51/$D$52*$C$52,2)</f>
        <v>0</v>
      </c>
      <c r="R52" s="210">
        <f>ROUNDDOWN('기술자분류(측량)'!S51/$D$52*$C$52,2)</f>
        <v>0</v>
      </c>
      <c r="S52" s="207"/>
      <c r="T52" s="207"/>
      <c r="U52" s="207">
        <f>J52/D52*C52</f>
        <v>0</v>
      </c>
      <c r="V52" s="211"/>
      <c r="W52" s="212"/>
      <c r="X52" s="224"/>
      <c r="Y52" s="225"/>
      <c r="Z52" s="198"/>
      <c r="AA52" s="202"/>
      <c r="AB52" s="201"/>
    </row>
    <row r="53" spans="1:28" ht="22.5" hidden="1" customHeight="1">
      <c r="A53" s="232" t="s">
        <v>128</v>
      </c>
      <c r="B53" s="204" t="s">
        <v>88</v>
      </c>
      <c r="C53" s="205"/>
      <c r="D53" s="206">
        <v>1.7</v>
      </c>
      <c r="E53" s="210">
        <f>'기술자분류(측량)'!I52</f>
        <v>3</v>
      </c>
      <c r="F53" s="210">
        <f>'기술자분류(측량)'!J52</f>
        <v>3</v>
      </c>
      <c r="G53" s="210">
        <f>'기술자분류(측량)'!K52</f>
        <v>3</v>
      </c>
      <c r="H53" s="208"/>
      <c r="I53" s="110"/>
      <c r="J53" s="110"/>
      <c r="K53" s="111">
        <v>110</v>
      </c>
      <c r="L53" s="112"/>
      <c r="M53" s="209">
        <f>ROUNDDOWN('기술자분류(측량)'!N52/$D$53*$C$53,2)</f>
        <v>0</v>
      </c>
      <c r="N53" s="210">
        <f>ROUNDDOWN('기술자분류(측량)'!O52/$D$53*$C$53,2)</f>
        <v>0</v>
      </c>
      <c r="O53" s="210">
        <f>ROUNDDOWN('기술자분류(측량)'!P52/$D$53*$C$53,2)</f>
        <v>0</v>
      </c>
      <c r="P53" s="210">
        <f>ROUNDDOWN('기술자분류(측량)'!Q52/$D$53*$C$53,2)</f>
        <v>0</v>
      </c>
      <c r="Q53" s="210">
        <f>ROUNDDOWN('기술자분류(측량)'!R52/$D$53*$C$53,2)</f>
        <v>0</v>
      </c>
      <c r="R53" s="210">
        <f>ROUNDDOWN('기술자분류(측량)'!S52/$D$53*$C$53,2)</f>
        <v>0</v>
      </c>
      <c r="S53" s="207"/>
      <c r="T53" s="207"/>
      <c r="U53" s="207"/>
      <c r="V53" s="211">
        <f>K53/D53*C53</f>
        <v>0</v>
      </c>
      <c r="W53" s="212"/>
      <c r="X53" s="224"/>
      <c r="Y53" s="225"/>
      <c r="Z53" s="198"/>
      <c r="AA53" s="202"/>
      <c r="AB53" s="201"/>
    </row>
    <row r="54" spans="1:28" ht="22.5" hidden="1" customHeight="1">
      <c r="A54" s="232" t="s">
        <v>130</v>
      </c>
      <c r="B54" s="204" t="s">
        <v>88</v>
      </c>
      <c r="C54" s="205"/>
      <c r="D54" s="206">
        <v>1.7</v>
      </c>
      <c r="E54" s="210">
        <f>'기술자분류(측량)'!I53</f>
        <v>1</v>
      </c>
      <c r="F54" s="210">
        <f>'기술자분류(측량)'!J53</f>
        <v>0</v>
      </c>
      <c r="G54" s="210">
        <f>'기술자분류(측량)'!K53</f>
        <v>1</v>
      </c>
      <c r="H54" s="208"/>
      <c r="I54" s="110"/>
      <c r="J54" s="110"/>
      <c r="K54" s="111"/>
      <c r="L54" s="112"/>
      <c r="M54" s="209">
        <f>ROUNDDOWN('기술자분류(측량)'!N53/$D$54*$C$54,2)</f>
        <v>0</v>
      </c>
      <c r="N54" s="210">
        <f>ROUNDDOWN('기술자분류(측량)'!O53/$D$54*$C$54,2)</f>
        <v>0</v>
      </c>
      <c r="O54" s="210">
        <f>ROUNDDOWN('기술자분류(측량)'!P53/$D$54*$C$54,2)</f>
        <v>0</v>
      </c>
      <c r="P54" s="210">
        <f>ROUNDDOWN('기술자분류(측량)'!Q53/$D$54*$C$54,2)</f>
        <v>0</v>
      </c>
      <c r="Q54" s="210">
        <f>ROUNDDOWN('기술자분류(측량)'!R53/$D$54*$C$54,2)</f>
        <v>0</v>
      </c>
      <c r="R54" s="210">
        <f>ROUNDDOWN('기술자분류(측량)'!S53/$D$54*$C$54,2)</f>
        <v>0</v>
      </c>
      <c r="S54" s="207"/>
      <c r="T54" s="207"/>
      <c r="U54" s="207"/>
      <c r="V54" s="211"/>
      <c r="W54" s="212"/>
      <c r="X54" s="224"/>
      <c r="Y54" s="225"/>
      <c r="Z54" s="198"/>
      <c r="AA54" s="202"/>
      <c r="AB54" s="201"/>
    </row>
    <row r="55" spans="1:28" ht="22.5" hidden="1" customHeight="1">
      <c r="A55" s="232" t="s">
        <v>131</v>
      </c>
      <c r="B55" s="204" t="s">
        <v>88</v>
      </c>
      <c r="C55" s="205"/>
      <c r="D55" s="206">
        <v>1.7</v>
      </c>
      <c r="E55" s="210">
        <f>'기술자분류(측량)'!I54</f>
        <v>2</v>
      </c>
      <c r="F55" s="210">
        <f>'기술자분류(측량)'!J54</f>
        <v>0</v>
      </c>
      <c r="G55" s="210">
        <f>'기술자분류(측량)'!K54</f>
        <v>2</v>
      </c>
      <c r="H55" s="208"/>
      <c r="I55" s="110"/>
      <c r="J55" s="110"/>
      <c r="K55" s="111"/>
      <c r="L55" s="112"/>
      <c r="M55" s="209">
        <f>ROUNDDOWN('기술자분류(측량)'!N54/$D$55*$C$55,2)</f>
        <v>0</v>
      </c>
      <c r="N55" s="210">
        <f>ROUNDDOWN('기술자분류(측량)'!O54/$D$55*$C$55,2)</f>
        <v>0</v>
      </c>
      <c r="O55" s="210">
        <f>ROUNDDOWN('기술자분류(측량)'!P54/$D$55*$C$55,2)</f>
        <v>0</v>
      </c>
      <c r="P55" s="210">
        <f>ROUNDDOWN('기술자분류(측량)'!Q54/$D$55*$C$55,2)</f>
        <v>0</v>
      </c>
      <c r="Q55" s="210">
        <f>ROUNDDOWN('기술자분류(측량)'!R54/$D$55*$C$55,2)</f>
        <v>0</v>
      </c>
      <c r="R55" s="210">
        <f>ROUNDDOWN('기술자분류(측량)'!S54/$D$55*$C$55,2)</f>
        <v>0</v>
      </c>
      <c r="S55" s="207"/>
      <c r="T55" s="207"/>
      <c r="U55" s="207"/>
      <c r="V55" s="211"/>
      <c r="W55" s="212"/>
      <c r="X55" s="224"/>
      <c r="Y55" s="225"/>
      <c r="Z55" s="198"/>
      <c r="AA55" s="202"/>
      <c r="AB55" s="201"/>
    </row>
    <row r="56" spans="1:28" ht="22.5" hidden="1" customHeight="1">
      <c r="A56" s="232" t="s">
        <v>132</v>
      </c>
      <c r="B56" s="204" t="s">
        <v>88</v>
      </c>
      <c r="C56" s="205"/>
      <c r="D56" s="206">
        <v>1.7</v>
      </c>
      <c r="E56" s="210">
        <f>'기술자분류(측량)'!I55</f>
        <v>2</v>
      </c>
      <c r="F56" s="210">
        <f>'기술자분류(측량)'!J55</f>
        <v>0</v>
      </c>
      <c r="G56" s="210">
        <f>'기술자분류(측량)'!K55</f>
        <v>2</v>
      </c>
      <c r="H56" s="208"/>
      <c r="I56" s="110"/>
      <c r="J56" s="110"/>
      <c r="K56" s="111"/>
      <c r="L56" s="112"/>
      <c r="M56" s="209">
        <f>ROUNDDOWN('기술자분류(측량)'!N55/$D$56*$C$56,2)</f>
        <v>0</v>
      </c>
      <c r="N56" s="210">
        <f>ROUNDDOWN('기술자분류(측량)'!O55/$D$56*$C$56,2)</f>
        <v>0</v>
      </c>
      <c r="O56" s="210">
        <f>ROUNDDOWN('기술자분류(측량)'!P55/$D$56*$C$56,2)</f>
        <v>0</v>
      </c>
      <c r="P56" s="210">
        <f>ROUNDDOWN('기술자분류(측량)'!Q55/$D$56*$C$56,2)</f>
        <v>0</v>
      </c>
      <c r="Q56" s="210">
        <f>ROUNDDOWN('기술자분류(측량)'!R55/$D$56*$C$56,2)</f>
        <v>0</v>
      </c>
      <c r="R56" s="210">
        <f>ROUNDDOWN('기술자분류(측량)'!S55/$D$56*$C$56,2)</f>
        <v>0</v>
      </c>
      <c r="S56" s="207"/>
      <c r="T56" s="207"/>
      <c r="U56" s="207"/>
      <c r="V56" s="211"/>
      <c r="W56" s="212"/>
      <c r="X56" s="224"/>
      <c r="Y56" s="225"/>
      <c r="Z56" s="198"/>
      <c r="AA56" s="202"/>
      <c r="AB56" s="201"/>
    </row>
    <row r="57" spans="1:28" ht="22.5" hidden="1" customHeight="1">
      <c r="A57" s="232" t="s">
        <v>139</v>
      </c>
      <c r="B57" s="204" t="s">
        <v>140</v>
      </c>
      <c r="C57" s="205"/>
      <c r="D57" s="206">
        <v>0.4</v>
      </c>
      <c r="E57" s="210">
        <f>'기술자분류(측량)'!I57</f>
        <v>3</v>
      </c>
      <c r="F57" s="210">
        <f>'기술자분류(측량)'!J57</f>
        <v>2</v>
      </c>
      <c r="G57" s="210">
        <f>'기술자분류(측량)'!K57</f>
        <v>2</v>
      </c>
      <c r="H57" s="208"/>
      <c r="I57" s="117"/>
      <c r="J57" s="118"/>
      <c r="K57" s="119"/>
      <c r="L57" s="120"/>
      <c r="M57" s="209">
        <f>ROUNDDOWN('기술자분류(측량)'!N57/$D$57*$C$57,2)</f>
        <v>0</v>
      </c>
      <c r="N57" s="210">
        <f>ROUNDDOWN('기술자분류(측량)'!O57/$D$57*$C$57,2)</f>
        <v>0</v>
      </c>
      <c r="O57" s="210">
        <f>ROUNDDOWN('기술자분류(측량)'!P57/$D$57*$C$57,2)</f>
        <v>0</v>
      </c>
      <c r="P57" s="210">
        <f>ROUNDDOWN('기술자분류(측량)'!Q57/$D$57*$C$57,2)</f>
        <v>0</v>
      </c>
      <c r="Q57" s="210">
        <f>ROUNDDOWN('기술자분류(측량)'!R57/$D$57*$C$57,2)</f>
        <v>0</v>
      </c>
      <c r="R57" s="210">
        <f>ROUNDDOWN('기술자분류(측량)'!S57/$D$57*$C$57,2)</f>
        <v>0</v>
      </c>
      <c r="S57" s="207"/>
      <c r="T57" s="207"/>
      <c r="U57" s="207"/>
      <c r="V57" s="211"/>
      <c r="W57" s="212"/>
      <c r="X57" s="224" t="s">
        <v>141</v>
      </c>
      <c r="Y57" s="225" t="s">
        <v>138</v>
      </c>
      <c r="Z57" s="198" t="s">
        <v>142</v>
      </c>
      <c r="AA57" s="202"/>
      <c r="AB57" s="201"/>
    </row>
    <row r="58" spans="1:28" ht="22.5" hidden="1" customHeight="1">
      <c r="A58" s="215" t="s">
        <v>143</v>
      </c>
      <c r="B58" s="204" t="s">
        <v>140</v>
      </c>
      <c r="C58" s="205"/>
      <c r="D58" s="206">
        <v>0.3</v>
      </c>
      <c r="E58" s="210">
        <f>'기술자분류(측량)'!I59</f>
        <v>3</v>
      </c>
      <c r="F58" s="210">
        <f>'기술자분류(측량)'!J59</f>
        <v>2</v>
      </c>
      <c r="G58" s="210">
        <f>'기술자분류(측량)'!K59</f>
        <v>2</v>
      </c>
      <c r="H58" s="208"/>
      <c r="I58" s="117"/>
      <c r="J58" s="119"/>
      <c r="K58" s="119"/>
      <c r="L58" s="120"/>
      <c r="M58" s="209">
        <f>ROUNDDOWN('기술자분류(측량)'!N59/$D$58*$C$58,2)</f>
        <v>0</v>
      </c>
      <c r="N58" s="210">
        <f>ROUNDDOWN('기술자분류(측량)'!O59/$D$58*$C$58,2)</f>
        <v>0</v>
      </c>
      <c r="O58" s="210">
        <f>ROUNDDOWN('기술자분류(측량)'!P59/$D$58*$C$58,2)</f>
        <v>0</v>
      </c>
      <c r="P58" s="210">
        <f>ROUNDDOWN('기술자분류(측량)'!Q59/$D$58*$C$58,2)</f>
        <v>0</v>
      </c>
      <c r="Q58" s="210">
        <f>ROUNDDOWN('기술자분류(측량)'!R59/$D$58*$C$58,2)</f>
        <v>0</v>
      </c>
      <c r="R58" s="210">
        <f>ROUNDDOWN('기술자분류(측량)'!S59/$D$58*$C$58,2)</f>
        <v>0</v>
      </c>
      <c r="S58" s="207"/>
      <c r="T58" s="207"/>
      <c r="U58" s="207"/>
      <c r="V58" s="211"/>
      <c r="W58" s="212"/>
      <c r="X58" s="224" t="s">
        <v>141</v>
      </c>
      <c r="Y58" s="225" t="s">
        <v>138</v>
      </c>
      <c r="Z58" s="198" t="s">
        <v>142</v>
      </c>
      <c r="AA58" s="202"/>
      <c r="AB58" s="201"/>
    </row>
    <row r="59" spans="1:28" ht="22.5" hidden="1" customHeight="1">
      <c r="A59" s="215" t="s">
        <v>144</v>
      </c>
      <c r="B59" s="204" t="s">
        <v>145</v>
      </c>
      <c r="C59" s="205"/>
      <c r="D59" s="234"/>
      <c r="E59" s="210"/>
      <c r="F59" s="210"/>
      <c r="G59" s="210"/>
      <c r="H59" s="208"/>
      <c r="I59" s="110"/>
      <c r="J59" s="110"/>
      <c r="K59" s="111"/>
      <c r="L59" s="112"/>
      <c r="M59" s="209"/>
      <c r="N59" s="210"/>
      <c r="O59" s="210"/>
      <c r="P59" s="210"/>
      <c r="Q59" s="210"/>
      <c r="R59" s="210"/>
      <c r="S59" s="207"/>
      <c r="T59" s="207"/>
      <c r="U59" s="207"/>
      <c r="V59" s="211"/>
      <c r="W59" s="212"/>
      <c r="X59" s="217"/>
      <c r="Y59" s="216" t="s">
        <v>124</v>
      </c>
      <c r="Z59" s="198" t="s">
        <v>146</v>
      </c>
      <c r="AA59" s="202"/>
      <c r="AB59" s="201"/>
    </row>
    <row r="60" spans="1:28" ht="22.5" hidden="1" customHeight="1">
      <c r="A60" s="215" t="s">
        <v>147</v>
      </c>
      <c r="B60" s="204" t="s">
        <v>148</v>
      </c>
      <c r="C60" s="205"/>
      <c r="D60" s="206">
        <v>1</v>
      </c>
      <c r="E60" s="210">
        <f>'기술자분류(측량)'!I61</f>
        <v>1</v>
      </c>
      <c r="F60" s="210">
        <f>'기술자분류(측량)'!J61</f>
        <v>0</v>
      </c>
      <c r="G60" s="210">
        <f>'기술자분류(측량)'!K61</f>
        <v>1</v>
      </c>
      <c r="H60" s="208"/>
      <c r="I60" s="110"/>
      <c r="J60" s="110"/>
      <c r="K60" s="111"/>
      <c r="L60" s="112"/>
      <c r="M60" s="209">
        <f>ROUNDDOWN('기술자분류(측량)'!N61/$D$60*$C$60,2)</f>
        <v>0</v>
      </c>
      <c r="N60" s="210">
        <f>ROUNDDOWN('기술자분류(측량)'!O61/$D$60*$C$60,2)</f>
        <v>0</v>
      </c>
      <c r="O60" s="210">
        <f>ROUNDDOWN('기술자분류(측량)'!P61/$D$60*$C$60,2)</f>
        <v>0</v>
      </c>
      <c r="P60" s="210">
        <f>ROUNDDOWN('기술자분류(측량)'!Q61/$D$60*$C$60,2)</f>
        <v>0</v>
      </c>
      <c r="Q60" s="210">
        <f>ROUNDDOWN('기술자분류(측량)'!R61/$D$60*$C$60,2)</f>
        <v>0</v>
      </c>
      <c r="R60" s="210">
        <f>ROUNDDOWN('기술자분류(측량)'!S61/$D$60*$C$60,2)</f>
        <v>0</v>
      </c>
      <c r="S60" s="207"/>
      <c r="T60" s="207"/>
      <c r="U60" s="207"/>
      <c r="V60" s="211"/>
      <c r="W60" s="212"/>
      <c r="X60" s="217"/>
      <c r="Y60" s="216"/>
      <c r="Z60" s="198"/>
      <c r="AA60" s="202"/>
      <c r="AB60" s="201"/>
    </row>
    <row r="61" spans="1:28" ht="22.5" hidden="1" customHeight="1">
      <c r="A61" s="215" t="s">
        <v>149</v>
      </c>
      <c r="B61" s="204" t="s">
        <v>148</v>
      </c>
      <c r="C61" s="205"/>
      <c r="D61" s="206">
        <v>1</v>
      </c>
      <c r="E61" s="210">
        <f>'기술자분류(측량)'!I62</f>
        <v>1</v>
      </c>
      <c r="F61" s="210">
        <f>'기술자분류(측량)'!J62</f>
        <v>0</v>
      </c>
      <c r="G61" s="210">
        <f>'기술자분류(측량)'!K62</f>
        <v>1</v>
      </c>
      <c r="H61" s="208"/>
      <c r="I61" s="110">
        <v>2</v>
      </c>
      <c r="J61" s="110"/>
      <c r="K61" s="111"/>
      <c r="L61" s="112"/>
      <c r="M61" s="209">
        <f>ROUNDDOWN('기술자분류(측량)'!N62/$D$61*$C$61,2)</f>
        <v>0</v>
      </c>
      <c r="N61" s="210">
        <f>ROUNDDOWN('기술자분류(측량)'!O62/$D$61*$C$61,2)</f>
        <v>0</v>
      </c>
      <c r="O61" s="210">
        <f>ROUNDDOWN('기술자분류(측량)'!P62/$D$61*$C$61,2)</f>
        <v>0</v>
      </c>
      <c r="P61" s="210">
        <f>ROUNDDOWN('기술자분류(측량)'!Q62/$D$61*$C$61,2)</f>
        <v>0</v>
      </c>
      <c r="Q61" s="210">
        <f>ROUNDDOWN('기술자분류(측량)'!R62/$D$61*$C$61,2)</f>
        <v>0</v>
      </c>
      <c r="R61" s="210">
        <f>ROUNDDOWN('기술자분류(측량)'!S62/$D$61*$C$61,2)</f>
        <v>0</v>
      </c>
      <c r="S61" s="207"/>
      <c r="T61" s="207">
        <f>I61/D61*C61</f>
        <v>0</v>
      </c>
      <c r="U61" s="207"/>
      <c r="V61" s="211"/>
      <c r="W61" s="212"/>
      <c r="X61" s="217"/>
      <c r="Y61" s="216"/>
      <c r="Z61" s="198"/>
      <c r="AA61" s="202"/>
      <c r="AB61" s="201"/>
    </row>
    <row r="62" spans="1:28" ht="22.5" hidden="1" customHeight="1">
      <c r="A62" s="215" t="s">
        <v>128</v>
      </c>
      <c r="B62" s="204" t="s">
        <v>150</v>
      </c>
      <c r="C62" s="205"/>
      <c r="D62" s="206">
        <v>150</v>
      </c>
      <c r="E62" s="210">
        <f>'기술자분류(측량)'!I63</f>
        <v>1</v>
      </c>
      <c r="F62" s="210">
        <f>'기술자분류(측량)'!J63</f>
        <v>2</v>
      </c>
      <c r="G62" s="210">
        <f>'기술자분류(측량)'!K63</f>
        <v>3</v>
      </c>
      <c r="H62" s="208"/>
      <c r="I62" s="110"/>
      <c r="J62" s="110">
        <v>15</v>
      </c>
      <c r="K62" s="111"/>
      <c r="L62" s="112"/>
      <c r="M62" s="209">
        <f>ROUNDDOWN('기술자분류(측량)'!N63/$D$62*$C$62,2)</f>
        <v>0</v>
      </c>
      <c r="N62" s="210">
        <f>ROUNDDOWN('기술자분류(측량)'!O63/$D$62*$C$62,2)</f>
        <v>0</v>
      </c>
      <c r="O62" s="210">
        <f>ROUNDDOWN('기술자분류(측량)'!P63/$D$62*$C$62,2)</f>
        <v>0</v>
      </c>
      <c r="P62" s="210">
        <f>ROUNDDOWN('기술자분류(측량)'!Q63/$D$62*$C$62,2)</f>
        <v>0</v>
      </c>
      <c r="Q62" s="210">
        <f>ROUNDDOWN('기술자분류(측량)'!R63/$D$62*$C$62,2)</f>
        <v>0</v>
      </c>
      <c r="R62" s="210">
        <f>ROUNDDOWN('기술자분류(측량)'!S63/$D$62*$C$62,2)</f>
        <v>0</v>
      </c>
      <c r="S62" s="207"/>
      <c r="T62" s="207"/>
      <c r="U62" s="207">
        <f>J62/D62*C62</f>
        <v>0</v>
      </c>
      <c r="V62" s="211"/>
      <c r="W62" s="212"/>
      <c r="X62" s="217"/>
      <c r="Y62" s="216"/>
      <c r="Z62" s="218" t="s">
        <v>129</v>
      </c>
      <c r="AA62" s="202"/>
      <c r="AB62" s="201"/>
    </row>
    <row r="63" spans="1:28" ht="22.5" hidden="1" customHeight="1">
      <c r="A63" s="215" t="s">
        <v>130</v>
      </c>
      <c r="B63" s="204" t="s">
        <v>150</v>
      </c>
      <c r="C63" s="205"/>
      <c r="D63" s="206">
        <v>150</v>
      </c>
      <c r="E63" s="210">
        <f>'기술자분류(측량)'!I64</f>
        <v>1</v>
      </c>
      <c r="F63" s="210">
        <f>'기술자분류(측량)'!J64</f>
        <v>0</v>
      </c>
      <c r="G63" s="210">
        <f>'기술자분류(측량)'!K64</f>
        <v>1</v>
      </c>
      <c r="H63" s="208"/>
      <c r="I63" s="110"/>
      <c r="J63" s="110"/>
      <c r="K63" s="111"/>
      <c r="L63" s="112"/>
      <c r="M63" s="209">
        <f>ROUNDDOWN('기술자분류(측량)'!N64/$D$63*$C$63,2)</f>
        <v>0</v>
      </c>
      <c r="N63" s="210">
        <f>ROUNDDOWN('기술자분류(측량)'!O64/$D$63*$C$63,2)</f>
        <v>0</v>
      </c>
      <c r="O63" s="210">
        <f>ROUNDDOWN('기술자분류(측량)'!P64/$D$63*$C$63,2)</f>
        <v>0</v>
      </c>
      <c r="P63" s="210">
        <f>ROUNDDOWN('기술자분류(측량)'!Q64/$D$63*$C$63,2)</f>
        <v>0</v>
      </c>
      <c r="Q63" s="210">
        <f>ROUNDDOWN('기술자분류(측량)'!R64/$D$63*$C$63,2)</f>
        <v>0</v>
      </c>
      <c r="R63" s="210">
        <f>ROUNDDOWN('기술자분류(측량)'!S64/$D$63*$C$63,2)</f>
        <v>0</v>
      </c>
      <c r="S63" s="207"/>
      <c r="T63" s="207"/>
      <c r="U63" s="207"/>
      <c r="V63" s="211"/>
      <c r="W63" s="212"/>
      <c r="X63" s="217"/>
      <c r="Y63" s="216"/>
      <c r="Z63" s="218" t="s">
        <v>129</v>
      </c>
      <c r="AA63" s="202"/>
      <c r="AB63" s="201"/>
    </row>
    <row r="64" spans="1:28" ht="22.5" hidden="1" customHeight="1">
      <c r="A64" s="215" t="s">
        <v>144</v>
      </c>
      <c r="B64" s="204" t="s">
        <v>145</v>
      </c>
      <c r="C64" s="205"/>
      <c r="D64" s="234"/>
      <c r="E64" s="210"/>
      <c r="F64" s="210"/>
      <c r="G64" s="210"/>
      <c r="H64" s="208"/>
      <c r="I64" s="110"/>
      <c r="J64" s="110"/>
      <c r="K64" s="111"/>
      <c r="L64" s="112"/>
      <c r="M64" s="209"/>
      <c r="N64" s="210"/>
      <c r="O64" s="210"/>
      <c r="P64" s="210"/>
      <c r="Q64" s="210"/>
      <c r="R64" s="210"/>
      <c r="S64" s="207"/>
      <c r="T64" s="207"/>
      <c r="U64" s="207"/>
      <c r="V64" s="211"/>
      <c r="W64" s="212"/>
      <c r="X64" s="217"/>
      <c r="Y64" s="216" t="s">
        <v>105</v>
      </c>
      <c r="Z64" s="198" t="s">
        <v>146</v>
      </c>
      <c r="AA64" s="202"/>
      <c r="AB64" s="201"/>
    </row>
    <row r="65" spans="1:28" ht="22.5" hidden="1" customHeight="1">
      <c r="A65" s="215" t="s">
        <v>147</v>
      </c>
      <c r="B65" s="204" t="s">
        <v>148</v>
      </c>
      <c r="C65" s="205"/>
      <c r="D65" s="206">
        <v>1</v>
      </c>
      <c r="E65" s="210">
        <f>'기술자분류(측량)'!I61</f>
        <v>1</v>
      </c>
      <c r="F65" s="210">
        <f>'기술자분류(측량)'!J61</f>
        <v>0</v>
      </c>
      <c r="G65" s="210">
        <f>'기술자분류(측량)'!K61</f>
        <v>1</v>
      </c>
      <c r="H65" s="208"/>
      <c r="I65" s="110"/>
      <c r="J65" s="110"/>
      <c r="K65" s="111"/>
      <c r="L65" s="112"/>
      <c r="M65" s="209">
        <f>ROUNDDOWN('기술자분류(측량)'!N61/$D$65*$C$65,2)</f>
        <v>0</v>
      </c>
      <c r="N65" s="210">
        <f>ROUNDDOWN('기술자분류(측량)'!O61/$D$65*$C$65,2)</f>
        <v>0</v>
      </c>
      <c r="O65" s="210">
        <f>ROUNDDOWN('기술자분류(측량)'!P61/$D$65*$C$65,2)</f>
        <v>0</v>
      </c>
      <c r="P65" s="210">
        <f>ROUNDDOWN('기술자분류(측량)'!Q61/$D$65*$C$65,2)</f>
        <v>0</v>
      </c>
      <c r="Q65" s="210">
        <f>ROUNDDOWN('기술자분류(측량)'!R61/$D$65*$C$65,2)</f>
        <v>0</v>
      </c>
      <c r="R65" s="210">
        <f>ROUNDDOWN('기술자분류(측량)'!S61/$D$65*$C$65,2)</f>
        <v>0</v>
      </c>
      <c r="S65" s="207"/>
      <c r="T65" s="207"/>
      <c r="U65" s="207"/>
      <c r="V65" s="211"/>
      <c r="W65" s="212"/>
      <c r="X65" s="217"/>
      <c r="Y65" s="216"/>
      <c r="Z65" s="198"/>
      <c r="AA65" s="202"/>
      <c r="AB65" s="201"/>
    </row>
    <row r="66" spans="1:28" ht="22.5" hidden="1" customHeight="1">
      <c r="A66" s="215" t="s">
        <v>149</v>
      </c>
      <c r="B66" s="204" t="s">
        <v>148</v>
      </c>
      <c r="C66" s="205"/>
      <c r="D66" s="206">
        <v>1</v>
      </c>
      <c r="E66" s="210">
        <f>'기술자분류(측량)'!I62</f>
        <v>1</v>
      </c>
      <c r="F66" s="210">
        <f>'기술자분류(측량)'!J62</f>
        <v>0</v>
      </c>
      <c r="G66" s="210">
        <f>'기술자분류(측량)'!K62</f>
        <v>1</v>
      </c>
      <c r="H66" s="208"/>
      <c r="I66" s="110">
        <v>2</v>
      </c>
      <c r="J66" s="110"/>
      <c r="K66" s="111"/>
      <c r="L66" s="112"/>
      <c r="M66" s="209">
        <f>ROUNDDOWN('기술자분류(측량)'!N62/$D$66*$C$66,2)</f>
        <v>0</v>
      </c>
      <c r="N66" s="210">
        <f>ROUNDDOWN('기술자분류(측량)'!O62/$D$66*$C$66,2)</f>
        <v>0</v>
      </c>
      <c r="O66" s="210">
        <f>ROUNDDOWN('기술자분류(측량)'!P62/$D$66*$C$66,2)</f>
        <v>0</v>
      </c>
      <c r="P66" s="210">
        <f>ROUNDDOWN('기술자분류(측량)'!Q62/$D$66*$C$66,2)</f>
        <v>0</v>
      </c>
      <c r="Q66" s="210">
        <f>ROUNDDOWN('기술자분류(측량)'!R62/$D$66*$C$66,2)</f>
        <v>0</v>
      </c>
      <c r="R66" s="210">
        <f>ROUNDDOWN('기술자분류(측량)'!S62/$D$66*$C$66,2)</f>
        <v>0</v>
      </c>
      <c r="S66" s="207"/>
      <c r="T66" s="207">
        <f>I66/D66*C66</f>
        <v>0</v>
      </c>
      <c r="U66" s="207"/>
      <c r="V66" s="211"/>
      <c r="W66" s="212"/>
      <c r="X66" s="217"/>
      <c r="Y66" s="216"/>
      <c r="Z66" s="198"/>
      <c r="AA66" s="202"/>
      <c r="AB66" s="201"/>
    </row>
    <row r="67" spans="1:28" ht="22.5" hidden="1" customHeight="1">
      <c r="A67" s="215" t="s">
        <v>128</v>
      </c>
      <c r="B67" s="204" t="s">
        <v>150</v>
      </c>
      <c r="C67" s="205"/>
      <c r="D67" s="206">
        <v>150</v>
      </c>
      <c r="E67" s="210">
        <f>'기술자분류(측량)'!I63</f>
        <v>1</v>
      </c>
      <c r="F67" s="210">
        <f>'기술자분류(측량)'!J63</f>
        <v>2</v>
      </c>
      <c r="G67" s="210">
        <f>'기술자분류(측량)'!K63</f>
        <v>3</v>
      </c>
      <c r="H67" s="208"/>
      <c r="I67" s="110"/>
      <c r="J67" s="110">
        <v>15</v>
      </c>
      <c r="K67" s="111"/>
      <c r="L67" s="112"/>
      <c r="M67" s="209">
        <f>ROUNDDOWN('기술자분류(측량)'!N63/$D$67*$C$67,2)</f>
        <v>0</v>
      </c>
      <c r="N67" s="210">
        <f>ROUNDDOWN('기술자분류(측량)'!O63/$D$67*$C$67,2)</f>
        <v>0</v>
      </c>
      <c r="O67" s="210">
        <f>ROUNDDOWN('기술자분류(측량)'!P63/$D$67*$C$67,2)</f>
        <v>0</v>
      </c>
      <c r="P67" s="210">
        <f>ROUNDDOWN('기술자분류(측량)'!Q63/$D$67*$C$67,2)</f>
        <v>0</v>
      </c>
      <c r="Q67" s="210">
        <f>ROUNDDOWN('기술자분류(측량)'!R63/$D$67*$C$67,2)</f>
        <v>0</v>
      </c>
      <c r="R67" s="210">
        <f>ROUNDDOWN('기술자분류(측량)'!S63/$D$67*$C$67,2)</f>
        <v>0</v>
      </c>
      <c r="S67" s="207"/>
      <c r="T67" s="207"/>
      <c r="U67" s="207">
        <f>J67/D67*C67</f>
        <v>0</v>
      </c>
      <c r="V67" s="211"/>
      <c r="W67" s="212"/>
      <c r="X67" s="217"/>
      <c r="Y67" s="216"/>
      <c r="Z67" s="218" t="s">
        <v>129</v>
      </c>
      <c r="AA67" s="202"/>
      <c r="AB67" s="201"/>
    </row>
    <row r="68" spans="1:28" ht="22.5" hidden="1" customHeight="1">
      <c r="A68" s="215" t="s">
        <v>130</v>
      </c>
      <c r="B68" s="204" t="s">
        <v>150</v>
      </c>
      <c r="C68" s="205"/>
      <c r="D68" s="206">
        <v>150</v>
      </c>
      <c r="E68" s="210">
        <f>'기술자분류(측량)'!I64</f>
        <v>1</v>
      </c>
      <c r="F68" s="210">
        <f>'기술자분류(측량)'!J64</f>
        <v>0</v>
      </c>
      <c r="G68" s="210">
        <f>'기술자분류(측량)'!K64</f>
        <v>1</v>
      </c>
      <c r="H68" s="208"/>
      <c r="I68" s="110"/>
      <c r="J68" s="110"/>
      <c r="K68" s="111"/>
      <c r="L68" s="112"/>
      <c r="M68" s="209">
        <f>ROUNDDOWN('기술자분류(측량)'!N64/$D$68*$C$68,2)</f>
        <v>0</v>
      </c>
      <c r="N68" s="210">
        <f>ROUNDDOWN('기술자분류(측량)'!O64/$D$68*$C$68,2)</f>
        <v>0</v>
      </c>
      <c r="O68" s="210">
        <f>ROUNDDOWN('기술자분류(측량)'!P64/$D$68*$C$68,2)</f>
        <v>0</v>
      </c>
      <c r="P68" s="210">
        <f>ROUNDDOWN('기술자분류(측량)'!Q64/$D$68*$C$68,2)</f>
        <v>0</v>
      </c>
      <c r="Q68" s="210">
        <f>ROUNDDOWN('기술자분류(측량)'!R64/$D$68*$C$68,2)</f>
        <v>0</v>
      </c>
      <c r="R68" s="210">
        <f>ROUNDDOWN('기술자분류(측량)'!S64/$D$68*$C$68,2)</f>
        <v>0</v>
      </c>
      <c r="S68" s="207"/>
      <c r="T68" s="207"/>
      <c r="U68" s="207"/>
      <c r="V68" s="211"/>
      <c r="W68" s="212"/>
      <c r="X68" s="217"/>
      <c r="Y68" s="216"/>
      <c r="Z68" s="218" t="s">
        <v>129</v>
      </c>
      <c r="AA68" s="202"/>
      <c r="AB68" s="201"/>
    </row>
    <row r="69" spans="1:28" ht="22.5" hidden="1" customHeight="1">
      <c r="A69" s="215" t="s">
        <v>131</v>
      </c>
      <c r="B69" s="204" t="s">
        <v>150</v>
      </c>
      <c r="C69" s="205"/>
      <c r="D69" s="206">
        <v>150</v>
      </c>
      <c r="E69" s="210">
        <f>'기술자분류(측량)'!I65</f>
        <v>4</v>
      </c>
      <c r="F69" s="210">
        <f>'기술자분류(측량)'!J65</f>
        <v>1</v>
      </c>
      <c r="G69" s="210">
        <f>'기술자분류(측량)'!K65</f>
        <v>3</v>
      </c>
      <c r="H69" s="208"/>
      <c r="I69" s="110"/>
      <c r="J69" s="110"/>
      <c r="K69" s="111">
        <v>150</v>
      </c>
      <c r="L69" s="112"/>
      <c r="M69" s="209">
        <f>ROUNDDOWN('기술자분류(측량)'!N65/$D$69*$C$69,2)</f>
        <v>0</v>
      </c>
      <c r="N69" s="210">
        <f>ROUNDDOWN('기술자분류(측량)'!O65/$D$69*$C$69,2)</f>
        <v>0</v>
      </c>
      <c r="O69" s="210">
        <f>ROUNDDOWN('기술자분류(측량)'!P65/$D$69*$C$69,2)</f>
        <v>0</v>
      </c>
      <c r="P69" s="210">
        <f>ROUNDDOWN('기술자분류(측량)'!Q65/$D$69*$C$69,2)</f>
        <v>0</v>
      </c>
      <c r="Q69" s="210">
        <f>ROUNDDOWN('기술자분류(측량)'!R65/$D$69*$C$69,2)</f>
        <v>0</v>
      </c>
      <c r="R69" s="210">
        <f>ROUNDDOWN('기술자분류(측량)'!S65/$D$69*$C$69,2)</f>
        <v>0</v>
      </c>
      <c r="S69" s="207"/>
      <c r="T69" s="207"/>
      <c r="U69" s="207"/>
      <c r="V69" s="211">
        <f>K69/D69*C69</f>
        <v>0</v>
      </c>
      <c r="W69" s="212"/>
      <c r="X69" s="217"/>
      <c r="Y69" s="216"/>
      <c r="Z69" s="218" t="s">
        <v>129</v>
      </c>
      <c r="AA69" s="202"/>
      <c r="AB69" s="201"/>
    </row>
    <row r="70" spans="1:28" ht="22.5" hidden="1" customHeight="1">
      <c r="A70" s="215" t="s">
        <v>151</v>
      </c>
      <c r="B70" s="204" t="s">
        <v>145</v>
      </c>
      <c r="C70" s="205"/>
      <c r="D70" s="234"/>
      <c r="E70" s="210"/>
      <c r="F70" s="210"/>
      <c r="G70" s="210"/>
      <c r="H70" s="208"/>
      <c r="I70" s="110"/>
      <c r="J70" s="110"/>
      <c r="K70" s="111"/>
      <c r="L70" s="112"/>
      <c r="M70" s="209"/>
      <c r="N70" s="210"/>
      <c r="O70" s="210"/>
      <c r="P70" s="210"/>
      <c r="Q70" s="210"/>
      <c r="R70" s="210"/>
      <c r="S70" s="207"/>
      <c r="T70" s="207"/>
      <c r="U70" s="207"/>
      <c r="V70" s="211"/>
      <c r="W70" s="212"/>
      <c r="X70" s="217"/>
      <c r="Y70" s="216" t="s">
        <v>124</v>
      </c>
      <c r="Z70" s="198" t="s">
        <v>152</v>
      </c>
      <c r="AA70" s="202"/>
      <c r="AB70" s="201"/>
    </row>
    <row r="71" spans="1:28" ht="22.5" hidden="1" customHeight="1">
      <c r="A71" s="215" t="s">
        <v>147</v>
      </c>
      <c r="B71" s="204" t="s">
        <v>148</v>
      </c>
      <c r="C71" s="205"/>
      <c r="D71" s="206">
        <v>1</v>
      </c>
      <c r="E71" s="210">
        <f>'기술자분류(측량)'!I67</f>
        <v>0.5</v>
      </c>
      <c r="F71" s="210">
        <f>'기술자분류(측량)'!J67</f>
        <v>0</v>
      </c>
      <c r="G71" s="210">
        <f>'기술자분류(측량)'!K67</f>
        <v>0</v>
      </c>
      <c r="H71" s="208"/>
      <c r="I71" s="110"/>
      <c r="J71" s="110"/>
      <c r="K71" s="111"/>
      <c r="L71" s="112"/>
      <c r="M71" s="209">
        <f>ROUNDDOWN('기술자분류(측량)'!N67/$D$71*$C$71,2)</f>
        <v>0</v>
      </c>
      <c r="N71" s="210">
        <f>ROUNDDOWN('기술자분류(측량)'!O67/$D$71*$C$71,2)</f>
        <v>0</v>
      </c>
      <c r="O71" s="210">
        <f>ROUNDDOWN('기술자분류(측량)'!P67/$D$71*$C$71,2)</f>
        <v>0</v>
      </c>
      <c r="P71" s="210">
        <f>ROUNDDOWN('기술자분류(측량)'!Q67/$D$71*$C$71,2)</f>
        <v>0</v>
      </c>
      <c r="Q71" s="210">
        <f>ROUNDDOWN('기술자분류(측량)'!R67/$D$71*$C$71,2)</f>
        <v>0</v>
      </c>
      <c r="R71" s="210">
        <f>ROUNDDOWN('기술자분류(측량)'!S67/$D$71*$C$71,2)</f>
        <v>0</v>
      </c>
      <c r="S71" s="207"/>
      <c r="T71" s="207"/>
      <c r="U71" s="207"/>
      <c r="V71" s="211"/>
      <c r="W71" s="212"/>
      <c r="X71" s="217"/>
      <c r="Y71" s="216"/>
      <c r="Z71" s="198"/>
      <c r="AA71" s="202"/>
      <c r="AB71" s="201"/>
    </row>
    <row r="72" spans="1:28" ht="22.5" hidden="1" customHeight="1">
      <c r="A72" s="215" t="s">
        <v>149</v>
      </c>
      <c r="B72" s="204" t="s">
        <v>148</v>
      </c>
      <c r="C72" s="205"/>
      <c r="D72" s="206">
        <v>1</v>
      </c>
      <c r="E72" s="210">
        <f>'기술자분류(측량)'!I68</f>
        <v>0.5</v>
      </c>
      <c r="F72" s="210">
        <f>'기술자분류(측량)'!J68</f>
        <v>0</v>
      </c>
      <c r="G72" s="210">
        <f>'기술자분류(측량)'!K68</f>
        <v>0.5</v>
      </c>
      <c r="H72" s="208"/>
      <c r="I72" s="110">
        <v>2</v>
      </c>
      <c r="J72" s="110"/>
      <c r="K72" s="111"/>
      <c r="L72" s="112"/>
      <c r="M72" s="209">
        <f>ROUNDDOWN('기술자분류(측량)'!N68/$D$72*$C$72,2)</f>
        <v>0</v>
      </c>
      <c r="N72" s="210">
        <f>ROUNDDOWN('기술자분류(측량)'!O68/$D$72*$C$72,2)</f>
        <v>0</v>
      </c>
      <c r="O72" s="210">
        <f>ROUNDDOWN('기술자분류(측량)'!P68/$D$72*$C$72,2)</f>
        <v>0</v>
      </c>
      <c r="P72" s="210">
        <f>ROUNDDOWN('기술자분류(측량)'!Q68/$D$72*$C$72,2)</f>
        <v>0</v>
      </c>
      <c r="Q72" s="210">
        <f>ROUNDDOWN('기술자분류(측량)'!R68/$D$72*$C$72,2)</f>
        <v>0</v>
      </c>
      <c r="R72" s="210">
        <f>ROUNDDOWN('기술자분류(측량)'!S68/$D$72*$C$72,2)</f>
        <v>0</v>
      </c>
      <c r="S72" s="207"/>
      <c r="T72" s="207">
        <f>I72/D72*C72</f>
        <v>0</v>
      </c>
      <c r="U72" s="207"/>
      <c r="V72" s="211"/>
      <c r="W72" s="212"/>
      <c r="X72" s="217"/>
      <c r="Y72" s="216"/>
      <c r="Z72" s="198"/>
      <c r="AA72" s="202"/>
      <c r="AB72" s="201"/>
    </row>
    <row r="73" spans="1:28" ht="22.5" hidden="1" customHeight="1">
      <c r="A73" s="215" t="s">
        <v>151</v>
      </c>
      <c r="B73" s="204" t="s">
        <v>145</v>
      </c>
      <c r="C73" s="205"/>
      <c r="D73" s="234"/>
      <c r="E73" s="210"/>
      <c r="F73" s="210"/>
      <c r="G73" s="210"/>
      <c r="H73" s="208"/>
      <c r="I73" s="110"/>
      <c r="J73" s="110"/>
      <c r="K73" s="111"/>
      <c r="L73" s="112"/>
      <c r="M73" s="209"/>
      <c r="N73" s="210"/>
      <c r="O73" s="210"/>
      <c r="P73" s="210"/>
      <c r="Q73" s="210"/>
      <c r="R73" s="210"/>
      <c r="S73" s="207"/>
      <c r="T73" s="207"/>
      <c r="U73" s="207"/>
      <c r="V73" s="211"/>
      <c r="W73" s="212"/>
      <c r="X73" s="217"/>
      <c r="Y73" s="216" t="s">
        <v>105</v>
      </c>
      <c r="Z73" s="198" t="s">
        <v>152</v>
      </c>
      <c r="AA73" s="202"/>
      <c r="AB73" s="201"/>
    </row>
    <row r="74" spans="1:28" ht="22.5" hidden="1" customHeight="1">
      <c r="A74" s="215" t="s">
        <v>147</v>
      </c>
      <c r="B74" s="204" t="s">
        <v>148</v>
      </c>
      <c r="C74" s="205"/>
      <c r="D74" s="206">
        <v>1</v>
      </c>
      <c r="E74" s="210">
        <f>'기술자분류(측량)'!I67</f>
        <v>0.5</v>
      </c>
      <c r="F74" s="210">
        <f>'기술자분류(측량)'!J67</f>
        <v>0</v>
      </c>
      <c r="G74" s="210">
        <f>'기술자분류(측량)'!K67</f>
        <v>0</v>
      </c>
      <c r="H74" s="208"/>
      <c r="I74" s="110"/>
      <c r="J74" s="110"/>
      <c r="K74" s="111"/>
      <c r="L74" s="112"/>
      <c r="M74" s="209">
        <f>ROUNDDOWN('기술자분류(측량)'!N67/$D$74*$C$74,2)</f>
        <v>0</v>
      </c>
      <c r="N74" s="210">
        <f>ROUNDDOWN('기술자분류(측량)'!O67/$D$74*$C$74,2)</f>
        <v>0</v>
      </c>
      <c r="O74" s="210">
        <f>ROUNDDOWN('기술자분류(측량)'!P67/$D$74*$C$74,2)</f>
        <v>0</v>
      </c>
      <c r="P74" s="210">
        <f>ROUNDDOWN('기술자분류(측량)'!Q67/$D$74*$C$74,2)</f>
        <v>0</v>
      </c>
      <c r="Q74" s="210">
        <f>ROUNDDOWN('기술자분류(측량)'!R67/$D$74*$C$74,2)</f>
        <v>0</v>
      </c>
      <c r="R74" s="210">
        <f>ROUNDDOWN('기술자분류(측량)'!S67/$D$74*$C$74,2)</f>
        <v>0</v>
      </c>
      <c r="S74" s="207"/>
      <c r="T74" s="207"/>
      <c r="U74" s="207"/>
      <c r="V74" s="211"/>
      <c r="W74" s="212"/>
      <c r="X74" s="217"/>
      <c r="Y74" s="216"/>
      <c r="Z74" s="198"/>
      <c r="AA74" s="202"/>
      <c r="AB74" s="201"/>
    </row>
    <row r="75" spans="1:28" ht="22.5" hidden="1" customHeight="1">
      <c r="A75" s="215" t="s">
        <v>149</v>
      </c>
      <c r="B75" s="204" t="s">
        <v>148</v>
      </c>
      <c r="C75" s="205"/>
      <c r="D75" s="206">
        <v>1</v>
      </c>
      <c r="E75" s="210">
        <f>'기술자분류(측량)'!I68</f>
        <v>0.5</v>
      </c>
      <c r="F75" s="210">
        <f>'기술자분류(측량)'!J68</f>
        <v>0</v>
      </c>
      <c r="G75" s="210">
        <f>'기술자분류(측량)'!K68</f>
        <v>0.5</v>
      </c>
      <c r="H75" s="208"/>
      <c r="I75" s="110">
        <v>2</v>
      </c>
      <c r="J75" s="110"/>
      <c r="K75" s="111"/>
      <c r="L75" s="112"/>
      <c r="M75" s="209">
        <f>ROUNDDOWN('기술자분류(측량)'!N68/$D$75*$C$75,2)</f>
        <v>0</v>
      </c>
      <c r="N75" s="210">
        <f>ROUNDDOWN('기술자분류(측량)'!O68/$D$75*$C$75,2)</f>
        <v>0</v>
      </c>
      <c r="O75" s="210">
        <f>ROUNDDOWN('기술자분류(측량)'!P68/$D$75*$C$75,2)</f>
        <v>0</v>
      </c>
      <c r="P75" s="210">
        <f>ROUNDDOWN('기술자분류(측량)'!Q68/$D$75*$C$75,2)</f>
        <v>0</v>
      </c>
      <c r="Q75" s="210">
        <f>ROUNDDOWN('기술자분류(측량)'!R68/$D$75*$C$75,2)</f>
        <v>0</v>
      </c>
      <c r="R75" s="210">
        <f>ROUNDDOWN('기술자분류(측량)'!S68/$D$75*$C$75,2)</f>
        <v>0</v>
      </c>
      <c r="S75" s="207"/>
      <c r="T75" s="207">
        <f>I75/D75*C75</f>
        <v>0</v>
      </c>
      <c r="U75" s="207"/>
      <c r="V75" s="211"/>
      <c r="W75" s="212"/>
      <c r="X75" s="217"/>
      <c r="Y75" s="216"/>
      <c r="Z75" s="198"/>
      <c r="AA75" s="202"/>
      <c r="AB75" s="201"/>
    </row>
    <row r="76" spans="1:28" ht="22.5" hidden="1" customHeight="1">
      <c r="A76" s="215" t="s">
        <v>128</v>
      </c>
      <c r="B76" s="204" t="s">
        <v>150</v>
      </c>
      <c r="C76" s="205"/>
      <c r="D76" s="206">
        <v>100</v>
      </c>
      <c r="E76" s="210">
        <f>'기술자분류(측량)'!I69</f>
        <v>0.3</v>
      </c>
      <c r="F76" s="210">
        <f>'기술자분류(측량)'!J69</f>
        <v>0.7</v>
      </c>
      <c r="G76" s="210">
        <f>'기술자분류(측량)'!K69</f>
        <v>1</v>
      </c>
      <c r="H76" s="208"/>
      <c r="I76" s="110"/>
      <c r="J76" s="110">
        <v>10</v>
      </c>
      <c r="K76" s="111"/>
      <c r="L76" s="112"/>
      <c r="M76" s="209">
        <f>ROUNDDOWN('기술자분류(측량)'!N69/$D$76*$C$76,2)</f>
        <v>0</v>
      </c>
      <c r="N76" s="210">
        <f>ROUNDDOWN('기술자분류(측량)'!O69/$D$76*$C$76,2)</f>
        <v>0</v>
      </c>
      <c r="O76" s="210">
        <f>ROUNDDOWN('기술자분류(측량)'!P69/$D$76*$C$76,2)</f>
        <v>0</v>
      </c>
      <c r="P76" s="210">
        <f>ROUNDDOWN('기술자분류(측량)'!Q69/$D$76*$C$76,2)</f>
        <v>0</v>
      </c>
      <c r="Q76" s="210">
        <f>ROUNDDOWN('기술자분류(측량)'!R69/$D$76*$C$76,2)</f>
        <v>0</v>
      </c>
      <c r="R76" s="210">
        <f>ROUNDDOWN('기술자분류(측량)'!S69/$D$76*$C$76,2)</f>
        <v>0</v>
      </c>
      <c r="S76" s="207"/>
      <c r="T76" s="207"/>
      <c r="U76" s="207">
        <f>J76/D76*C76</f>
        <v>0</v>
      </c>
      <c r="V76" s="211"/>
      <c r="W76" s="212"/>
      <c r="X76" s="217"/>
      <c r="Y76" s="216"/>
      <c r="Z76" s="218" t="s">
        <v>129</v>
      </c>
      <c r="AA76" s="202"/>
      <c r="AB76" s="201"/>
    </row>
    <row r="77" spans="1:28" ht="22.5" hidden="1" customHeight="1">
      <c r="A77" s="215" t="s">
        <v>130</v>
      </c>
      <c r="B77" s="204" t="s">
        <v>150</v>
      </c>
      <c r="C77" s="205"/>
      <c r="D77" s="206">
        <v>100</v>
      </c>
      <c r="E77" s="210">
        <f>'기술자분류(측량)'!I70</f>
        <v>0.3</v>
      </c>
      <c r="F77" s="210">
        <f>'기술자분류(측량)'!J70</f>
        <v>0</v>
      </c>
      <c r="G77" s="210">
        <f>'기술자분류(측량)'!K70</f>
        <v>0.3</v>
      </c>
      <c r="H77" s="208"/>
      <c r="I77" s="110"/>
      <c r="J77" s="110"/>
      <c r="K77" s="111"/>
      <c r="L77" s="112"/>
      <c r="M77" s="209">
        <f>ROUNDDOWN('기술자분류(측량)'!N70/$D$77*$C$77,2)</f>
        <v>0</v>
      </c>
      <c r="N77" s="210">
        <f>ROUNDDOWN('기술자분류(측량)'!O70/$D$77*$C$77,2)</f>
        <v>0</v>
      </c>
      <c r="O77" s="210">
        <f>ROUNDDOWN('기술자분류(측량)'!P70/$D$77*$C$77,2)</f>
        <v>0</v>
      </c>
      <c r="P77" s="210">
        <f>ROUNDDOWN('기술자분류(측량)'!Q70/$D$77*$C$77,2)</f>
        <v>0</v>
      </c>
      <c r="Q77" s="210">
        <f>ROUNDDOWN('기술자분류(측량)'!R70/$D$77*$C$77,2)</f>
        <v>0</v>
      </c>
      <c r="R77" s="210">
        <f>ROUNDDOWN('기술자분류(측량)'!S70/$D$77*$C$77,2)</f>
        <v>0</v>
      </c>
      <c r="S77" s="207"/>
      <c r="T77" s="207"/>
      <c r="U77" s="207"/>
      <c r="V77" s="211"/>
      <c r="W77" s="212"/>
      <c r="X77" s="217"/>
      <c r="Y77" s="216"/>
      <c r="Z77" s="218" t="s">
        <v>129</v>
      </c>
      <c r="AA77" s="202"/>
      <c r="AB77" s="201"/>
    </row>
    <row r="78" spans="1:28" ht="22.5" hidden="1" customHeight="1">
      <c r="A78" s="215" t="s">
        <v>131</v>
      </c>
      <c r="B78" s="204" t="s">
        <v>150</v>
      </c>
      <c r="C78" s="205"/>
      <c r="D78" s="206">
        <v>100</v>
      </c>
      <c r="E78" s="210">
        <f>'기술자분류(측량)'!I71</f>
        <v>0.3</v>
      </c>
      <c r="F78" s="210">
        <f>'기술자분류(측량)'!J71</f>
        <v>0</v>
      </c>
      <c r="G78" s="210">
        <f>'기술자분류(측량)'!K71</f>
        <v>0.7</v>
      </c>
      <c r="H78" s="208"/>
      <c r="I78" s="110"/>
      <c r="J78" s="110"/>
      <c r="K78" s="111"/>
      <c r="L78" s="112"/>
      <c r="M78" s="209">
        <f>ROUNDDOWN('기술자분류(측량)'!N71/$D$78*$C$78,2)</f>
        <v>0</v>
      </c>
      <c r="N78" s="210">
        <f>ROUNDDOWN('기술자분류(측량)'!O71/$D$78*$C$78,2)</f>
        <v>0</v>
      </c>
      <c r="O78" s="210">
        <f>ROUNDDOWN('기술자분류(측량)'!P71/$D$78*$C$78,2)</f>
        <v>0</v>
      </c>
      <c r="P78" s="210">
        <f>ROUNDDOWN('기술자분류(측량)'!Q71/$D$78*$C$78,2)</f>
        <v>0</v>
      </c>
      <c r="Q78" s="210">
        <f>ROUNDDOWN('기술자분류(측량)'!R71/$D$78*$C$78,2)</f>
        <v>0</v>
      </c>
      <c r="R78" s="210">
        <f>ROUNDDOWN('기술자분류(측량)'!S71/$D$78*$C$78,2)</f>
        <v>0</v>
      </c>
      <c r="S78" s="207"/>
      <c r="T78" s="207"/>
      <c r="U78" s="207"/>
      <c r="V78" s="211"/>
      <c r="W78" s="212"/>
      <c r="X78" s="217"/>
      <c r="Y78" s="216"/>
      <c r="Z78" s="218" t="s">
        <v>129</v>
      </c>
      <c r="AA78" s="202"/>
      <c r="AB78" s="201"/>
    </row>
    <row r="79" spans="1:28" ht="22.5" hidden="1" customHeight="1">
      <c r="A79" s="215" t="s">
        <v>153</v>
      </c>
      <c r="B79" s="204" t="s">
        <v>145</v>
      </c>
      <c r="C79" s="205"/>
      <c r="D79" s="234"/>
      <c r="E79" s="210"/>
      <c r="F79" s="210"/>
      <c r="G79" s="210"/>
      <c r="H79" s="208"/>
      <c r="I79" s="110"/>
      <c r="J79" s="110"/>
      <c r="K79" s="111"/>
      <c r="L79" s="112"/>
      <c r="M79" s="209"/>
      <c r="N79" s="210"/>
      <c r="O79" s="210"/>
      <c r="P79" s="210"/>
      <c r="Q79" s="210"/>
      <c r="R79" s="210"/>
      <c r="S79" s="207"/>
      <c r="T79" s="207"/>
      <c r="U79" s="207"/>
      <c r="V79" s="211"/>
      <c r="W79" s="212"/>
      <c r="X79" s="217"/>
      <c r="Y79" s="216" t="s">
        <v>124</v>
      </c>
      <c r="Z79" s="198" t="s">
        <v>154</v>
      </c>
      <c r="AA79" s="202"/>
      <c r="AB79" s="201"/>
    </row>
    <row r="80" spans="1:28" ht="22.5" hidden="1" customHeight="1">
      <c r="A80" s="215" t="s">
        <v>147</v>
      </c>
      <c r="B80" s="204" t="s">
        <v>148</v>
      </c>
      <c r="C80" s="205"/>
      <c r="D80" s="206">
        <v>1</v>
      </c>
      <c r="E80" s="210">
        <f>'기술자분류(측량)'!I73</f>
        <v>0.5</v>
      </c>
      <c r="F80" s="210">
        <f>'기술자분류(측량)'!J73</f>
        <v>0</v>
      </c>
      <c r="G80" s="210">
        <f>'기술자분류(측량)'!K73</f>
        <v>0</v>
      </c>
      <c r="H80" s="208"/>
      <c r="I80" s="110"/>
      <c r="J80" s="110"/>
      <c r="K80" s="111"/>
      <c r="L80" s="112"/>
      <c r="M80" s="209">
        <f>ROUNDDOWN('기술자분류(측량)'!N73/$D$80*$C$80,2)</f>
        <v>0</v>
      </c>
      <c r="N80" s="210">
        <f>ROUNDDOWN('기술자분류(측량)'!O73/$D$80*$C$80,2)</f>
        <v>0</v>
      </c>
      <c r="O80" s="210">
        <f>ROUNDDOWN('기술자분류(측량)'!P73/$D$80*$C$80,2)</f>
        <v>0</v>
      </c>
      <c r="P80" s="210">
        <f>ROUNDDOWN('기술자분류(측량)'!Q73/$D$80*$C$80,2)</f>
        <v>0</v>
      </c>
      <c r="Q80" s="210">
        <f>ROUNDDOWN('기술자분류(측량)'!R73/$D$80*$C$80,2)</f>
        <v>0</v>
      </c>
      <c r="R80" s="210">
        <f>ROUNDDOWN('기술자분류(측량)'!S73/$D$80*$C$80,2)</f>
        <v>0</v>
      </c>
      <c r="S80" s="207"/>
      <c r="T80" s="207"/>
      <c r="U80" s="207"/>
      <c r="V80" s="211"/>
      <c r="W80" s="212"/>
      <c r="X80" s="217"/>
      <c r="Y80" s="216"/>
      <c r="Z80" s="198"/>
      <c r="AA80" s="202"/>
      <c r="AB80" s="201"/>
    </row>
    <row r="81" spans="1:28" ht="22.5" hidden="1" customHeight="1">
      <c r="A81" s="215" t="s">
        <v>149</v>
      </c>
      <c r="B81" s="204" t="s">
        <v>148</v>
      </c>
      <c r="C81" s="205"/>
      <c r="D81" s="206">
        <v>1</v>
      </c>
      <c r="E81" s="210">
        <f>'기술자분류(측량)'!I74</f>
        <v>0.5</v>
      </c>
      <c r="F81" s="210">
        <f>'기술자분류(측량)'!J74</f>
        <v>0</v>
      </c>
      <c r="G81" s="210">
        <f>'기술자분류(측량)'!K74</f>
        <v>0.5</v>
      </c>
      <c r="H81" s="208"/>
      <c r="I81" s="110"/>
      <c r="J81" s="110"/>
      <c r="K81" s="111"/>
      <c r="L81" s="112"/>
      <c r="M81" s="209">
        <f>ROUNDDOWN('기술자분류(측량)'!N74/$D$81*$C$81,2)</f>
        <v>0</v>
      </c>
      <c r="N81" s="210">
        <f>ROUNDDOWN('기술자분류(측량)'!O74/$D$81*$C$81,2)</f>
        <v>0</v>
      </c>
      <c r="O81" s="210">
        <f>ROUNDDOWN('기술자분류(측량)'!P74/$D$81*$C$81,2)</f>
        <v>0</v>
      </c>
      <c r="P81" s="210">
        <f>ROUNDDOWN('기술자분류(측량)'!Q74/$D$81*$C$81,2)</f>
        <v>0</v>
      </c>
      <c r="Q81" s="210">
        <f>ROUNDDOWN('기술자분류(측량)'!R74/$D$81*$C$81,2)</f>
        <v>0</v>
      </c>
      <c r="R81" s="210">
        <f>ROUNDDOWN('기술자분류(측량)'!S74/$D$81*$C$81,2)</f>
        <v>0</v>
      </c>
      <c r="S81" s="207"/>
      <c r="T81" s="207"/>
      <c r="U81" s="207"/>
      <c r="V81" s="211"/>
      <c r="W81" s="212"/>
      <c r="X81" s="217"/>
      <c r="Y81" s="216"/>
      <c r="Z81" s="198"/>
      <c r="AA81" s="202"/>
      <c r="AB81" s="201"/>
    </row>
    <row r="82" spans="1:28" ht="22.5" hidden="1" customHeight="1">
      <c r="A82" s="215" t="s">
        <v>128</v>
      </c>
      <c r="B82" s="204" t="s">
        <v>150</v>
      </c>
      <c r="C82" s="205"/>
      <c r="D82" s="206">
        <v>100</v>
      </c>
      <c r="E82" s="210">
        <f>'기술자분류(측량)'!I75</f>
        <v>0.3</v>
      </c>
      <c r="F82" s="210">
        <f>'기술자분류(측량)'!J75</f>
        <v>0.7</v>
      </c>
      <c r="G82" s="210">
        <f>'기술자분류(측량)'!K75</f>
        <v>1</v>
      </c>
      <c r="H82" s="208"/>
      <c r="I82" s="110"/>
      <c r="J82" s="110">
        <v>10</v>
      </c>
      <c r="K82" s="111"/>
      <c r="L82" s="112"/>
      <c r="M82" s="209">
        <f>ROUNDDOWN('기술자분류(측량)'!N75/$D$82*$C$82,2)</f>
        <v>0</v>
      </c>
      <c r="N82" s="210">
        <f>ROUNDDOWN('기술자분류(측량)'!O75/$D$82*$C$82,2)</f>
        <v>0</v>
      </c>
      <c r="O82" s="210">
        <f>ROUNDDOWN('기술자분류(측량)'!P75/$D$82*$C$82,2)</f>
        <v>0</v>
      </c>
      <c r="P82" s="210">
        <f>ROUNDDOWN('기술자분류(측량)'!Q75/$D$82*$C$82,2)</f>
        <v>0</v>
      </c>
      <c r="Q82" s="210">
        <f>ROUNDDOWN('기술자분류(측량)'!R75/$D$82*$C$82,2)</f>
        <v>0</v>
      </c>
      <c r="R82" s="210">
        <f>ROUNDDOWN('기술자분류(측량)'!S75/$D$82*$C$82,2)</f>
        <v>0</v>
      </c>
      <c r="S82" s="207"/>
      <c r="T82" s="207"/>
      <c r="U82" s="207">
        <f>J82/D82*C82</f>
        <v>0</v>
      </c>
      <c r="V82" s="211"/>
      <c r="W82" s="212"/>
      <c r="X82" s="217"/>
      <c r="Y82" s="216"/>
      <c r="Z82" s="218" t="s">
        <v>129</v>
      </c>
      <c r="AA82" s="202"/>
      <c r="AB82" s="201"/>
    </row>
    <row r="83" spans="1:28" ht="22.5" hidden="1" customHeight="1">
      <c r="A83" s="215" t="s">
        <v>130</v>
      </c>
      <c r="B83" s="204" t="s">
        <v>150</v>
      </c>
      <c r="C83" s="205"/>
      <c r="D83" s="206">
        <v>100</v>
      </c>
      <c r="E83" s="210">
        <f>'기술자분류(측량)'!I76</f>
        <v>0.3</v>
      </c>
      <c r="F83" s="210">
        <f>'기술자분류(측량)'!J76</f>
        <v>0</v>
      </c>
      <c r="G83" s="210">
        <f>'기술자분류(측량)'!K76</f>
        <v>0.3</v>
      </c>
      <c r="H83" s="208"/>
      <c r="I83" s="110"/>
      <c r="J83" s="110"/>
      <c r="K83" s="111"/>
      <c r="L83" s="112"/>
      <c r="M83" s="209">
        <f>ROUNDDOWN('기술자분류(측량)'!N76/$D$83*$C$83,2)</f>
        <v>0</v>
      </c>
      <c r="N83" s="210">
        <f>ROUNDDOWN('기술자분류(측량)'!O76/$D$83*$C$83,2)</f>
        <v>0</v>
      </c>
      <c r="O83" s="210">
        <f>ROUNDDOWN('기술자분류(측량)'!P76/$D$83*$C$83,2)</f>
        <v>0</v>
      </c>
      <c r="P83" s="210">
        <f>ROUNDDOWN('기술자분류(측량)'!Q76/$D$83*$C$83,2)</f>
        <v>0</v>
      </c>
      <c r="Q83" s="210">
        <f>ROUNDDOWN('기술자분류(측량)'!R76/$D$83*$C$83,2)</f>
        <v>0</v>
      </c>
      <c r="R83" s="210">
        <f>ROUNDDOWN('기술자분류(측량)'!S76/$D$83*$C$83,2)</f>
        <v>0</v>
      </c>
      <c r="S83" s="207"/>
      <c r="T83" s="207"/>
      <c r="U83" s="207"/>
      <c r="V83" s="211"/>
      <c r="W83" s="212"/>
      <c r="X83" s="217"/>
      <c r="Y83" s="216"/>
      <c r="Z83" s="218" t="s">
        <v>129</v>
      </c>
      <c r="AA83" s="202"/>
      <c r="AB83" s="201"/>
    </row>
    <row r="84" spans="1:28" ht="22.5" hidden="1" customHeight="1">
      <c r="A84" s="186" t="s">
        <v>153</v>
      </c>
      <c r="B84" s="187" t="s">
        <v>145</v>
      </c>
      <c r="C84" s="188"/>
      <c r="D84" s="235"/>
      <c r="E84" s="190"/>
      <c r="F84" s="190"/>
      <c r="G84" s="190"/>
      <c r="H84" s="191"/>
      <c r="I84" s="107"/>
      <c r="J84" s="107"/>
      <c r="K84" s="108"/>
      <c r="L84" s="109"/>
      <c r="M84" s="192"/>
      <c r="N84" s="190"/>
      <c r="O84" s="190"/>
      <c r="P84" s="190"/>
      <c r="Q84" s="190"/>
      <c r="R84" s="190"/>
      <c r="S84" s="193"/>
      <c r="T84" s="193"/>
      <c r="U84" s="236"/>
      <c r="V84" s="194"/>
      <c r="W84" s="195"/>
      <c r="X84" s="196"/>
      <c r="Y84" s="197" t="s">
        <v>105</v>
      </c>
      <c r="Z84" s="198" t="s">
        <v>154</v>
      </c>
      <c r="AA84" s="202"/>
      <c r="AB84" s="201"/>
    </row>
    <row r="85" spans="1:28" ht="22.5" hidden="1" customHeight="1">
      <c r="A85" s="215" t="s">
        <v>147</v>
      </c>
      <c r="B85" s="204" t="s">
        <v>148</v>
      </c>
      <c r="C85" s="205"/>
      <c r="D85" s="206">
        <v>1</v>
      </c>
      <c r="E85" s="210">
        <f>'기술자분류(측량)'!I73</f>
        <v>0.5</v>
      </c>
      <c r="F85" s="210">
        <f>'기술자분류(측량)'!J73</f>
        <v>0</v>
      </c>
      <c r="G85" s="210">
        <f>'기술자분류(측량)'!K73</f>
        <v>0</v>
      </c>
      <c r="H85" s="208"/>
      <c r="I85" s="110"/>
      <c r="J85" s="110"/>
      <c r="K85" s="111"/>
      <c r="L85" s="112"/>
      <c r="M85" s="209">
        <f>ROUNDDOWN('기술자분류(측량)'!N73/$D$85*$C$85,2)</f>
        <v>0</v>
      </c>
      <c r="N85" s="210">
        <f>ROUNDDOWN('기술자분류(측량)'!O73/$D$85*$C$85,2)</f>
        <v>0</v>
      </c>
      <c r="O85" s="210">
        <f>ROUNDDOWN('기술자분류(측량)'!P73/$D$85*$C$85,2)</f>
        <v>0</v>
      </c>
      <c r="P85" s="210">
        <f>ROUNDDOWN('기술자분류(측량)'!Q73/$D$85*$C$85,2)</f>
        <v>0</v>
      </c>
      <c r="Q85" s="210">
        <f>ROUNDDOWN('기술자분류(측량)'!R73/$D$85*$C$85,2)</f>
        <v>0</v>
      </c>
      <c r="R85" s="210">
        <f>ROUNDDOWN('기술자분류(측량)'!S73/$D$85*$C$85,2)</f>
        <v>0</v>
      </c>
      <c r="S85" s="207"/>
      <c r="T85" s="207"/>
      <c r="U85" s="207"/>
      <c r="V85" s="211"/>
      <c r="W85" s="212"/>
      <c r="X85" s="217"/>
      <c r="Y85" s="216"/>
      <c r="Z85" s="198"/>
      <c r="AA85" s="202"/>
      <c r="AB85" s="201"/>
    </row>
    <row r="86" spans="1:28" ht="22.5" hidden="1" customHeight="1">
      <c r="A86" s="215" t="s">
        <v>149</v>
      </c>
      <c r="B86" s="204" t="s">
        <v>148</v>
      </c>
      <c r="C86" s="205"/>
      <c r="D86" s="206">
        <v>1</v>
      </c>
      <c r="E86" s="210">
        <f>'기술자분류(측량)'!I74</f>
        <v>0.5</v>
      </c>
      <c r="F86" s="210">
        <f>'기술자분류(측량)'!J74</f>
        <v>0</v>
      </c>
      <c r="G86" s="210">
        <f>'기술자분류(측량)'!K74</f>
        <v>0.5</v>
      </c>
      <c r="H86" s="208"/>
      <c r="I86" s="110"/>
      <c r="J86" s="110"/>
      <c r="K86" s="111"/>
      <c r="L86" s="112"/>
      <c r="M86" s="209">
        <f>ROUNDDOWN('기술자분류(측량)'!N74/$D$86*$C$86,2)</f>
        <v>0</v>
      </c>
      <c r="N86" s="210">
        <f>ROUNDDOWN('기술자분류(측량)'!O74/$D$86*$C$86,2)</f>
        <v>0</v>
      </c>
      <c r="O86" s="210">
        <f>ROUNDDOWN('기술자분류(측량)'!P74/$D$86*$C$86,2)</f>
        <v>0</v>
      </c>
      <c r="P86" s="210">
        <f>ROUNDDOWN('기술자분류(측량)'!Q74/$D$86*$C$86,2)</f>
        <v>0</v>
      </c>
      <c r="Q86" s="210">
        <f>ROUNDDOWN('기술자분류(측량)'!R74/$D$86*$C$86,2)</f>
        <v>0</v>
      </c>
      <c r="R86" s="210">
        <f>ROUNDDOWN('기술자분류(측량)'!S74/$D$86*$C$86,2)</f>
        <v>0</v>
      </c>
      <c r="S86" s="207"/>
      <c r="T86" s="207"/>
      <c r="U86" s="207"/>
      <c r="V86" s="211"/>
      <c r="W86" s="212"/>
      <c r="X86" s="217"/>
      <c r="Y86" s="216"/>
      <c r="Z86" s="198"/>
      <c r="AA86" s="202"/>
      <c r="AB86" s="201"/>
    </row>
    <row r="87" spans="1:28" ht="22.5" hidden="1" customHeight="1">
      <c r="A87" s="215" t="s">
        <v>128</v>
      </c>
      <c r="B87" s="204" t="s">
        <v>150</v>
      </c>
      <c r="C87" s="205"/>
      <c r="D87" s="206">
        <v>100</v>
      </c>
      <c r="E87" s="210">
        <f>'기술자분류(측량)'!I75</f>
        <v>0.3</v>
      </c>
      <c r="F87" s="210">
        <f>'기술자분류(측량)'!J75</f>
        <v>0.7</v>
      </c>
      <c r="G87" s="210">
        <f>'기술자분류(측량)'!K75</f>
        <v>1</v>
      </c>
      <c r="H87" s="208"/>
      <c r="I87" s="110"/>
      <c r="J87" s="110">
        <v>10</v>
      </c>
      <c r="K87" s="111"/>
      <c r="L87" s="112"/>
      <c r="M87" s="209">
        <f>ROUNDDOWN('기술자분류(측량)'!N75/$D$87*$C$87,2)</f>
        <v>0</v>
      </c>
      <c r="N87" s="210">
        <f>ROUNDDOWN('기술자분류(측량)'!O75/$D$87*$C$87,2)</f>
        <v>0</v>
      </c>
      <c r="O87" s="210">
        <f>ROUNDDOWN('기술자분류(측량)'!P75/$D$87*$C$87,2)</f>
        <v>0</v>
      </c>
      <c r="P87" s="210">
        <f>ROUNDDOWN('기술자분류(측량)'!Q75/$D$87*$C$87,2)</f>
        <v>0</v>
      </c>
      <c r="Q87" s="210">
        <f>ROUNDDOWN('기술자분류(측량)'!R75/$D$87*$C$87,2)</f>
        <v>0</v>
      </c>
      <c r="R87" s="210">
        <f>ROUNDDOWN('기술자분류(측량)'!S75/$D$87*$C$87,2)</f>
        <v>0</v>
      </c>
      <c r="S87" s="207"/>
      <c r="T87" s="207"/>
      <c r="U87" s="207">
        <f>J87/D87*C87</f>
        <v>0</v>
      </c>
      <c r="V87" s="211"/>
      <c r="W87" s="212"/>
      <c r="X87" s="217"/>
      <c r="Y87" s="216"/>
      <c r="Z87" s="218" t="s">
        <v>129</v>
      </c>
      <c r="AA87" s="202"/>
      <c r="AB87" s="201"/>
    </row>
    <row r="88" spans="1:28" ht="22.5" hidden="1" customHeight="1">
      <c r="A88" s="215" t="s">
        <v>130</v>
      </c>
      <c r="B88" s="204" t="s">
        <v>150</v>
      </c>
      <c r="C88" s="205"/>
      <c r="D88" s="206">
        <v>100</v>
      </c>
      <c r="E88" s="210">
        <f>'기술자분류(측량)'!I76</f>
        <v>0.3</v>
      </c>
      <c r="F88" s="210">
        <f>'기술자분류(측량)'!J76</f>
        <v>0</v>
      </c>
      <c r="G88" s="210">
        <f>'기술자분류(측량)'!K76</f>
        <v>0.3</v>
      </c>
      <c r="H88" s="208"/>
      <c r="I88" s="110"/>
      <c r="J88" s="110"/>
      <c r="K88" s="111"/>
      <c r="L88" s="112"/>
      <c r="M88" s="209">
        <f>ROUNDDOWN('기술자분류(측량)'!N76/$D$88*$C$88,2)</f>
        <v>0</v>
      </c>
      <c r="N88" s="210">
        <f>ROUNDDOWN('기술자분류(측량)'!O76/$D$88*$C$88,2)</f>
        <v>0</v>
      </c>
      <c r="O88" s="210">
        <f>ROUNDDOWN('기술자분류(측량)'!P76/$D$88*$C$88,2)</f>
        <v>0</v>
      </c>
      <c r="P88" s="210">
        <f>ROUNDDOWN('기술자분류(측량)'!Q76/$D$88*$C$88,2)</f>
        <v>0</v>
      </c>
      <c r="Q88" s="210">
        <f>ROUNDDOWN('기술자분류(측량)'!R76/$D$88*$C$88,2)</f>
        <v>0</v>
      </c>
      <c r="R88" s="210">
        <f>ROUNDDOWN('기술자분류(측량)'!S76/$D$88*$C$88,2)</f>
        <v>0</v>
      </c>
      <c r="S88" s="207"/>
      <c r="T88" s="207"/>
      <c r="U88" s="207"/>
      <c r="V88" s="211"/>
      <c r="W88" s="212"/>
      <c r="X88" s="217"/>
      <c r="Y88" s="216"/>
      <c r="Z88" s="218" t="s">
        <v>129</v>
      </c>
      <c r="AA88" s="202"/>
      <c r="AB88" s="201"/>
    </row>
    <row r="89" spans="1:28" ht="22.5" hidden="1" customHeight="1">
      <c r="A89" s="215" t="s">
        <v>131</v>
      </c>
      <c r="B89" s="204" t="s">
        <v>150</v>
      </c>
      <c r="C89" s="205"/>
      <c r="D89" s="206">
        <v>100</v>
      </c>
      <c r="E89" s="210">
        <f>'기술자분류(측량)'!I77</f>
        <v>0.3</v>
      </c>
      <c r="F89" s="210">
        <f>'기술자분류(측량)'!J77</f>
        <v>0</v>
      </c>
      <c r="G89" s="210">
        <f>'기술자분류(측량)'!K77</f>
        <v>0.7</v>
      </c>
      <c r="H89" s="208"/>
      <c r="I89" s="110"/>
      <c r="J89" s="110"/>
      <c r="K89" s="111"/>
      <c r="L89" s="112"/>
      <c r="M89" s="209">
        <f>ROUNDDOWN('기술자분류(측량)'!N77/$D$89*$C$89,2)</f>
        <v>0</v>
      </c>
      <c r="N89" s="210">
        <f>ROUNDDOWN('기술자분류(측량)'!O77/$D$89*$C$89,2)</f>
        <v>0</v>
      </c>
      <c r="O89" s="210">
        <f>ROUNDDOWN('기술자분류(측량)'!P77/$D$89*$C$89,2)</f>
        <v>0</v>
      </c>
      <c r="P89" s="210">
        <f>ROUNDDOWN('기술자분류(측량)'!Q77/$D$89*$C$89,2)</f>
        <v>0</v>
      </c>
      <c r="Q89" s="210">
        <f>ROUNDDOWN('기술자분류(측량)'!R77/$D$89*$C$89,2)</f>
        <v>0</v>
      </c>
      <c r="R89" s="210">
        <f>ROUNDDOWN('기술자분류(측량)'!S77/$D$89*$C$89,2)</f>
        <v>0</v>
      </c>
      <c r="S89" s="207"/>
      <c r="T89" s="207"/>
      <c r="U89" s="207"/>
      <c r="V89" s="211"/>
      <c r="W89" s="212"/>
      <c r="X89" s="217"/>
      <c r="Y89" s="216"/>
      <c r="Z89" s="218" t="s">
        <v>129</v>
      </c>
      <c r="AA89" s="202"/>
      <c r="AB89" s="201"/>
    </row>
    <row r="90" spans="1:28" ht="22.5" hidden="1" customHeight="1">
      <c r="A90" s="215" t="s">
        <v>155</v>
      </c>
      <c r="B90" s="204" t="s">
        <v>145</v>
      </c>
      <c r="C90" s="205"/>
      <c r="D90" s="234"/>
      <c r="E90" s="210"/>
      <c r="F90" s="210"/>
      <c r="G90" s="210"/>
      <c r="H90" s="208"/>
      <c r="I90" s="110"/>
      <c r="J90" s="110"/>
      <c r="K90" s="111"/>
      <c r="L90" s="112"/>
      <c r="M90" s="209"/>
      <c r="N90" s="210"/>
      <c r="O90" s="210"/>
      <c r="P90" s="210"/>
      <c r="Q90" s="210"/>
      <c r="R90" s="210"/>
      <c r="S90" s="207"/>
      <c r="T90" s="207"/>
      <c r="U90" s="207"/>
      <c r="V90" s="211"/>
      <c r="W90" s="212"/>
      <c r="X90" s="217"/>
      <c r="Y90" s="216" t="s">
        <v>124</v>
      </c>
      <c r="Z90" s="198" t="s">
        <v>156</v>
      </c>
      <c r="AA90" s="202"/>
      <c r="AB90" s="201"/>
    </row>
    <row r="91" spans="1:28" ht="22.5" hidden="1" customHeight="1">
      <c r="A91" s="215" t="s">
        <v>147</v>
      </c>
      <c r="B91" s="204" t="s">
        <v>148</v>
      </c>
      <c r="C91" s="205"/>
      <c r="D91" s="206">
        <v>1</v>
      </c>
      <c r="E91" s="210">
        <f>'기술자분류(측량)'!I79</f>
        <v>0.5</v>
      </c>
      <c r="F91" s="210">
        <f>'기술자분류(측량)'!J79</f>
        <v>0</v>
      </c>
      <c r="G91" s="210">
        <f>'기술자분류(측량)'!K79</f>
        <v>0</v>
      </c>
      <c r="H91" s="208"/>
      <c r="I91" s="110"/>
      <c r="J91" s="110"/>
      <c r="K91" s="111"/>
      <c r="L91" s="112"/>
      <c r="M91" s="209">
        <f>ROUNDDOWN('기술자분류(측량)'!N79/$D$91*$C$91,2)</f>
        <v>0</v>
      </c>
      <c r="N91" s="210">
        <f>ROUNDDOWN('기술자분류(측량)'!O79/$D$91*$C$91,2)</f>
        <v>0</v>
      </c>
      <c r="O91" s="210">
        <f>ROUNDDOWN('기술자분류(측량)'!P79/$D$91*$C$91,2)</f>
        <v>0</v>
      </c>
      <c r="P91" s="210">
        <f>ROUNDDOWN('기술자분류(측량)'!Q79/$D$91*$C$91,2)</f>
        <v>0</v>
      </c>
      <c r="Q91" s="210">
        <f>ROUNDDOWN('기술자분류(측량)'!R79/$D$91*$C$91,2)</f>
        <v>0</v>
      </c>
      <c r="R91" s="210">
        <f>ROUNDDOWN('기술자분류(측량)'!S79/$D$91*$C$91,2)</f>
        <v>0</v>
      </c>
      <c r="S91" s="207"/>
      <c r="T91" s="207"/>
      <c r="U91" s="207"/>
      <c r="V91" s="211"/>
      <c r="W91" s="212"/>
      <c r="X91" s="217"/>
      <c r="Y91" s="216"/>
      <c r="Z91" s="198"/>
      <c r="AA91" s="202"/>
      <c r="AB91" s="201"/>
    </row>
    <row r="92" spans="1:28" ht="22.5" hidden="1" customHeight="1">
      <c r="A92" s="215" t="s">
        <v>149</v>
      </c>
      <c r="B92" s="204" t="s">
        <v>148</v>
      </c>
      <c r="C92" s="205"/>
      <c r="D92" s="206">
        <v>1</v>
      </c>
      <c r="E92" s="210">
        <f>'기술자분류(측량)'!I80</f>
        <v>0.5</v>
      </c>
      <c r="F92" s="210">
        <f>'기술자분류(측량)'!J80</f>
        <v>0</v>
      </c>
      <c r="G92" s="210">
        <f>'기술자분류(측량)'!K80</f>
        <v>0.5</v>
      </c>
      <c r="H92" s="208"/>
      <c r="I92" s="110"/>
      <c r="J92" s="110"/>
      <c r="K92" s="111"/>
      <c r="L92" s="112"/>
      <c r="M92" s="209">
        <f>ROUNDDOWN('기술자분류(측량)'!N80/$D$92*$C$92,2)</f>
        <v>0</v>
      </c>
      <c r="N92" s="210">
        <f>ROUNDDOWN('기술자분류(측량)'!O80/$D$92*$C$92,2)</f>
        <v>0</v>
      </c>
      <c r="O92" s="210">
        <f>ROUNDDOWN('기술자분류(측량)'!P80/$D$92*$C$92,2)</f>
        <v>0</v>
      </c>
      <c r="P92" s="210">
        <f>ROUNDDOWN('기술자분류(측량)'!Q80/$D$92*$C$92,2)</f>
        <v>0</v>
      </c>
      <c r="Q92" s="210">
        <f>ROUNDDOWN('기술자분류(측량)'!R80/$D$92*$C$92,2)</f>
        <v>0</v>
      </c>
      <c r="R92" s="210">
        <f>ROUNDDOWN('기술자분류(측량)'!S80/$D$92*$C$92,2)</f>
        <v>0</v>
      </c>
      <c r="S92" s="207"/>
      <c r="T92" s="207"/>
      <c r="U92" s="207"/>
      <c r="V92" s="211"/>
      <c r="W92" s="212"/>
      <c r="X92" s="217"/>
      <c r="Y92" s="216"/>
      <c r="Z92" s="198"/>
      <c r="AA92" s="202"/>
      <c r="AB92" s="201"/>
    </row>
    <row r="93" spans="1:28" ht="22.5" hidden="1" customHeight="1">
      <c r="A93" s="215" t="s">
        <v>155</v>
      </c>
      <c r="B93" s="204" t="s">
        <v>145</v>
      </c>
      <c r="C93" s="205"/>
      <c r="D93" s="234"/>
      <c r="E93" s="210"/>
      <c r="F93" s="210"/>
      <c r="G93" s="210"/>
      <c r="H93" s="208"/>
      <c r="I93" s="110"/>
      <c r="J93" s="110"/>
      <c r="K93" s="111"/>
      <c r="L93" s="112"/>
      <c r="M93" s="209"/>
      <c r="N93" s="210"/>
      <c r="O93" s="210"/>
      <c r="P93" s="210"/>
      <c r="Q93" s="210"/>
      <c r="R93" s="210"/>
      <c r="S93" s="207"/>
      <c r="T93" s="207"/>
      <c r="U93" s="207"/>
      <c r="V93" s="211"/>
      <c r="W93" s="212"/>
      <c r="X93" s="217"/>
      <c r="Y93" s="216" t="s">
        <v>105</v>
      </c>
      <c r="Z93" s="198" t="s">
        <v>156</v>
      </c>
      <c r="AA93" s="202"/>
      <c r="AB93" s="201"/>
    </row>
    <row r="94" spans="1:28" ht="22.5" hidden="1" customHeight="1">
      <c r="A94" s="215" t="s">
        <v>147</v>
      </c>
      <c r="B94" s="204" t="s">
        <v>148</v>
      </c>
      <c r="C94" s="205"/>
      <c r="D94" s="206">
        <v>1</v>
      </c>
      <c r="E94" s="210">
        <f>'기술자분류(측량)'!I79</f>
        <v>0.5</v>
      </c>
      <c r="F94" s="210">
        <f>'기술자분류(측량)'!J79</f>
        <v>0</v>
      </c>
      <c r="G94" s="210">
        <f>'기술자분류(측량)'!K79</f>
        <v>0</v>
      </c>
      <c r="H94" s="208"/>
      <c r="I94" s="110"/>
      <c r="J94" s="110"/>
      <c r="K94" s="111"/>
      <c r="L94" s="112"/>
      <c r="M94" s="209">
        <f>ROUNDDOWN('기술자분류(측량)'!N79/$D$94*$C$94,2)</f>
        <v>0</v>
      </c>
      <c r="N94" s="210">
        <f>ROUNDDOWN('기술자분류(측량)'!O79/$D$94*$C$94,2)</f>
        <v>0</v>
      </c>
      <c r="O94" s="210">
        <f>ROUNDDOWN('기술자분류(측량)'!P79/$D$94*$C$94,2)</f>
        <v>0</v>
      </c>
      <c r="P94" s="210">
        <f>ROUNDDOWN('기술자분류(측량)'!Q79/$D$94*$C$94,2)</f>
        <v>0</v>
      </c>
      <c r="Q94" s="210">
        <f>ROUNDDOWN('기술자분류(측량)'!R79/$D$94*$C$94,2)</f>
        <v>0</v>
      </c>
      <c r="R94" s="210">
        <f>ROUNDDOWN('기술자분류(측량)'!S79/$D$94*$C$94,2)</f>
        <v>0</v>
      </c>
      <c r="S94" s="207"/>
      <c r="T94" s="207"/>
      <c r="U94" s="207"/>
      <c r="V94" s="211"/>
      <c r="W94" s="212"/>
      <c r="X94" s="217"/>
      <c r="Y94" s="216"/>
      <c r="Z94" s="198"/>
      <c r="AA94" s="202"/>
      <c r="AB94" s="201"/>
    </row>
    <row r="95" spans="1:28" ht="22.5" hidden="1" customHeight="1">
      <c r="A95" s="215" t="s">
        <v>149</v>
      </c>
      <c r="B95" s="204" t="s">
        <v>148</v>
      </c>
      <c r="C95" s="205"/>
      <c r="D95" s="206">
        <v>1</v>
      </c>
      <c r="E95" s="210">
        <f>'기술자분류(측량)'!I80</f>
        <v>0.5</v>
      </c>
      <c r="F95" s="210">
        <f>'기술자분류(측량)'!J80</f>
        <v>0</v>
      </c>
      <c r="G95" s="210">
        <f>'기술자분류(측량)'!K80</f>
        <v>0.5</v>
      </c>
      <c r="H95" s="208"/>
      <c r="I95" s="110"/>
      <c r="J95" s="110"/>
      <c r="K95" s="111"/>
      <c r="L95" s="112"/>
      <c r="M95" s="209">
        <f>ROUNDDOWN('기술자분류(측량)'!N80/$D$95*$C$95,2)</f>
        <v>0</v>
      </c>
      <c r="N95" s="210">
        <f>ROUNDDOWN('기술자분류(측량)'!O80/$D$95*$C$95,2)</f>
        <v>0</v>
      </c>
      <c r="O95" s="210">
        <f>ROUNDDOWN('기술자분류(측량)'!P80/$D$95*$C$95,2)</f>
        <v>0</v>
      </c>
      <c r="P95" s="210">
        <f>ROUNDDOWN('기술자분류(측량)'!Q80/$D$95*$C$95,2)</f>
        <v>0</v>
      </c>
      <c r="Q95" s="210">
        <f>ROUNDDOWN('기술자분류(측량)'!R80/$D$95*$C$95,2)</f>
        <v>0</v>
      </c>
      <c r="R95" s="210">
        <f>ROUNDDOWN('기술자분류(측량)'!S80/$D$95*$C$95,2)</f>
        <v>0</v>
      </c>
      <c r="S95" s="207"/>
      <c r="T95" s="207"/>
      <c r="U95" s="207"/>
      <c r="V95" s="211"/>
      <c r="W95" s="212"/>
      <c r="X95" s="217"/>
      <c r="Y95" s="216"/>
      <c r="Z95" s="198"/>
      <c r="AA95" s="202"/>
      <c r="AB95" s="201"/>
    </row>
    <row r="96" spans="1:28" ht="22.5" hidden="1" customHeight="1">
      <c r="A96" s="215" t="s">
        <v>128</v>
      </c>
      <c r="B96" s="204" t="s">
        <v>150</v>
      </c>
      <c r="C96" s="205"/>
      <c r="D96" s="206">
        <v>50</v>
      </c>
      <c r="E96" s="210">
        <f>'기술자분류(측량)'!I81</f>
        <v>0.5</v>
      </c>
      <c r="F96" s="210">
        <f>'기술자분류(측량)'!J81</f>
        <v>0.5</v>
      </c>
      <c r="G96" s="210">
        <f>'기술자분류(측량)'!K81</f>
        <v>1</v>
      </c>
      <c r="H96" s="208"/>
      <c r="I96" s="110"/>
      <c r="J96" s="110">
        <v>10</v>
      </c>
      <c r="K96" s="111"/>
      <c r="L96" s="112"/>
      <c r="M96" s="209">
        <f>ROUNDDOWN('기술자분류(측량)'!N81/$D$96*$C$96,2)</f>
        <v>0</v>
      </c>
      <c r="N96" s="210">
        <f>ROUNDDOWN('기술자분류(측량)'!O81/$D$96*$C$96,2)</f>
        <v>0</v>
      </c>
      <c r="O96" s="210">
        <f>ROUNDDOWN('기술자분류(측량)'!P81/$D$96*$C$96,2)</f>
        <v>0</v>
      </c>
      <c r="P96" s="210">
        <f>ROUNDDOWN('기술자분류(측량)'!Q81/$D$96*$C$96,2)</f>
        <v>0</v>
      </c>
      <c r="Q96" s="210">
        <f>ROUNDDOWN('기술자분류(측량)'!R81/$D$96*$C$96,2)</f>
        <v>0</v>
      </c>
      <c r="R96" s="210">
        <f>ROUNDDOWN('기술자분류(측량)'!S81/$D$96*$C$96,2)</f>
        <v>0</v>
      </c>
      <c r="S96" s="207"/>
      <c r="T96" s="207"/>
      <c r="U96" s="207">
        <f>J96/D96*C96</f>
        <v>0</v>
      </c>
      <c r="V96" s="211"/>
      <c r="W96" s="212"/>
      <c r="X96" s="217"/>
      <c r="Y96" s="216"/>
      <c r="Z96" s="218" t="s">
        <v>129</v>
      </c>
      <c r="AA96" s="202"/>
      <c r="AB96" s="201"/>
    </row>
    <row r="97" spans="1:28" ht="22.5" hidden="1" customHeight="1">
      <c r="A97" s="215" t="s">
        <v>130</v>
      </c>
      <c r="B97" s="204" t="s">
        <v>150</v>
      </c>
      <c r="C97" s="205"/>
      <c r="D97" s="206">
        <v>50</v>
      </c>
      <c r="E97" s="210">
        <f>'기술자분류(측량)'!I82</f>
        <v>0.5</v>
      </c>
      <c r="F97" s="210">
        <f>'기술자분류(측량)'!J82</f>
        <v>0</v>
      </c>
      <c r="G97" s="210">
        <f>'기술자분류(측량)'!K82</f>
        <v>0.5</v>
      </c>
      <c r="H97" s="208"/>
      <c r="I97" s="110"/>
      <c r="J97" s="110"/>
      <c r="K97" s="111"/>
      <c r="L97" s="112"/>
      <c r="M97" s="209">
        <f>ROUNDDOWN('기술자분류(측량)'!N82/$D$97*$C$97,2)</f>
        <v>0</v>
      </c>
      <c r="N97" s="210">
        <f>ROUNDDOWN('기술자분류(측량)'!O82/$D$97*$C$97,2)</f>
        <v>0</v>
      </c>
      <c r="O97" s="210">
        <f>ROUNDDOWN('기술자분류(측량)'!P82/$D$97*$C$97,2)</f>
        <v>0</v>
      </c>
      <c r="P97" s="210">
        <f>ROUNDDOWN('기술자분류(측량)'!Q82/$D$97*$C$97,2)</f>
        <v>0</v>
      </c>
      <c r="Q97" s="210">
        <f>ROUNDDOWN('기술자분류(측량)'!R82/$D$97*$C$97,2)</f>
        <v>0</v>
      </c>
      <c r="R97" s="210">
        <f>ROUNDDOWN('기술자분류(측량)'!S82/$D$97*$C$97,2)</f>
        <v>0</v>
      </c>
      <c r="S97" s="207"/>
      <c r="T97" s="207"/>
      <c r="U97" s="207"/>
      <c r="V97" s="211"/>
      <c r="W97" s="212"/>
      <c r="X97" s="217"/>
      <c r="Y97" s="216"/>
      <c r="Z97" s="218" t="s">
        <v>129</v>
      </c>
      <c r="AA97" s="202"/>
      <c r="AB97" s="201"/>
    </row>
    <row r="98" spans="1:28" ht="22.5" hidden="1" customHeight="1">
      <c r="A98" s="215" t="s">
        <v>131</v>
      </c>
      <c r="B98" s="204" t="s">
        <v>150</v>
      </c>
      <c r="C98" s="205"/>
      <c r="D98" s="206">
        <v>50</v>
      </c>
      <c r="E98" s="210">
        <f>'기술자분류(측량)'!I83</f>
        <v>0.5</v>
      </c>
      <c r="F98" s="210">
        <f>'기술자분류(측량)'!J83</f>
        <v>0</v>
      </c>
      <c r="G98" s="210">
        <f>'기술자분류(측량)'!K83</f>
        <v>0.5</v>
      </c>
      <c r="H98" s="208"/>
      <c r="I98" s="110"/>
      <c r="J98" s="110"/>
      <c r="K98" s="111"/>
      <c r="L98" s="112"/>
      <c r="M98" s="209">
        <f>ROUNDDOWN('기술자분류(측량)'!N83/$D$98*$C$98,2)</f>
        <v>0</v>
      </c>
      <c r="N98" s="210">
        <f>ROUNDDOWN('기술자분류(측량)'!O83/$D$98*$C$98,2)</f>
        <v>0</v>
      </c>
      <c r="O98" s="210">
        <f>ROUNDDOWN('기술자분류(측량)'!P83/$D$98*$C$98,2)</f>
        <v>0</v>
      </c>
      <c r="P98" s="210">
        <f>ROUNDDOWN('기술자분류(측량)'!Q83/$D$98*$C$98,2)</f>
        <v>0</v>
      </c>
      <c r="Q98" s="210">
        <f>ROUNDDOWN('기술자분류(측량)'!R83/$D$98*$C$98,2)</f>
        <v>0</v>
      </c>
      <c r="R98" s="210">
        <f>ROUNDDOWN('기술자분류(측량)'!S83/$D$98*$C$98,2)</f>
        <v>0</v>
      </c>
      <c r="S98" s="207"/>
      <c r="T98" s="207"/>
      <c r="U98" s="207"/>
      <c r="V98" s="211"/>
      <c r="W98" s="212"/>
      <c r="X98" s="217"/>
      <c r="Y98" s="216"/>
      <c r="Z98" s="218" t="s">
        <v>129</v>
      </c>
      <c r="AA98" s="202"/>
      <c r="AB98" s="201"/>
    </row>
    <row r="99" spans="1:28" ht="22.5" hidden="1" customHeight="1">
      <c r="A99" s="203" t="s">
        <v>157</v>
      </c>
      <c r="B99" s="204"/>
      <c r="C99" s="205"/>
      <c r="D99" s="237"/>
      <c r="E99" s="218"/>
      <c r="F99" s="218"/>
      <c r="G99" s="238"/>
      <c r="H99" s="110"/>
      <c r="I99" s="110"/>
      <c r="J99" s="110"/>
      <c r="K99" s="111"/>
      <c r="L99" s="112"/>
      <c r="M99" s="209"/>
      <c r="N99" s="210"/>
      <c r="O99" s="210"/>
      <c r="P99" s="210"/>
      <c r="Q99" s="210"/>
      <c r="R99" s="210"/>
      <c r="S99" s="207"/>
      <c r="T99" s="207"/>
      <c r="U99" s="207"/>
      <c r="V99" s="211"/>
      <c r="W99" s="212"/>
      <c r="X99" s="213"/>
      <c r="Y99" s="214"/>
      <c r="Z99" s="198"/>
      <c r="AA99" s="202"/>
      <c r="AB99" s="201"/>
    </row>
    <row r="100" spans="1:28" ht="22.5" hidden="1" customHeight="1">
      <c r="A100" s="215" t="s">
        <v>158</v>
      </c>
      <c r="B100" s="204" t="s">
        <v>140</v>
      </c>
      <c r="C100" s="205"/>
      <c r="D100" s="206">
        <v>3</v>
      </c>
      <c r="E100" s="210">
        <f>'기술자분류(측량)'!I85</f>
        <v>1</v>
      </c>
      <c r="F100" s="210">
        <f>'기술자분류(측량)'!J85</f>
        <v>1</v>
      </c>
      <c r="G100" s="210">
        <f>'기술자분류(측량)'!K85</f>
        <v>1</v>
      </c>
      <c r="H100" s="208"/>
      <c r="I100" s="110"/>
      <c r="J100" s="110"/>
      <c r="K100" s="111"/>
      <c r="L100" s="112"/>
      <c r="M100" s="209">
        <f>ROUNDDOWN('기술자분류(측량)'!N85/$D$100*$C$100,2)*0.8</f>
        <v>0</v>
      </c>
      <c r="N100" s="210">
        <f>ROUNDDOWN('기술자분류(측량)'!O85/$D$100*$C$100,2)*0.8</f>
        <v>0</v>
      </c>
      <c r="O100" s="210">
        <f>ROUNDDOWN('기술자분류(측량)'!P85/$D$100*$C$100,2)*0.8</f>
        <v>0</v>
      </c>
      <c r="P100" s="210">
        <f>ROUNDDOWN('기술자분류(측량)'!Q85/$D$100*$C$100,2)*0.8</f>
        <v>0</v>
      </c>
      <c r="Q100" s="210">
        <f>ROUNDDOWN('기술자분류(측량)'!R85/$D$100*$C$100,2)*0.8</f>
        <v>0</v>
      </c>
      <c r="R100" s="210">
        <f>ROUNDDOWN('기술자분류(측량)'!S85/$D$100*$C$100,2)*0.8</f>
        <v>0</v>
      </c>
      <c r="S100" s="207"/>
      <c r="T100" s="207"/>
      <c r="U100" s="207"/>
      <c r="V100" s="211"/>
      <c r="W100" s="212"/>
      <c r="X100" s="217"/>
      <c r="Y100" s="216" t="s">
        <v>124</v>
      </c>
      <c r="Z100" s="198" t="s">
        <v>159</v>
      </c>
      <c r="AA100" s="202"/>
      <c r="AB100" s="201"/>
    </row>
    <row r="101" spans="1:28" ht="22.5" hidden="1" customHeight="1">
      <c r="A101" s="186" t="s">
        <v>158</v>
      </c>
      <c r="B101" s="187" t="s">
        <v>140</v>
      </c>
      <c r="C101" s="188"/>
      <c r="D101" s="189">
        <v>3</v>
      </c>
      <c r="E101" s="190"/>
      <c r="F101" s="190"/>
      <c r="G101" s="190"/>
      <c r="H101" s="191"/>
      <c r="I101" s="107"/>
      <c r="J101" s="107"/>
      <c r="K101" s="108"/>
      <c r="L101" s="109"/>
      <c r="M101" s="192"/>
      <c r="N101" s="190"/>
      <c r="O101" s="190"/>
      <c r="P101" s="190"/>
      <c r="Q101" s="190"/>
      <c r="R101" s="190"/>
      <c r="S101" s="193"/>
      <c r="T101" s="193"/>
      <c r="U101" s="193"/>
      <c r="V101" s="194"/>
      <c r="W101" s="195"/>
      <c r="X101" s="196"/>
      <c r="Y101" s="197" t="s">
        <v>105</v>
      </c>
      <c r="Z101" s="198" t="s">
        <v>159</v>
      </c>
      <c r="AA101" s="202"/>
      <c r="AB101" s="201"/>
    </row>
    <row r="102" spans="1:28" ht="22.5" hidden="1" customHeight="1">
      <c r="A102" s="186" t="s">
        <v>149</v>
      </c>
      <c r="B102" s="187" t="s">
        <v>160</v>
      </c>
      <c r="C102" s="188"/>
      <c r="D102" s="189">
        <v>3</v>
      </c>
      <c r="E102" s="190">
        <f>'기술자분류(측량)'!I85</f>
        <v>1</v>
      </c>
      <c r="F102" s="190">
        <f>'기술자분류(측량)'!J85</f>
        <v>1</v>
      </c>
      <c r="G102" s="190">
        <f>'기술자분류(측량)'!K85</f>
        <v>1</v>
      </c>
      <c r="H102" s="191"/>
      <c r="I102" s="107"/>
      <c r="J102" s="107"/>
      <c r="K102" s="108"/>
      <c r="L102" s="109"/>
      <c r="M102" s="209">
        <f>ROUNDDOWN('기술자분류(측량)'!N85/$D$102*$C$102,2)</f>
        <v>0</v>
      </c>
      <c r="N102" s="210">
        <f>ROUNDDOWN('기술자분류(측량)'!O85/$D$102*$C$102,2)</f>
        <v>0</v>
      </c>
      <c r="O102" s="210">
        <f>ROUNDDOWN('기술자분류(측량)'!P85/$D$102*$C$102,2)</f>
        <v>0</v>
      </c>
      <c r="P102" s="210">
        <f>ROUNDDOWN('기술자분류(측량)'!Q85/$D$102*$C$102,2)</f>
        <v>0</v>
      </c>
      <c r="Q102" s="210">
        <f>ROUNDDOWN('기술자분류(측량)'!R85/$D$102*$C$102,2)</f>
        <v>0</v>
      </c>
      <c r="R102" s="210">
        <f>ROUNDDOWN('기술자분류(측량)'!S85/$D$102*$C$102,2)</f>
        <v>0</v>
      </c>
      <c r="S102" s="193"/>
      <c r="T102" s="193"/>
      <c r="U102" s="193"/>
      <c r="V102" s="194"/>
      <c r="W102" s="195"/>
      <c r="X102" s="196"/>
      <c r="Y102" s="197"/>
      <c r="Z102" s="198"/>
      <c r="AA102" s="202"/>
      <c r="AB102" s="201"/>
    </row>
    <row r="103" spans="1:28" ht="22.5" hidden="1" customHeight="1">
      <c r="A103" s="186" t="s">
        <v>128</v>
      </c>
      <c r="B103" s="187" t="s">
        <v>160</v>
      </c>
      <c r="C103" s="188"/>
      <c r="D103" s="189">
        <v>3</v>
      </c>
      <c r="E103" s="190">
        <f>'기술자분류(측량)'!I86</f>
        <v>3</v>
      </c>
      <c r="F103" s="190">
        <f>'기술자분류(측량)'!J86</f>
        <v>2</v>
      </c>
      <c r="G103" s="190">
        <f>'기술자분류(측량)'!K86</f>
        <v>3</v>
      </c>
      <c r="H103" s="191"/>
      <c r="I103" s="107"/>
      <c r="J103" s="107">
        <v>60</v>
      </c>
      <c r="K103" s="108"/>
      <c r="L103" s="109"/>
      <c r="M103" s="209">
        <f>ROUNDDOWN('기술자분류(측량)'!N86/$D$103*$C$103,2)</f>
        <v>0</v>
      </c>
      <c r="N103" s="210">
        <f>ROUNDDOWN('기술자분류(측량)'!O86/$D$103*$C$103,2)</f>
        <v>0</v>
      </c>
      <c r="O103" s="210">
        <f>ROUNDDOWN('기술자분류(측량)'!P86/$D$103*$C$103,2)</f>
        <v>0</v>
      </c>
      <c r="P103" s="210">
        <f>ROUNDDOWN('기술자분류(측량)'!Q86/$D$103*$C$103,2)</f>
        <v>0</v>
      </c>
      <c r="Q103" s="210">
        <f>ROUNDDOWN('기술자분류(측량)'!R86/$D$103*$C$103,2)</f>
        <v>0</v>
      </c>
      <c r="R103" s="210">
        <f>ROUNDDOWN('기술자분류(측량)'!S86/$D$103*$C$103,2)</f>
        <v>0</v>
      </c>
      <c r="S103" s="193"/>
      <c r="T103" s="193"/>
      <c r="U103" s="207">
        <f>J103/D103*C103</f>
        <v>0</v>
      </c>
      <c r="V103" s="194"/>
      <c r="W103" s="195"/>
      <c r="X103" s="217"/>
      <c r="Y103" s="197"/>
      <c r="Z103" s="218" t="s">
        <v>129</v>
      </c>
      <c r="AA103" s="202"/>
      <c r="AB103" s="201"/>
    </row>
    <row r="104" spans="1:28" ht="22.5" hidden="1" customHeight="1">
      <c r="A104" s="186" t="s">
        <v>130</v>
      </c>
      <c r="B104" s="187" t="s">
        <v>160</v>
      </c>
      <c r="C104" s="188"/>
      <c r="D104" s="189">
        <v>3</v>
      </c>
      <c r="E104" s="190">
        <f>'기술자분류(측량)'!I87*0.9</f>
        <v>0.9</v>
      </c>
      <c r="F104" s="190">
        <f>'기술자분류(측량)'!J87</f>
        <v>0</v>
      </c>
      <c r="G104" s="190">
        <f>'기술자분류(측량)'!K87*0.9</f>
        <v>0.9</v>
      </c>
      <c r="H104" s="191"/>
      <c r="I104" s="107"/>
      <c r="J104" s="107"/>
      <c r="K104" s="108"/>
      <c r="L104" s="109"/>
      <c r="M104" s="209">
        <f>ROUNDDOWN('기술자분류(측량)'!N87/$D$104*$C$104,2)</f>
        <v>0</v>
      </c>
      <c r="N104" s="210">
        <f>ROUNDDOWN('기술자분류(측량)'!O87/$D$104*$C$104,2)*0.9</f>
        <v>0</v>
      </c>
      <c r="O104" s="210">
        <f>ROUNDDOWN('기술자분류(측량)'!P87/$D$104*$C$104,2)*0.9</f>
        <v>0</v>
      </c>
      <c r="P104" s="210">
        <f>ROUNDDOWN('기술자분류(측량)'!Q87/$D$104*$C$104,2)*0.9</f>
        <v>0</v>
      </c>
      <c r="Q104" s="210">
        <f>ROUNDDOWN('기술자분류(측량)'!R87/$D$104*$C$104,2)</f>
        <v>0</v>
      </c>
      <c r="R104" s="210">
        <f>ROUNDDOWN('기술자분류(측량)'!S87/$D$104*$C$104,2)*0.9</f>
        <v>0</v>
      </c>
      <c r="S104" s="193"/>
      <c r="T104" s="193"/>
      <c r="U104" s="193"/>
      <c r="V104" s="194"/>
      <c r="W104" s="195"/>
      <c r="X104" s="217"/>
      <c r="Y104" s="197"/>
      <c r="Z104" s="218" t="s">
        <v>129</v>
      </c>
      <c r="AA104" s="202"/>
      <c r="AB104" s="201"/>
    </row>
    <row r="105" spans="1:28" ht="22.5" hidden="1" customHeight="1">
      <c r="A105" s="186" t="s">
        <v>131</v>
      </c>
      <c r="B105" s="187" t="s">
        <v>160</v>
      </c>
      <c r="C105" s="188"/>
      <c r="D105" s="189">
        <v>3</v>
      </c>
      <c r="E105" s="190">
        <f>'기술자분류(측량)'!I88*0.9</f>
        <v>0.9</v>
      </c>
      <c r="F105" s="190">
        <f>'기술자분류(측량)'!J88</f>
        <v>0</v>
      </c>
      <c r="G105" s="190">
        <f>'기술자분류(측량)'!K88*0.9</f>
        <v>1.8</v>
      </c>
      <c r="H105" s="191"/>
      <c r="I105" s="107"/>
      <c r="J105" s="107"/>
      <c r="K105" s="108"/>
      <c r="L105" s="109"/>
      <c r="M105" s="209">
        <f>ROUNDDOWN('기술자분류(측량)'!N88/$D$105*$C$105,2)</f>
        <v>0</v>
      </c>
      <c r="N105" s="210">
        <f>ROUNDDOWN('기술자분류(측량)'!O88/$D$105*$C$105,2)*0.9</f>
        <v>0</v>
      </c>
      <c r="O105" s="210">
        <f>ROUNDDOWN('기술자분류(측량)'!P88/$D$105*$C$105,2)*0.9</f>
        <v>0</v>
      </c>
      <c r="P105" s="210">
        <f>ROUNDDOWN('기술자분류(측량)'!Q88/$D$105*$C$105,2)*0.9</f>
        <v>0</v>
      </c>
      <c r="Q105" s="210">
        <f>ROUNDDOWN('기술자분류(측량)'!R88/$D$105*$C$105,2)</f>
        <v>0</v>
      </c>
      <c r="R105" s="210">
        <f>ROUNDDOWN('기술자분류(측량)'!S88/$D$105*$C$105,2)*0.9</f>
        <v>0</v>
      </c>
      <c r="S105" s="193"/>
      <c r="T105" s="193"/>
      <c r="U105" s="193"/>
      <c r="V105" s="194"/>
      <c r="W105" s="195"/>
      <c r="X105" s="217"/>
      <c r="Y105" s="197"/>
      <c r="Z105" s="218" t="s">
        <v>129</v>
      </c>
      <c r="AA105" s="202"/>
      <c r="AB105" s="201"/>
    </row>
    <row r="106" spans="1:28" ht="22.5" hidden="1" customHeight="1">
      <c r="A106" s="186" t="s">
        <v>161</v>
      </c>
      <c r="B106" s="187" t="s">
        <v>150</v>
      </c>
      <c r="C106" s="188"/>
      <c r="D106" s="189"/>
      <c r="E106" s="190"/>
      <c r="F106" s="190"/>
      <c r="G106" s="190"/>
      <c r="H106" s="191"/>
      <c r="I106" s="107"/>
      <c r="J106" s="107"/>
      <c r="K106" s="108"/>
      <c r="L106" s="109"/>
      <c r="M106" s="209"/>
      <c r="N106" s="210"/>
      <c r="O106" s="210"/>
      <c r="P106" s="210"/>
      <c r="Q106" s="210"/>
      <c r="R106" s="210"/>
      <c r="S106" s="193"/>
      <c r="T106" s="193"/>
      <c r="U106" s="193"/>
      <c r="V106" s="194"/>
      <c r="W106" s="195"/>
      <c r="X106" s="196"/>
      <c r="Y106" s="197" t="s">
        <v>105</v>
      </c>
      <c r="Z106" s="198" t="s">
        <v>162</v>
      </c>
      <c r="AA106" s="202"/>
      <c r="AB106" s="201"/>
    </row>
    <row r="107" spans="1:28" ht="22.5" hidden="1" customHeight="1">
      <c r="A107" s="186" t="s">
        <v>130</v>
      </c>
      <c r="B107" s="187" t="s">
        <v>150</v>
      </c>
      <c r="C107" s="188"/>
      <c r="D107" s="189">
        <v>150</v>
      </c>
      <c r="E107" s="190">
        <f>'기술자분류(측량)'!I142</f>
        <v>0.2</v>
      </c>
      <c r="F107" s="190">
        <f>'기술자분류(측량)'!J142</f>
        <v>0</v>
      </c>
      <c r="G107" s="190">
        <f>'기술자분류(측량)'!K142</f>
        <v>0.2</v>
      </c>
      <c r="H107" s="191"/>
      <c r="I107" s="107"/>
      <c r="J107" s="107"/>
      <c r="K107" s="108">
        <v>10</v>
      </c>
      <c r="L107" s="109"/>
      <c r="M107" s="209"/>
      <c r="N107" s="210">
        <f>ROUNDDOWN('기술자분류(측량)'!O142/$D$107*$C$107,2)</f>
        <v>0</v>
      </c>
      <c r="O107" s="210">
        <f>ROUNDDOWN('기술자분류(측량)'!P142/$D$107*$C$107,2)</f>
        <v>0</v>
      </c>
      <c r="P107" s="210">
        <f>ROUNDDOWN('기술자분류(측량)'!Q142/$D$107*$C$107,2)</f>
        <v>0</v>
      </c>
      <c r="Q107" s="210">
        <f>ROUNDDOWN('기술자분류(측량)'!R142/$D$107*$C$107,2)</f>
        <v>0</v>
      </c>
      <c r="R107" s="210">
        <f>ROUNDDOWN('기술자분류(측량)'!S142/$D$107*$C$107,2)</f>
        <v>0</v>
      </c>
      <c r="S107" s="193"/>
      <c r="T107" s="193"/>
      <c r="U107" s="193"/>
      <c r="V107" s="211">
        <f>K107/D107*C107</f>
        <v>0</v>
      </c>
      <c r="W107" s="195"/>
      <c r="X107" s="217"/>
      <c r="Y107" s="197"/>
      <c r="Z107" s="218" t="s">
        <v>129</v>
      </c>
      <c r="AA107" s="202"/>
      <c r="AB107" s="201"/>
    </row>
    <row r="108" spans="1:28" ht="22.5" hidden="1" customHeight="1">
      <c r="A108" s="186" t="s">
        <v>131</v>
      </c>
      <c r="B108" s="187" t="s">
        <v>150</v>
      </c>
      <c r="C108" s="188"/>
      <c r="D108" s="189">
        <v>150</v>
      </c>
      <c r="E108" s="190">
        <f>'기술자분류(측량)'!I143</f>
        <v>2.4</v>
      </c>
      <c r="F108" s="190">
        <f>'기술자분류(측량)'!J143</f>
        <v>0.6</v>
      </c>
      <c r="G108" s="190">
        <f>'기술자분류(측량)'!K143</f>
        <v>1.8</v>
      </c>
      <c r="H108" s="191"/>
      <c r="I108" s="107"/>
      <c r="J108" s="107"/>
      <c r="K108" s="108">
        <v>40</v>
      </c>
      <c r="L108" s="109"/>
      <c r="M108" s="209"/>
      <c r="N108" s="210">
        <f>ROUNDDOWN('기술자분류(측량)'!O143/$D$108*$C$108,2)</f>
        <v>0</v>
      </c>
      <c r="O108" s="210">
        <f>ROUNDDOWN('기술자분류(측량)'!P143/$D$108*$C$108,2)</f>
        <v>0</v>
      </c>
      <c r="P108" s="210">
        <f>ROUNDDOWN('기술자분류(측량)'!Q143/$D$108*$C$108,2)</f>
        <v>0</v>
      </c>
      <c r="Q108" s="210">
        <f>ROUNDDOWN('기술자분류(측량)'!R143/$D$108*$C$108,2)</f>
        <v>0</v>
      </c>
      <c r="R108" s="210">
        <f>ROUNDDOWN('기술자분류(측량)'!S143/$D$108*$C$108,2)</f>
        <v>0</v>
      </c>
      <c r="S108" s="193"/>
      <c r="T108" s="193"/>
      <c r="U108" s="193"/>
      <c r="V108" s="211">
        <f>K108/D108*C108</f>
        <v>0</v>
      </c>
      <c r="W108" s="195"/>
      <c r="X108" s="217"/>
      <c r="Y108" s="197"/>
      <c r="Z108" s="218" t="s">
        <v>129</v>
      </c>
      <c r="AA108" s="202"/>
      <c r="AB108" s="201"/>
    </row>
    <row r="109" spans="1:28" ht="22.5" hidden="1" customHeight="1">
      <c r="A109" s="186" t="s">
        <v>163</v>
      </c>
      <c r="B109" s="187"/>
      <c r="C109" s="188"/>
      <c r="D109" s="189"/>
      <c r="E109" s="190"/>
      <c r="F109" s="190"/>
      <c r="G109" s="190"/>
      <c r="H109" s="191"/>
      <c r="I109" s="107"/>
      <c r="J109" s="107"/>
      <c r="K109" s="108"/>
      <c r="L109" s="109"/>
      <c r="M109" s="209"/>
      <c r="N109" s="210"/>
      <c r="O109" s="210"/>
      <c r="P109" s="210"/>
      <c r="Q109" s="210"/>
      <c r="R109" s="210"/>
      <c r="S109" s="193"/>
      <c r="T109" s="193"/>
      <c r="U109" s="193"/>
      <c r="V109" s="194"/>
      <c r="W109" s="195"/>
      <c r="X109" s="196"/>
      <c r="Y109" s="197" t="s">
        <v>105</v>
      </c>
      <c r="Z109" s="198" t="s">
        <v>162</v>
      </c>
      <c r="AA109" s="202"/>
      <c r="AB109" s="201"/>
    </row>
    <row r="110" spans="1:28" ht="22.5" hidden="1" customHeight="1">
      <c r="A110" s="186" t="s">
        <v>130</v>
      </c>
      <c r="B110" s="187" t="s">
        <v>150</v>
      </c>
      <c r="C110" s="188"/>
      <c r="D110" s="189">
        <v>100</v>
      </c>
      <c r="E110" s="190">
        <f>'기술자분류(측량)'!I145</f>
        <v>0.5</v>
      </c>
      <c r="F110" s="190">
        <f>'기술자분류(측량)'!J145</f>
        <v>0</v>
      </c>
      <c r="G110" s="190">
        <f>'기술자분류(측량)'!K145</f>
        <v>0.2</v>
      </c>
      <c r="H110" s="191"/>
      <c r="I110" s="107"/>
      <c r="J110" s="107"/>
      <c r="K110" s="108"/>
      <c r="L110" s="109"/>
      <c r="M110" s="209"/>
      <c r="N110" s="210">
        <f>ROUNDDOWN('기술자분류(측량)'!O145/$D$110*$C$110,2)</f>
        <v>0</v>
      </c>
      <c r="O110" s="210">
        <f>ROUNDDOWN('기술자분류(측량)'!P145/$D$110*$C$110,2)</f>
        <v>0</v>
      </c>
      <c r="P110" s="210">
        <f>ROUNDDOWN('기술자분류(측량)'!Q145/$D$110*$C$110,2)</f>
        <v>0</v>
      </c>
      <c r="Q110" s="210">
        <f>ROUNDDOWN('기술자분류(측량)'!R145/$D$110*$C$110,2)</f>
        <v>0</v>
      </c>
      <c r="R110" s="210">
        <f>ROUNDDOWN('기술자분류(측량)'!S145/$D$110*$C$110,2)</f>
        <v>0</v>
      </c>
      <c r="S110" s="193"/>
      <c r="T110" s="193"/>
      <c r="U110" s="193"/>
      <c r="V110" s="194"/>
      <c r="W110" s="195"/>
      <c r="X110" s="217"/>
      <c r="Y110" s="197"/>
      <c r="Z110" s="218" t="s">
        <v>164</v>
      </c>
      <c r="AA110" s="202"/>
      <c r="AB110" s="201"/>
    </row>
    <row r="111" spans="1:28" ht="22.5" hidden="1" customHeight="1">
      <c r="A111" s="186" t="s">
        <v>131</v>
      </c>
      <c r="B111" s="187" t="s">
        <v>150</v>
      </c>
      <c r="C111" s="188"/>
      <c r="D111" s="189">
        <v>100</v>
      </c>
      <c r="E111" s="190">
        <f>'기술자분류(측량)'!I146</f>
        <v>0.5</v>
      </c>
      <c r="F111" s="190">
        <f>'기술자분류(측량)'!J146</f>
        <v>0</v>
      </c>
      <c r="G111" s="190">
        <f>'기술자분류(측량)'!K146</f>
        <v>0.7</v>
      </c>
      <c r="H111" s="191"/>
      <c r="I111" s="107"/>
      <c r="J111" s="107"/>
      <c r="K111" s="108"/>
      <c r="L111" s="109"/>
      <c r="M111" s="209"/>
      <c r="N111" s="210">
        <f>ROUNDDOWN('기술자분류(측량)'!O146/$D$111*$C$111,2)</f>
        <v>0</v>
      </c>
      <c r="O111" s="210">
        <f>ROUNDDOWN('기술자분류(측량)'!P146/$D$111*$C$111,2)</f>
        <v>0</v>
      </c>
      <c r="P111" s="210">
        <f>ROUNDDOWN('기술자분류(측량)'!Q146/$D$111*$C$111,2)</f>
        <v>0</v>
      </c>
      <c r="Q111" s="210">
        <f>ROUNDDOWN('기술자분류(측량)'!R146/$D$111*$C$111,2)</f>
        <v>0</v>
      </c>
      <c r="R111" s="210">
        <f>ROUNDDOWN('기술자분류(측량)'!S146/$D$111*$C$111,2)</f>
        <v>0</v>
      </c>
      <c r="S111" s="193"/>
      <c r="T111" s="193"/>
      <c r="U111" s="193"/>
      <c r="V111" s="194"/>
      <c r="W111" s="195"/>
      <c r="X111" s="217"/>
      <c r="Y111" s="197"/>
      <c r="Z111" s="218" t="s">
        <v>129</v>
      </c>
      <c r="AA111" s="202"/>
      <c r="AB111" s="201"/>
    </row>
    <row r="112" spans="1:28" ht="22.5" hidden="1" customHeight="1">
      <c r="A112" s="186" t="s">
        <v>165</v>
      </c>
      <c r="B112" s="187"/>
      <c r="C112" s="188"/>
      <c r="D112" s="189"/>
      <c r="E112" s="190"/>
      <c r="F112" s="190"/>
      <c r="G112" s="190"/>
      <c r="H112" s="191"/>
      <c r="I112" s="107"/>
      <c r="J112" s="107"/>
      <c r="K112" s="108"/>
      <c r="L112" s="109"/>
      <c r="M112" s="209"/>
      <c r="N112" s="210"/>
      <c r="O112" s="210"/>
      <c r="P112" s="210"/>
      <c r="Q112" s="210"/>
      <c r="R112" s="210"/>
      <c r="S112" s="193"/>
      <c r="T112" s="193"/>
      <c r="U112" s="193"/>
      <c r="V112" s="194"/>
      <c r="W112" s="195"/>
      <c r="X112" s="196"/>
      <c r="Y112" s="197" t="s">
        <v>105</v>
      </c>
      <c r="Z112" s="198" t="s">
        <v>166</v>
      </c>
      <c r="AA112" s="202"/>
      <c r="AB112" s="201"/>
    </row>
    <row r="113" spans="1:28" ht="22.5" hidden="1" customHeight="1">
      <c r="A113" s="186" t="s">
        <v>130</v>
      </c>
      <c r="B113" s="187" t="s">
        <v>160</v>
      </c>
      <c r="C113" s="188"/>
      <c r="D113" s="189">
        <v>1</v>
      </c>
      <c r="E113" s="190">
        <f>'기술자분류(측량)'!I148</f>
        <v>0.2</v>
      </c>
      <c r="F113" s="190">
        <f>'기술자분류(측량)'!J148</f>
        <v>0.2</v>
      </c>
      <c r="G113" s="190">
        <f>'기술자분류(측량)'!K148</f>
        <v>0.4</v>
      </c>
      <c r="H113" s="191"/>
      <c r="I113" s="107"/>
      <c r="J113" s="107"/>
      <c r="K113" s="108">
        <v>20</v>
      </c>
      <c r="L113" s="109"/>
      <c r="M113" s="209"/>
      <c r="N113" s="210">
        <f>ROUNDDOWN('기술자분류(측량)'!O148/$D$113*$C$113,2)</f>
        <v>0</v>
      </c>
      <c r="O113" s="210">
        <f>ROUNDDOWN('기술자분류(측량)'!P148/$D$113*$C$113,2)</f>
        <v>0</v>
      </c>
      <c r="P113" s="210">
        <f>ROUNDDOWN('기술자분류(측량)'!Q148/$D$113*$C$113,2)</f>
        <v>0</v>
      </c>
      <c r="Q113" s="210">
        <f>ROUNDDOWN('기술자분류(측량)'!R148/$D$113*$C$113,2)</f>
        <v>0</v>
      </c>
      <c r="R113" s="210">
        <f>ROUNDDOWN('기술자분류(측량)'!S148/$D$113*$C$113,2)</f>
        <v>0</v>
      </c>
      <c r="S113" s="193"/>
      <c r="T113" s="193"/>
      <c r="U113" s="193"/>
      <c r="V113" s="211">
        <f>K113/D113*C113</f>
        <v>0</v>
      </c>
      <c r="W113" s="195"/>
      <c r="X113" s="217"/>
      <c r="Y113" s="197"/>
      <c r="Z113" s="218" t="s">
        <v>129</v>
      </c>
      <c r="AA113" s="202"/>
      <c r="AB113" s="201"/>
    </row>
    <row r="114" spans="1:28" ht="22.5" hidden="1" customHeight="1">
      <c r="A114" s="186" t="s">
        <v>131</v>
      </c>
      <c r="B114" s="187" t="s">
        <v>160</v>
      </c>
      <c r="C114" s="188"/>
      <c r="D114" s="189">
        <v>1</v>
      </c>
      <c r="E114" s="190">
        <f>'기술자분류(측량)'!I149</f>
        <v>2.8</v>
      </c>
      <c r="F114" s="190">
        <f>'기술자분류(측량)'!J149</f>
        <v>2.8</v>
      </c>
      <c r="G114" s="190">
        <f>'기술자분류(측량)'!K149</f>
        <v>2.8</v>
      </c>
      <c r="H114" s="191"/>
      <c r="I114" s="107"/>
      <c r="J114" s="107"/>
      <c r="K114" s="108">
        <v>40</v>
      </c>
      <c r="L114" s="109"/>
      <c r="M114" s="209"/>
      <c r="N114" s="210">
        <f>ROUNDDOWN('기술자분류(측량)'!O149/$D$114*$C$114,2)</f>
        <v>0</v>
      </c>
      <c r="O114" s="210">
        <f>ROUNDDOWN('기술자분류(측량)'!P149/$D$114*$C$114,2)</f>
        <v>0</v>
      </c>
      <c r="P114" s="210">
        <f>ROUNDDOWN('기술자분류(측량)'!Q149/$D$114*$C$114,2)</f>
        <v>0</v>
      </c>
      <c r="Q114" s="210">
        <f>ROUNDDOWN('기술자분류(측량)'!R149/$D$114*$C$114,2)</f>
        <v>0</v>
      </c>
      <c r="R114" s="210">
        <f>ROUNDDOWN('기술자분류(측량)'!S149/$D$114*$C$114,2)</f>
        <v>0</v>
      </c>
      <c r="S114" s="193"/>
      <c r="T114" s="193"/>
      <c r="U114" s="193"/>
      <c r="V114" s="211">
        <f>K114/D114*C114</f>
        <v>0</v>
      </c>
      <c r="W114" s="195"/>
      <c r="X114" s="217"/>
      <c r="Y114" s="197"/>
      <c r="Z114" s="218" t="s">
        <v>129</v>
      </c>
      <c r="AA114" s="202"/>
      <c r="AB114" s="201"/>
    </row>
    <row r="115" spans="1:28" ht="22.5" hidden="1" customHeight="1">
      <c r="A115" s="239" t="s">
        <v>167</v>
      </c>
      <c r="B115" s="187"/>
      <c r="C115" s="188"/>
      <c r="D115" s="189"/>
      <c r="E115" s="193"/>
      <c r="F115" s="193"/>
      <c r="G115" s="193"/>
      <c r="H115" s="107"/>
      <c r="I115" s="107"/>
      <c r="J115" s="107"/>
      <c r="K115" s="108"/>
      <c r="L115" s="109"/>
      <c r="M115" s="192"/>
      <c r="N115" s="190"/>
      <c r="O115" s="190"/>
      <c r="P115" s="190"/>
      <c r="Q115" s="190"/>
      <c r="R115" s="190"/>
      <c r="S115" s="193"/>
      <c r="T115" s="193"/>
      <c r="U115" s="193"/>
      <c r="V115" s="194"/>
      <c r="W115" s="195"/>
      <c r="X115" s="240"/>
      <c r="Y115" s="197"/>
      <c r="Z115" s="198"/>
      <c r="AA115" s="202"/>
      <c r="AB115" s="201"/>
    </row>
    <row r="116" spans="1:28" ht="22.5" hidden="1" customHeight="1">
      <c r="A116" s="186" t="s">
        <v>168</v>
      </c>
      <c r="B116" s="187" t="s">
        <v>88</v>
      </c>
      <c r="C116" s="188"/>
      <c r="D116" s="189">
        <v>2</v>
      </c>
      <c r="E116" s="193">
        <f>'기술자분류(측량)'!I90</f>
        <v>1.6</v>
      </c>
      <c r="F116" s="193">
        <f>'기술자분류(측량)'!J90</f>
        <v>1.6</v>
      </c>
      <c r="G116" s="193">
        <f>'기술자분류(측량)'!K90</f>
        <v>3.2</v>
      </c>
      <c r="H116" s="107"/>
      <c r="I116" s="107"/>
      <c r="J116" s="107"/>
      <c r="K116" s="108"/>
      <c r="L116" s="109"/>
      <c r="M116" s="209">
        <f>ROUNDDOWN('기술자분류(측량)'!N90/$D$116*$C$116,2)</f>
        <v>0</v>
      </c>
      <c r="N116" s="210">
        <f>ROUNDDOWN('기술자분류(측량)'!O90/$D$116*$C$116,2)</f>
        <v>0</v>
      </c>
      <c r="O116" s="210">
        <f>ROUNDDOWN('기술자분류(측량)'!P90/$D$116*$C$116,2)</f>
        <v>0</v>
      </c>
      <c r="P116" s="210">
        <f>ROUNDDOWN('기술자분류(측량)'!Q90/$D$116*$C$116,2)</f>
        <v>0</v>
      </c>
      <c r="Q116" s="210">
        <f>ROUNDDOWN('기술자분류(측량)'!R90/$D$116*$C$116,2)</f>
        <v>0</v>
      </c>
      <c r="R116" s="210">
        <f>ROUNDDOWN('기술자분류(측량)'!S90/$D$116*$C$116,2)</f>
        <v>0</v>
      </c>
      <c r="S116" s="193"/>
      <c r="T116" s="193"/>
      <c r="U116" s="193"/>
      <c r="V116" s="194"/>
      <c r="W116" s="195"/>
      <c r="X116" s="224" t="s">
        <v>169</v>
      </c>
      <c r="Y116" s="225"/>
      <c r="Z116" s="198" t="s">
        <v>170</v>
      </c>
      <c r="AA116" s="202"/>
      <c r="AB116" s="201"/>
    </row>
    <row r="117" spans="1:28" ht="22.5" hidden="1" customHeight="1">
      <c r="A117" s="186" t="s">
        <v>171</v>
      </c>
      <c r="B117" s="187" t="s">
        <v>88</v>
      </c>
      <c r="C117" s="188"/>
      <c r="D117" s="189">
        <v>2</v>
      </c>
      <c r="E117" s="190">
        <f>'기술자분류(측량)'!I91</f>
        <v>0.8</v>
      </c>
      <c r="F117" s="190">
        <f>'기술자분류(측량)'!J91</f>
        <v>0.8</v>
      </c>
      <c r="G117" s="190">
        <f>'기술자분류(측량)'!K91</f>
        <v>1.6</v>
      </c>
      <c r="H117" s="191"/>
      <c r="I117" s="107"/>
      <c r="J117" s="107"/>
      <c r="K117" s="108"/>
      <c r="L117" s="109"/>
      <c r="M117" s="209">
        <f>ROUNDDOWN('기술자분류(측량)'!N91/$D$117*$C$117,2)</f>
        <v>0</v>
      </c>
      <c r="N117" s="210">
        <f>ROUNDDOWN('기술자분류(측량)'!O91/$D$117*$C$117,2)</f>
        <v>0</v>
      </c>
      <c r="O117" s="210">
        <f>ROUNDDOWN('기술자분류(측량)'!P91/$D$117*$C$117,2)</f>
        <v>0</v>
      </c>
      <c r="P117" s="210">
        <f>ROUNDDOWN('기술자분류(측량)'!Q91/$D$117*$C$117,2)</f>
        <v>0</v>
      </c>
      <c r="Q117" s="210">
        <f>ROUNDDOWN('기술자분류(측량)'!R91/$D$117*$C$117,2)</f>
        <v>0</v>
      </c>
      <c r="R117" s="210">
        <f>ROUNDDOWN('기술자분류(측량)'!S91/$D$117*$C$117,2)</f>
        <v>0</v>
      </c>
      <c r="S117" s="193"/>
      <c r="T117" s="193"/>
      <c r="U117" s="193"/>
      <c r="V117" s="194"/>
      <c r="W117" s="195"/>
      <c r="X117" s="196" t="s">
        <v>172</v>
      </c>
      <c r="Y117" s="197"/>
      <c r="Z117" s="198" t="s">
        <v>170</v>
      </c>
      <c r="AA117" s="202"/>
      <c r="AB117" s="201"/>
    </row>
    <row r="118" spans="1:28" ht="22.5" hidden="1" customHeight="1">
      <c r="A118" s="186" t="s">
        <v>173</v>
      </c>
      <c r="B118" s="187" t="s">
        <v>174</v>
      </c>
      <c r="C118" s="188"/>
      <c r="D118" s="189">
        <v>1</v>
      </c>
      <c r="E118" s="190">
        <f>'기술자분류(측량)'!I93</f>
        <v>1.7</v>
      </c>
      <c r="F118" s="190">
        <f>'기술자분류(측량)'!J93</f>
        <v>1.1000000000000001</v>
      </c>
      <c r="G118" s="190">
        <f>'기술자분류(측량)'!K93</f>
        <v>2.2000000000000002</v>
      </c>
      <c r="H118" s="191"/>
      <c r="I118" s="107"/>
      <c r="J118" s="107"/>
      <c r="K118" s="108"/>
      <c r="L118" s="109"/>
      <c r="M118" s="209">
        <f>ROUNDDOWN('기술자분류(측량)'!N93/$D$118*$C$118,2)</f>
        <v>0</v>
      </c>
      <c r="N118" s="210">
        <f>ROUNDDOWN('기술자분류(측량)'!O93/$D$118*$C$118,2)</f>
        <v>0</v>
      </c>
      <c r="O118" s="210">
        <f>ROUNDDOWN('기술자분류(측량)'!P93/$D$118*$C$118,2)</f>
        <v>0</v>
      </c>
      <c r="P118" s="210">
        <f>ROUNDDOWN('기술자분류(측량)'!Q93/$D$118*$C$118,2)</f>
        <v>0</v>
      </c>
      <c r="Q118" s="210">
        <f>ROUNDDOWN('기술자분류(측량)'!R93/$D$118*$C$118,2)</f>
        <v>0</v>
      </c>
      <c r="R118" s="210">
        <f>ROUNDDOWN('기술자분류(측량)'!S93/$D$118*$C$118,2)</f>
        <v>0</v>
      </c>
      <c r="S118" s="193"/>
      <c r="T118" s="193"/>
      <c r="U118" s="193"/>
      <c r="V118" s="194"/>
      <c r="W118" s="195"/>
      <c r="X118" s="196" t="s">
        <v>175</v>
      </c>
      <c r="Y118" s="197"/>
      <c r="Z118" s="198" t="s">
        <v>170</v>
      </c>
      <c r="AA118" s="202"/>
      <c r="AB118" s="201"/>
    </row>
    <row r="119" spans="1:28" ht="22.5" hidden="1" customHeight="1">
      <c r="A119" s="186" t="s">
        <v>176</v>
      </c>
      <c r="B119" s="187" t="s">
        <v>174</v>
      </c>
      <c r="C119" s="188"/>
      <c r="D119" s="189">
        <v>1</v>
      </c>
      <c r="E119" s="190">
        <f>'기술자분류(측량)'!I94</f>
        <v>1.3</v>
      </c>
      <c r="F119" s="190">
        <f>'기술자분류(측량)'!J94</f>
        <v>0.9</v>
      </c>
      <c r="G119" s="190">
        <f>'기술자분류(측량)'!K94</f>
        <v>1.8</v>
      </c>
      <c r="H119" s="191"/>
      <c r="I119" s="107"/>
      <c r="J119" s="107"/>
      <c r="K119" s="108"/>
      <c r="L119" s="109"/>
      <c r="M119" s="209">
        <f>ROUNDDOWN('기술자분류(측량)'!N94/$D$119*$C$119,2)</f>
        <v>0</v>
      </c>
      <c r="N119" s="210">
        <f>ROUNDDOWN('기술자분류(측량)'!O94/$D$119*$C$119,2)</f>
        <v>0</v>
      </c>
      <c r="O119" s="210">
        <f>ROUNDDOWN('기술자분류(측량)'!P94/$D$119*$C$119,2)</f>
        <v>0</v>
      </c>
      <c r="P119" s="210">
        <f>ROUNDDOWN('기술자분류(측량)'!Q94/$D$119*$C$119,2)</f>
        <v>0</v>
      </c>
      <c r="Q119" s="210">
        <f>ROUNDDOWN('기술자분류(측량)'!R94/$D$119*$C$119,2)</f>
        <v>0</v>
      </c>
      <c r="R119" s="210">
        <f>ROUNDDOWN('기술자분류(측량)'!S94/$D$119*$C$119,2)</f>
        <v>0</v>
      </c>
      <c r="S119" s="193"/>
      <c r="T119" s="193"/>
      <c r="U119" s="193"/>
      <c r="V119" s="194"/>
      <c r="W119" s="195"/>
      <c r="X119" s="196" t="s">
        <v>175</v>
      </c>
      <c r="Y119" s="197"/>
      <c r="Z119" s="198" t="s">
        <v>170</v>
      </c>
      <c r="AA119" s="202"/>
      <c r="AB119" s="201"/>
    </row>
    <row r="120" spans="1:28" ht="22.5" hidden="1" customHeight="1">
      <c r="A120" s="186" t="s">
        <v>177</v>
      </c>
      <c r="B120" s="187" t="s">
        <v>174</v>
      </c>
      <c r="C120" s="188"/>
      <c r="D120" s="189">
        <v>1</v>
      </c>
      <c r="E120" s="190">
        <f>'기술자분류(측량)'!I95</f>
        <v>1</v>
      </c>
      <c r="F120" s="190">
        <f>'기술자분류(측량)'!J95</f>
        <v>0.6</v>
      </c>
      <c r="G120" s="190">
        <f>'기술자분류(측량)'!K95</f>
        <v>1</v>
      </c>
      <c r="H120" s="191"/>
      <c r="I120" s="107"/>
      <c r="J120" s="107"/>
      <c r="K120" s="108"/>
      <c r="L120" s="109"/>
      <c r="M120" s="209">
        <f>ROUNDDOWN('기술자분류(측량)'!N95/$D$120*$C$120,2)</f>
        <v>0</v>
      </c>
      <c r="N120" s="210">
        <f>ROUNDDOWN('기술자분류(측량)'!O95/$D$120*$C$120,2)</f>
        <v>0</v>
      </c>
      <c r="O120" s="210">
        <f>ROUNDDOWN('기술자분류(측량)'!P95/$D$120*$C$120,2)</f>
        <v>0</v>
      </c>
      <c r="P120" s="210">
        <f>ROUNDDOWN('기술자분류(측량)'!Q95/$D$120*$C$120,2)</f>
        <v>0</v>
      </c>
      <c r="Q120" s="210">
        <f>ROUNDDOWN('기술자분류(측량)'!R95/$D$120*$C$120,2)</f>
        <v>0</v>
      </c>
      <c r="R120" s="210">
        <f>ROUNDDOWN('기술자분류(측량)'!S95/$D$120*$C$120,2)</f>
        <v>0</v>
      </c>
      <c r="S120" s="193"/>
      <c r="T120" s="193"/>
      <c r="U120" s="193"/>
      <c r="V120" s="194"/>
      <c r="W120" s="195"/>
      <c r="X120" s="196" t="s">
        <v>175</v>
      </c>
      <c r="Y120" s="197"/>
      <c r="Z120" s="198" t="s">
        <v>170</v>
      </c>
      <c r="AA120" s="202"/>
      <c r="AB120" s="201"/>
    </row>
    <row r="121" spans="1:28" ht="22.5" hidden="1" customHeight="1">
      <c r="A121" s="186" t="s">
        <v>178</v>
      </c>
      <c r="B121" s="187" t="s">
        <v>174</v>
      </c>
      <c r="C121" s="188"/>
      <c r="D121" s="189">
        <v>1</v>
      </c>
      <c r="E121" s="190">
        <f>'기술자분류(측량)'!I96</f>
        <v>0.4</v>
      </c>
      <c r="F121" s="190">
        <f>'기술자분류(측량)'!J96</f>
        <v>0.4</v>
      </c>
      <c r="G121" s="190">
        <f>'기술자분류(측량)'!K96</f>
        <v>0.6</v>
      </c>
      <c r="H121" s="191"/>
      <c r="I121" s="107"/>
      <c r="J121" s="107"/>
      <c r="K121" s="108"/>
      <c r="L121" s="109"/>
      <c r="M121" s="209">
        <f>ROUNDDOWN('기술자분류(측량)'!N96/$D$121*$C$121,2)</f>
        <v>0</v>
      </c>
      <c r="N121" s="210">
        <f>ROUNDDOWN('기술자분류(측량)'!O96/$D$121*$C$121,2)</f>
        <v>0</v>
      </c>
      <c r="O121" s="210">
        <f>ROUNDDOWN('기술자분류(측량)'!P96/$D$121*$C$121,2)</f>
        <v>0</v>
      </c>
      <c r="P121" s="210">
        <f>ROUNDDOWN('기술자분류(측량)'!Q96/$D$121*$C$121,2)</f>
        <v>0</v>
      </c>
      <c r="Q121" s="210">
        <f>ROUNDDOWN('기술자분류(측량)'!R96/$D$121*$C$121,2)</f>
        <v>0</v>
      </c>
      <c r="R121" s="210">
        <f>ROUNDDOWN('기술자분류(측량)'!S96/$D$121*$C$121,2)</f>
        <v>0</v>
      </c>
      <c r="S121" s="193"/>
      <c r="T121" s="193"/>
      <c r="U121" s="193"/>
      <c r="V121" s="194"/>
      <c r="W121" s="195"/>
      <c r="X121" s="196" t="s">
        <v>175</v>
      </c>
      <c r="Y121" s="197"/>
      <c r="Z121" s="198" t="s">
        <v>170</v>
      </c>
      <c r="AA121" s="202"/>
      <c r="AB121" s="201"/>
    </row>
    <row r="122" spans="1:28" ht="22.5" hidden="1" customHeight="1">
      <c r="A122" s="186" t="s">
        <v>179</v>
      </c>
      <c r="B122" s="187" t="s">
        <v>174</v>
      </c>
      <c r="C122" s="188"/>
      <c r="D122" s="189">
        <v>1</v>
      </c>
      <c r="E122" s="190">
        <f>'기술자분류(측량)'!I97</f>
        <v>0.2</v>
      </c>
      <c r="F122" s="190">
        <f>'기술자분류(측량)'!J97</f>
        <v>0.2</v>
      </c>
      <c r="G122" s="190">
        <f>'기술자분류(측량)'!K97</f>
        <v>0.2</v>
      </c>
      <c r="H122" s="191"/>
      <c r="I122" s="107"/>
      <c r="J122" s="107"/>
      <c r="K122" s="108"/>
      <c r="L122" s="109"/>
      <c r="M122" s="209">
        <f>ROUNDDOWN('기술자분류(측량)'!N97/$D$122*$C$122,2)</f>
        <v>0</v>
      </c>
      <c r="N122" s="210">
        <f>ROUNDDOWN('기술자분류(측량)'!O97/$D$122*$C$122,2)</f>
        <v>0</v>
      </c>
      <c r="O122" s="210">
        <f>ROUNDDOWN('기술자분류(측량)'!P97/$D$122*$C$122,2)</f>
        <v>0</v>
      </c>
      <c r="P122" s="210">
        <f>ROUNDDOWN('기술자분류(측량)'!Q97/$D$122*$C$122,2)</f>
        <v>0</v>
      </c>
      <c r="Q122" s="210">
        <f>ROUNDDOWN('기술자분류(측량)'!R97/$D$122*$C$122,2)</f>
        <v>0</v>
      </c>
      <c r="R122" s="210">
        <f>ROUNDDOWN('기술자분류(측량)'!S97/$D$122*$C$122,2)</f>
        <v>0</v>
      </c>
      <c r="S122" s="193"/>
      <c r="T122" s="193"/>
      <c r="U122" s="193"/>
      <c r="V122" s="194"/>
      <c r="W122" s="195"/>
      <c r="X122" s="196" t="s">
        <v>175</v>
      </c>
      <c r="Y122" s="197"/>
      <c r="Z122" s="198" t="s">
        <v>170</v>
      </c>
      <c r="AA122" s="202"/>
      <c r="AB122" s="201"/>
    </row>
    <row r="123" spans="1:28" ht="22.5" hidden="1" customHeight="1">
      <c r="A123" s="186" t="s">
        <v>180</v>
      </c>
      <c r="B123" s="187" t="s">
        <v>174</v>
      </c>
      <c r="C123" s="188"/>
      <c r="D123" s="189">
        <v>1</v>
      </c>
      <c r="E123" s="190">
        <f>'기술자분류(측량)'!I98</f>
        <v>0.1</v>
      </c>
      <c r="F123" s="190">
        <f>'기술자분류(측량)'!J98</f>
        <v>0.1</v>
      </c>
      <c r="G123" s="190">
        <f>'기술자분류(측량)'!K98</f>
        <v>0.1</v>
      </c>
      <c r="H123" s="191"/>
      <c r="I123" s="107"/>
      <c r="J123" s="107"/>
      <c r="K123" s="108"/>
      <c r="L123" s="109"/>
      <c r="M123" s="209">
        <f>ROUNDDOWN('기술자분류(측량)'!N98/$D$123*$C$123,2)</f>
        <v>0</v>
      </c>
      <c r="N123" s="210">
        <f>ROUNDDOWN('기술자분류(측량)'!O98/$D$123*$C$123,2)</f>
        <v>0</v>
      </c>
      <c r="O123" s="210">
        <f>ROUNDDOWN('기술자분류(측량)'!P98/$D$123*$C$123,2)</f>
        <v>0</v>
      </c>
      <c r="P123" s="210">
        <f>ROUNDDOWN('기술자분류(측량)'!Q98/$D$123*$C$123,2)</f>
        <v>0</v>
      </c>
      <c r="Q123" s="210">
        <f>ROUNDDOWN('기술자분류(측량)'!R98/$D$123*$C$123,2)</f>
        <v>0</v>
      </c>
      <c r="R123" s="210">
        <f>ROUNDDOWN('기술자분류(측량)'!S98/$D$123*$C$123,2)</f>
        <v>0</v>
      </c>
      <c r="S123" s="193"/>
      <c r="T123" s="193"/>
      <c r="U123" s="193"/>
      <c r="V123" s="194"/>
      <c r="W123" s="195"/>
      <c r="X123" s="196" t="s">
        <v>175</v>
      </c>
      <c r="Y123" s="197"/>
      <c r="Z123" s="198" t="s">
        <v>170</v>
      </c>
      <c r="AA123" s="202"/>
      <c r="AB123" s="201"/>
    </row>
    <row r="124" spans="1:28" ht="22.5" customHeight="1">
      <c r="A124" s="239" t="s">
        <v>181</v>
      </c>
      <c r="B124" s="187"/>
      <c r="C124" s="188"/>
      <c r="D124" s="189"/>
      <c r="E124" s="190"/>
      <c r="F124" s="190"/>
      <c r="G124" s="190"/>
      <c r="H124" s="191"/>
      <c r="I124" s="107"/>
      <c r="J124" s="107"/>
      <c r="K124" s="108"/>
      <c r="L124" s="109"/>
      <c r="M124" s="192"/>
      <c r="N124" s="190"/>
      <c r="O124" s="190"/>
      <c r="P124" s="190"/>
      <c r="Q124" s="190"/>
      <c r="R124" s="190"/>
      <c r="S124" s="193"/>
      <c r="T124" s="193"/>
      <c r="U124" s="193"/>
      <c r="V124" s="194"/>
      <c r="W124" s="195"/>
      <c r="X124" s="196"/>
      <c r="Y124" s="197"/>
      <c r="Z124" s="198"/>
      <c r="AA124" s="202"/>
      <c r="AB124" s="201"/>
    </row>
    <row r="125" spans="1:28" ht="22.5" customHeight="1">
      <c r="A125" s="186" t="s">
        <v>182</v>
      </c>
      <c r="B125" s="187" t="s">
        <v>95</v>
      </c>
      <c r="C125" s="188">
        <v>2</v>
      </c>
      <c r="D125" s="189">
        <v>1</v>
      </c>
      <c r="E125" s="190">
        <f>'기술자분류(측량)'!I100</f>
        <v>0.4</v>
      </c>
      <c r="F125" s="190">
        <f>'기술자분류(측량)'!J100</f>
        <v>0.4</v>
      </c>
      <c r="G125" s="190"/>
      <c r="H125" s="191">
        <v>1</v>
      </c>
      <c r="I125" s="107"/>
      <c r="J125" s="107"/>
      <c r="K125" s="108"/>
      <c r="L125" s="109"/>
      <c r="M125" s="209">
        <f>ROUNDDOWN('기술자분류(측량)'!N100/$D$125*$C$125,2)</f>
        <v>0.06</v>
      </c>
      <c r="N125" s="210">
        <f>ROUNDDOWN('기술자분류(측량)'!O100/$D$125*$C$125,2)</f>
        <v>0.24</v>
      </c>
      <c r="O125" s="210">
        <f>ROUNDDOWN('기술자분류(측량)'!P100/$D$125*$C$125,2)</f>
        <v>0.24</v>
      </c>
      <c r="P125" s="210">
        <f>ROUNDDOWN('기술자분류(측량)'!Q100/$D$125*$C$125,2)</f>
        <v>0.26</v>
      </c>
      <c r="Q125" s="210">
        <f>ROUNDDOWN('기술자분류(측량)'!R100/$D$125*$C$125,2)</f>
        <v>0.8</v>
      </c>
      <c r="R125" s="210">
        <f>ROUNDDOWN('기술자분류(측량)'!S100/$D$125*$C$125,2)</f>
        <v>0</v>
      </c>
      <c r="S125" s="193">
        <f>H125/D125*C125</f>
        <v>2</v>
      </c>
      <c r="T125" s="193"/>
      <c r="U125" s="193"/>
      <c r="V125" s="194"/>
      <c r="W125" s="195"/>
      <c r="X125" s="196"/>
      <c r="Y125" s="197" t="s">
        <v>183</v>
      </c>
      <c r="Z125" s="198" t="s">
        <v>184</v>
      </c>
      <c r="AA125" s="202"/>
      <c r="AB125" s="201"/>
    </row>
    <row r="126" spans="1:28" ht="22.5" hidden="1" customHeight="1">
      <c r="A126" s="186" t="s">
        <v>185</v>
      </c>
      <c r="B126" s="187" t="s">
        <v>95</v>
      </c>
      <c r="C126" s="188"/>
      <c r="D126" s="189">
        <v>1</v>
      </c>
      <c r="E126" s="190">
        <f>'기술자분류(측량)'!I101</f>
        <v>0.5</v>
      </c>
      <c r="F126" s="190">
        <f>'기술자분류(측량)'!J101</f>
        <v>0.5</v>
      </c>
      <c r="G126" s="190"/>
      <c r="H126" s="191"/>
      <c r="I126" s="107"/>
      <c r="J126" s="107"/>
      <c r="K126" s="108"/>
      <c r="L126" s="109"/>
      <c r="M126" s="209">
        <f>ROUNDDOWN('기술자분류(측량)'!N101/$D$126*$C$126,2)</f>
        <v>0</v>
      </c>
      <c r="N126" s="210">
        <f>ROUNDDOWN('기술자분류(측량)'!O101/$D$126*$C$126,2)</f>
        <v>0</v>
      </c>
      <c r="O126" s="210">
        <f>ROUNDDOWN('기술자분류(측량)'!P101/$D$126*$C$126,2)</f>
        <v>0</v>
      </c>
      <c r="P126" s="210">
        <f>ROUNDDOWN('기술자분류(측량)'!Q101/$D$126*$C$126,2)</f>
        <v>0</v>
      </c>
      <c r="Q126" s="210">
        <f>ROUNDDOWN('기술자분류(측량)'!R101/$D$126*$C$126,2)</f>
        <v>0</v>
      </c>
      <c r="R126" s="210">
        <f>ROUNDDOWN('기술자분류(측량)'!S101/$D$126*$C$126,2)</f>
        <v>0</v>
      </c>
      <c r="S126" s="193"/>
      <c r="T126" s="193"/>
      <c r="U126" s="193"/>
      <c r="V126" s="194"/>
      <c r="W126" s="195"/>
      <c r="X126" s="196"/>
      <c r="Y126" s="197" t="s">
        <v>183</v>
      </c>
      <c r="Z126" s="198" t="s">
        <v>184</v>
      </c>
      <c r="AA126" s="202"/>
      <c r="AB126" s="201"/>
    </row>
    <row r="127" spans="1:28" ht="22.5" hidden="1" customHeight="1">
      <c r="A127" s="186" t="s">
        <v>186</v>
      </c>
      <c r="B127" s="187" t="s">
        <v>95</v>
      </c>
      <c r="C127" s="188"/>
      <c r="D127" s="189">
        <v>1</v>
      </c>
      <c r="E127" s="190">
        <f>'기술자분류(측량)'!I102</f>
        <v>0.25</v>
      </c>
      <c r="F127" s="190">
        <f>'기술자분류(측량)'!J102</f>
        <v>0.25</v>
      </c>
      <c r="G127" s="190"/>
      <c r="H127" s="191"/>
      <c r="I127" s="107">
        <v>1</v>
      </c>
      <c r="J127" s="107"/>
      <c r="K127" s="108"/>
      <c r="L127" s="109"/>
      <c r="M127" s="209">
        <f>ROUNDDOWN('기술자분류(측량)'!N102/$D$127*$C$127,2)</f>
        <v>0</v>
      </c>
      <c r="N127" s="210">
        <f>ROUNDDOWN('기술자분류(측량)'!O102/$D$127*$C$127,2)</f>
        <v>0</v>
      </c>
      <c r="O127" s="210">
        <f>ROUNDDOWN('기술자분류(측량)'!P102/$D$127*$C$127,2)</f>
        <v>0</v>
      </c>
      <c r="P127" s="210">
        <f>ROUNDDOWN('기술자분류(측량)'!Q102/$D$127*$C$127,2)</f>
        <v>0</v>
      </c>
      <c r="Q127" s="210">
        <f>ROUNDDOWN('기술자분류(측량)'!R102/$D$127*$C$127,2)</f>
        <v>0</v>
      </c>
      <c r="R127" s="210">
        <f>ROUNDDOWN('기술자분류(측량)'!S102/$D$127*$C$127,2)</f>
        <v>0</v>
      </c>
      <c r="S127" s="193"/>
      <c r="T127" s="207">
        <f>I127/D127*C127</f>
        <v>0</v>
      </c>
      <c r="U127" s="193"/>
      <c r="V127" s="194"/>
      <c r="W127" s="195"/>
      <c r="X127" s="196"/>
      <c r="Y127" s="197" t="s">
        <v>183</v>
      </c>
      <c r="Z127" s="198" t="s">
        <v>184</v>
      </c>
      <c r="AA127" s="202"/>
      <c r="AB127" s="201"/>
    </row>
    <row r="128" spans="1:28" ht="22.5" hidden="1" customHeight="1">
      <c r="A128" s="239" t="s">
        <v>187</v>
      </c>
      <c r="B128" s="187"/>
      <c r="C128" s="188"/>
      <c r="D128" s="189"/>
      <c r="E128" s="190"/>
      <c r="F128" s="190"/>
      <c r="G128" s="190"/>
      <c r="H128" s="191"/>
      <c r="I128" s="107"/>
      <c r="J128" s="107"/>
      <c r="K128" s="108"/>
      <c r="L128" s="109"/>
      <c r="M128" s="192"/>
      <c r="N128" s="190"/>
      <c r="O128" s="190"/>
      <c r="P128" s="190"/>
      <c r="Q128" s="190"/>
      <c r="R128" s="190"/>
      <c r="S128" s="193"/>
      <c r="T128" s="193"/>
      <c r="U128" s="193"/>
      <c r="V128" s="194"/>
      <c r="W128" s="195"/>
      <c r="X128" s="196"/>
      <c r="Y128" s="197"/>
      <c r="Z128" s="198" t="s">
        <v>188</v>
      </c>
      <c r="AA128" s="202"/>
      <c r="AB128" s="201"/>
    </row>
    <row r="129" spans="1:28" ht="22.5" hidden="1" customHeight="1">
      <c r="A129" s="186" t="s">
        <v>189</v>
      </c>
      <c r="B129" s="187" t="s">
        <v>190</v>
      </c>
      <c r="C129" s="188"/>
      <c r="D129" s="189">
        <v>1</v>
      </c>
      <c r="E129" s="190">
        <f>'기술자분류(측량)'!I104</f>
        <v>2</v>
      </c>
      <c r="F129" s="190">
        <f>'기술자분류(측량)'!J104</f>
        <v>2</v>
      </c>
      <c r="G129" s="190">
        <f>'기술자분류(측량)'!K104</f>
        <v>0</v>
      </c>
      <c r="H129" s="191"/>
      <c r="I129" s="107"/>
      <c r="J129" s="107"/>
      <c r="K129" s="108"/>
      <c r="L129" s="109"/>
      <c r="M129" s="209">
        <f>ROUNDDOWN('기술자분류(측량)'!N104/$D$129*$C$129,2)</f>
        <v>0</v>
      </c>
      <c r="N129" s="210">
        <f>ROUNDDOWN('기술자분류(측량)'!O104/$D$129*$C$129,2)</f>
        <v>0</v>
      </c>
      <c r="O129" s="210">
        <f>ROUNDDOWN('기술자분류(측량)'!P104/$D$129*$C$129,2)</f>
        <v>0</v>
      </c>
      <c r="P129" s="210">
        <f>ROUNDDOWN('기술자분류(측량)'!Q104/$D$129*$C$129,2)</f>
        <v>0</v>
      </c>
      <c r="Q129" s="210">
        <f>ROUNDDOWN('기술자분류(측량)'!R104/$D$129*$C$129,2)</f>
        <v>0</v>
      </c>
      <c r="R129" s="210">
        <f>ROUNDDOWN('기술자분류(측량)'!S104/$D$129*$C$129,2)</f>
        <v>0</v>
      </c>
      <c r="S129" s="193"/>
      <c r="T129" s="193"/>
      <c r="U129" s="193"/>
      <c r="V129" s="194"/>
      <c r="W129" s="195"/>
      <c r="X129" s="196"/>
      <c r="Y129" s="197" t="s">
        <v>183</v>
      </c>
      <c r="Z129" s="198"/>
      <c r="AA129" s="202"/>
      <c r="AB129" s="201"/>
    </row>
    <row r="130" spans="1:28" ht="22.5" hidden="1" customHeight="1">
      <c r="A130" s="186" t="s">
        <v>191</v>
      </c>
      <c r="B130" s="187" t="s">
        <v>148</v>
      </c>
      <c r="C130" s="188"/>
      <c r="D130" s="189">
        <v>2</v>
      </c>
      <c r="E130" s="190">
        <f>'기술자분류(측량)'!I105</f>
        <v>2</v>
      </c>
      <c r="F130" s="190">
        <f>'기술자분류(측량)'!J105</f>
        <v>2</v>
      </c>
      <c r="G130" s="190">
        <f>'기술자분류(측량)'!K105</f>
        <v>0</v>
      </c>
      <c r="H130" s="191"/>
      <c r="I130" s="107"/>
      <c r="J130" s="107">
        <v>14</v>
      </c>
      <c r="K130" s="108"/>
      <c r="L130" s="109"/>
      <c r="M130" s="209">
        <f>ROUNDDOWN('기술자분류(측량)'!N105/$D$130*$C$130,2)</f>
        <v>0</v>
      </c>
      <c r="N130" s="210">
        <f>ROUNDDOWN('기술자분류(측량)'!O105/$D$130*$C$130,2)</f>
        <v>0</v>
      </c>
      <c r="O130" s="210">
        <f>ROUNDDOWN('기술자분류(측량)'!P105/$D$130*$C$130,2)</f>
        <v>0</v>
      </c>
      <c r="P130" s="210">
        <f>ROUNDDOWN('기술자분류(측량)'!Q105/$D$130*$C$130,2)</f>
        <v>0</v>
      </c>
      <c r="Q130" s="210">
        <f>ROUNDDOWN('기술자분류(측량)'!R105/$D$130*$C$130,2)</f>
        <v>0</v>
      </c>
      <c r="R130" s="210">
        <f>ROUNDDOWN('기술자분류(측량)'!S105/$D$130*$C$130,2)</f>
        <v>0</v>
      </c>
      <c r="S130" s="193"/>
      <c r="T130" s="193"/>
      <c r="U130" s="207">
        <f>J130/D130*C130</f>
        <v>0</v>
      </c>
      <c r="V130" s="194"/>
      <c r="W130" s="195"/>
      <c r="X130" s="196"/>
      <c r="Y130" s="197" t="s">
        <v>183</v>
      </c>
      <c r="Z130" s="198"/>
      <c r="AA130" s="202"/>
      <c r="AB130" s="201"/>
    </row>
    <row r="131" spans="1:28" ht="22.5" hidden="1" customHeight="1">
      <c r="A131" s="186" t="s">
        <v>192</v>
      </c>
      <c r="B131" s="187" t="s">
        <v>148</v>
      </c>
      <c r="C131" s="188"/>
      <c r="D131" s="189">
        <v>1</v>
      </c>
      <c r="E131" s="190">
        <f>'기술자분류(측량)'!I106</f>
        <v>8</v>
      </c>
      <c r="F131" s="190">
        <f>'기술자분류(측량)'!J106</f>
        <v>4</v>
      </c>
      <c r="G131" s="190">
        <f>'기술자분류(측량)'!K106</f>
        <v>4</v>
      </c>
      <c r="H131" s="191"/>
      <c r="I131" s="107"/>
      <c r="J131" s="107">
        <v>20</v>
      </c>
      <c r="K131" s="108"/>
      <c r="L131" s="109"/>
      <c r="M131" s="209">
        <f>ROUNDDOWN('기술자분류(측량)'!N106/$D$131*$C$131,2)</f>
        <v>0</v>
      </c>
      <c r="N131" s="210">
        <f>ROUNDDOWN('기술자분류(측량)'!O106/$D$131*$C$131,2)</f>
        <v>0</v>
      </c>
      <c r="O131" s="210">
        <f>ROUNDDOWN('기술자분류(측량)'!P106/$D$131*$C$131,2)</f>
        <v>0</v>
      </c>
      <c r="P131" s="210">
        <f>ROUNDDOWN('기술자분류(측량)'!Q106/$D$131*$C$131,2)</f>
        <v>0</v>
      </c>
      <c r="Q131" s="210">
        <f>ROUNDDOWN('기술자분류(측량)'!R106/$D$131*$C$131,2)</f>
        <v>0</v>
      </c>
      <c r="R131" s="210">
        <f>ROUNDDOWN('기술자분류(측량)'!S106/$D$131*$C$131,2)</f>
        <v>0</v>
      </c>
      <c r="S131" s="193"/>
      <c r="T131" s="193"/>
      <c r="U131" s="207">
        <f>J131/D131*C131</f>
        <v>0</v>
      </c>
      <c r="V131" s="194"/>
      <c r="W131" s="195"/>
      <c r="X131" s="196"/>
      <c r="Y131" s="197" t="s">
        <v>183</v>
      </c>
      <c r="Z131" s="241" t="s">
        <v>129</v>
      </c>
      <c r="AA131" s="202"/>
      <c r="AB131" s="201"/>
    </row>
    <row r="132" spans="1:28" ht="22.5" hidden="1" customHeight="1">
      <c r="A132" s="186" t="s">
        <v>193</v>
      </c>
      <c r="B132" s="187" t="s">
        <v>160</v>
      </c>
      <c r="C132" s="188"/>
      <c r="D132" s="189">
        <v>1</v>
      </c>
      <c r="E132" s="190">
        <f>'기술자분류(측량)'!I107</f>
        <v>7</v>
      </c>
      <c r="F132" s="190">
        <f>'기술자분류(측량)'!J107</f>
        <v>7</v>
      </c>
      <c r="G132" s="190">
        <f>'기술자분류(측량)'!K107</f>
        <v>9</v>
      </c>
      <c r="H132" s="191"/>
      <c r="I132" s="107"/>
      <c r="J132" s="107">
        <v>30</v>
      </c>
      <c r="K132" s="108"/>
      <c r="L132" s="109"/>
      <c r="M132" s="209">
        <f>ROUNDDOWN('기술자분류(측량)'!N107/$D$132*$C$132,2)</f>
        <v>0</v>
      </c>
      <c r="N132" s="210">
        <f>ROUNDDOWN('기술자분류(측량)'!O107/$D$132*$C$132,2)</f>
        <v>0</v>
      </c>
      <c r="O132" s="210">
        <f>ROUNDDOWN('기술자분류(측량)'!P107/$D$132*$C$132,2)</f>
        <v>0</v>
      </c>
      <c r="P132" s="210">
        <f>ROUNDDOWN('기술자분류(측량)'!Q107/$D$132*$C$132,2)</f>
        <v>0</v>
      </c>
      <c r="Q132" s="210">
        <f>ROUNDDOWN('기술자분류(측량)'!R107/$D$132*$C$132,2)</f>
        <v>0</v>
      </c>
      <c r="R132" s="210">
        <f>ROUNDDOWN('기술자분류(측량)'!S107/$D$132*$C$132,2)</f>
        <v>0</v>
      </c>
      <c r="S132" s="193"/>
      <c r="T132" s="193"/>
      <c r="U132" s="207">
        <f>J132/D132*C132</f>
        <v>0</v>
      </c>
      <c r="V132" s="194"/>
      <c r="W132" s="195"/>
      <c r="X132" s="196"/>
      <c r="Y132" s="197" t="s">
        <v>124</v>
      </c>
      <c r="Z132" s="241" t="s">
        <v>129</v>
      </c>
      <c r="AA132" s="202"/>
      <c r="AB132" s="201"/>
    </row>
    <row r="133" spans="1:28" ht="22.5" hidden="1" customHeight="1">
      <c r="A133" s="186" t="s">
        <v>193</v>
      </c>
      <c r="B133" s="187" t="s">
        <v>160</v>
      </c>
      <c r="C133" s="188"/>
      <c r="D133" s="189">
        <v>1</v>
      </c>
      <c r="E133" s="190">
        <f>'기술자분류(측량)'!I108</f>
        <v>15</v>
      </c>
      <c r="F133" s="190">
        <f>'기술자분류(측량)'!J108</f>
        <v>15</v>
      </c>
      <c r="G133" s="190">
        <f>'기술자분류(측량)'!K108</f>
        <v>17</v>
      </c>
      <c r="H133" s="191"/>
      <c r="I133" s="107"/>
      <c r="J133" s="107"/>
      <c r="K133" s="108"/>
      <c r="L133" s="109"/>
      <c r="M133" s="209">
        <f>ROUNDDOWN('기술자분류(측량)'!N108/$D$133*$C$133,2)</f>
        <v>0</v>
      </c>
      <c r="N133" s="210">
        <f>ROUNDDOWN('기술자분류(측량)'!O108/$D$133*$C$133,2)</f>
        <v>0</v>
      </c>
      <c r="O133" s="210">
        <f>ROUNDDOWN('기술자분류(측량)'!P108/$D$133*$C$133,2)</f>
        <v>0</v>
      </c>
      <c r="P133" s="210">
        <f>ROUNDDOWN('기술자분류(측량)'!Q108/$D$133*$C$133,2)</f>
        <v>0</v>
      </c>
      <c r="Q133" s="210">
        <f>ROUNDDOWN('기술자분류(측량)'!R108/$D$133*$C$133,2)</f>
        <v>0</v>
      </c>
      <c r="R133" s="210">
        <f>ROUNDDOWN('기술자분류(측량)'!S108/$D$133*$C$133,2)</f>
        <v>0</v>
      </c>
      <c r="S133" s="193"/>
      <c r="T133" s="193"/>
      <c r="U133" s="193"/>
      <c r="V133" s="194"/>
      <c r="W133" s="195"/>
      <c r="X133" s="196"/>
      <c r="Y133" s="197" t="s">
        <v>105</v>
      </c>
      <c r="Z133" s="241" t="s">
        <v>129</v>
      </c>
      <c r="AA133" s="202"/>
      <c r="AB133" s="201"/>
    </row>
    <row r="134" spans="1:28" ht="22.5" hidden="1" customHeight="1">
      <c r="A134" s="186" t="s">
        <v>194</v>
      </c>
      <c r="B134" s="187" t="s">
        <v>160</v>
      </c>
      <c r="C134" s="188"/>
      <c r="D134" s="189">
        <v>1</v>
      </c>
      <c r="E134" s="190">
        <f>'기술자분류(측량)'!I109</f>
        <v>5</v>
      </c>
      <c r="F134" s="190">
        <f>'기술자분류(측량)'!J109</f>
        <v>5</v>
      </c>
      <c r="G134" s="190">
        <f>'기술자분류(측량)'!K109</f>
        <v>5</v>
      </c>
      <c r="H134" s="191"/>
      <c r="I134" s="107"/>
      <c r="J134" s="107">
        <v>30</v>
      </c>
      <c r="K134" s="108"/>
      <c r="L134" s="109"/>
      <c r="M134" s="209">
        <f>ROUNDDOWN('기술자분류(측량)'!N109/$D$134*$C$134,2)</f>
        <v>0</v>
      </c>
      <c r="N134" s="210">
        <f>ROUNDDOWN('기술자분류(측량)'!O109/$D$134*$C$134,2)</f>
        <v>0</v>
      </c>
      <c r="O134" s="210">
        <f>ROUNDDOWN('기술자분류(측량)'!P109/$D$134*$C$134,2)</f>
        <v>0</v>
      </c>
      <c r="P134" s="210">
        <f>ROUNDDOWN('기술자분류(측량)'!Q109/$D$134*$C$134,2)</f>
        <v>0</v>
      </c>
      <c r="Q134" s="210">
        <f>ROUNDDOWN('기술자분류(측량)'!R109/$D$134*$C$134,2)</f>
        <v>0</v>
      </c>
      <c r="R134" s="210">
        <f>ROUNDDOWN('기술자분류(측량)'!S109/$D$134*$C$134,2)</f>
        <v>0</v>
      </c>
      <c r="S134" s="193"/>
      <c r="T134" s="193"/>
      <c r="U134" s="207">
        <f>J134/D134*C134</f>
        <v>0</v>
      </c>
      <c r="V134" s="194"/>
      <c r="W134" s="195"/>
      <c r="X134" s="196"/>
      <c r="Y134" s="197" t="s">
        <v>183</v>
      </c>
      <c r="Z134" s="241" t="s">
        <v>129</v>
      </c>
      <c r="AA134" s="202"/>
      <c r="AB134" s="201"/>
    </row>
    <row r="135" spans="1:28" ht="22.5" hidden="1" customHeight="1">
      <c r="A135" s="186" t="s">
        <v>195</v>
      </c>
      <c r="B135" s="187" t="s">
        <v>160</v>
      </c>
      <c r="C135" s="188"/>
      <c r="D135" s="189">
        <v>1</v>
      </c>
      <c r="E135" s="190">
        <f>'기술자분류(측량)'!I110</f>
        <v>2</v>
      </c>
      <c r="F135" s="190">
        <f>'기술자분류(측량)'!J110</f>
        <v>2</v>
      </c>
      <c r="G135" s="190">
        <f>'기술자분류(측량)'!K110</f>
        <v>4</v>
      </c>
      <c r="H135" s="191"/>
      <c r="I135" s="107"/>
      <c r="J135" s="107"/>
      <c r="K135" s="108"/>
      <c r="L135" s="109"/>
      <c r="M135" s="209">
        <f>ROUNDDOWN('기술자분류(측량)'!N110/$D$135*$C$135,2)</f>
        <v>0</v>
      </c>
      <c r="N135" s="210">
        <f>ROUNDDOWN('기술자분류(측량)'!O110/$D$135*$C$135,2)</f>
        <v>0</v>
      </c>
      <c r="O135" s="210">
        <f>ROUNDDOWN('기술자분류(측량)'!P110/$D$135*$C$135,2)</f>
        <v>0</v>
      </c>
      <c r="P135" s="210">
        <f>ROUNDDOWN('기술자분류(측량)'!Q110/$D$135*$C$135,2)</f>
        <v>0</v>
      </c>
      <c r="Q135" s="210">
        <f>ROUNDDOWN('기술자분류(측량)'!R110/$D$135*$C$135,2)</f>
        <v>0</v>
      </c>
      <c r="R135" s="210">
        <f>ROUNDDOWN('기술자분류(측량)'!S110/$D$135*$C$135,2)</f>
        <v>0</v>
      </c>
      <c r="S135" s="193"/>
      <c r="T135" s="193"/>
      <c r="U135" s="193"/>
      <c r="V135" s="194"/>
      <c r="W135" s="195"/>
      <c r="X135" s="196"/>
      <c r="Y135" s="197" t="s">
        <v>183</v>
      </c>
      <c r="Z135" s="241" t="s">
        <v>129</v>
      </c>
      <c r="AA135" s="202"/>
      <c r="AB135" s="201"/>
    </row>
    <row r="136" spans="1:28" ht="22.5" hidden="1" customHeight="1">
      <c r="A136" s="186" t="s">
        <v>196</v>
      </c>
      <c r="B136" s="187" t="s">
        <v>160</v>
      </c>
      <c r="C136" s="188"/>
      <c r="D136" s="189">
        <v>1</v>
      </c>
      <c r="E136" s="190">
        <f>'기술자분류(측량)'!I111</f>
        <v>8</v>
      </c>
      <c r="F136" s="190">
        <f>'기술자분류(측량)'!J111</f>
        <v>8</v>
      </c>
      <c r="G136" s="190">
        <f>'기술자분류(측량)'!K111</f>
        <v>8</v>
      </c>
      <c r="H136" s="191"/>
      <c r="I136" s="107"/>
      <c r="J136" s="107"/>
      <c r="K136" s="108"/>
      <c r="L136" s="109"/>
      <c r="M136" s="209">
        <f>ROUNDDOWN('기술자분류(측량)'!N111/$D$136*$C$136,2)</f>
        <v>0</v>
      </c>
      <c r="N136" s="210">
        <f>ROUNDDOWN('기술자분류(측량)'!O111/$D$136*$C$136,2)</f>
        <v>0</v>
      </c>
      <c r="O136" s="210">
        <f>ROUNDDOWN('기술자분류(측량)'!P111/$D$136*$C$136,2)</f>
        <v>0</v>
      </c>
      <c r="P136" s="210">
        <f>ROUNDDOWN('기술자분류(측량)'!Q111/$D$136*$C$136,2)</f>
        <v>0</v>
      </c>
      <c r="Q136" s="210">
        <f>ROUNDDOWN('기술자분류(측량)'!R111/$D$136*$C$136,2)</f>
        <v>0</v>
      </c>
      <c r="R136" s="210">
        <f>ROUNDDOWN('기술자분류(측량)'!S111/$D$136*$C$136,2)</f>
        <v>0</v>
      </c>
      <c r="S136" s="193"/>
      <c r="T136" s="193"/>
      <c r="U136" s="193"/>
      <c r="V136" s="194"/>
      <c r="W136" s="195"/>
      <c r="X136" s="196"/>
      <c r="Y136" s="197" t="s">
        <v>105</v>
      </c>
      <c r="Z136" s="241" t="s">
        <v>129</v>
      </c>
      <c r="AA136" s="202"/>
      <c r="AB136" s="201"/>
    </row>
    <row r="137" spans="1:28" ht="22.5" hidden="1" customHeight="1">
      <c r="A137" s="186" t="s">
        <v>197</v>
      </c>
      <c r="B137" s="187" t="s">
        <v>148</v>
      </c>
      <c r="C137" s="188"/>
      <c r="D137" s="189">
        <v>1</v>
      </c>
      <c r="E137" s="190">
        <f>'기술자분류(측량)'!I112</f>
        <v>7</v>
      </c>
      <c r="F137" s="190">
        <f>'기술자분류(측량)'!J112</f>
        <v>4</v>
      </c>
      <c r="G137" s="190">
        <f>'기술자분류(측량)'!K112</f>
        <v>12</v>
      </c>
      <c r="H137" s="191"/>
      <c r="I137" s="107"/>
      <c r="J137" s="107"/>
      <c r="K137" s="108"/>
      <c r="L137" s="242">
        <f>ROUNDDOWN('기술자분류(측량)'!M112/$D$137*$C$137,2)</f>
        <v>0</v>
      </c>
      <c r="M137" s="209">
        <f>ROUNDDOWN('기술자분류(측량)'!N112/$D$137*$C$137,2)</f>
        <v>0</v>
      </c>
      <c r="N137" s="210">
        <f>ROUNDDOWN('기술자분류(측량)'!O112/$D$137*$C$137,2)</f>
        <v>0</v>
      </c>
      <c r="O137" s="210">
        <f>ROUNDDOWN('기술자분류(측량)'!P112/$D$137*$C$137,2)</f>
        <v>0</v>
      </c>
      <c r="P137" s="210">
        <f>ROUNDDOWN('기술자분류(측량)'!Q112/$D$137*$C$137,2)</f>
        <v>0</v>
      </c>
      <c r="Q137" s="210">
        <f>ROUNDDOWN('기술자분류(측량)'!R112/$D$137*$C$137,2)</f>
        <v>0</v>
      </c>
      <c r="R137" s="210">
        <f>ROUNDDOWN('기술자분류(측량)'!S112/$D$137*$C$137,2)</f>
        <v>0</v>
      </c>
      <c r="S137" s="193"/>
      <c r="T137" s="193"/>
      <c r="U137" s="193"/>
      <c r="V137" s="194"/>
      <c r="W137" s="195"/>
      <c r="X137" s="196"/>
      <c r="Y137" s="197" t="s">
        <v>183</v>
      </c>
      <c r="Z137" s="198"/>
      <c r="AA137" s="202"/>
      <c r="AB137" s="201"/>
    </row>
    <row r="138" spans="1:28" ht="22.5" hidden="1" customHeight="1">
      <c r="A138" s="239" t="s">
        <v>198</v>
      </c>
      <c r="B138" s="187"/>
      <c r="C138" s="188"/>
      <c r="D138" s="189"/>
      <c r="E138" s="190"/>
      <c r="F138" s="190"/>
      <c r="G138" s="190"/>
      <c r="H138" s="191"/>
      <c r="I138" s="107"/>
      <c r="J138" s="107"/>
      <c r="K138" s="108"/>
      <c r="L138" s="109"/>
      <c r="M138" s="192"/>
      <c r="N138" s="190"/>
      <c r="O138" s="190"/>
      <c r="P138" s="190"/>
      <c r="Q138" s="190"/>
      <c r="R138" s="190"/>
      <c r="S138" s="193"/>
      <c r="T138" s="193"/>
      <c r="U138" s="193"/>
      <c r="V138" s="194"/>
      <c r="W138" s="195"/>
      <c r="X138" s="196"/>
      <c r="Y138" s="197"/>
      <c r="Z138" s="198" t="s">
        <v>199</v>
      </c>
      <c r="AA138" s="202"/>
      <c r="AB138" s="201"/>
    </row>
    <row r="139" spans="1:28" ht="22.5" hidden="1" customHeight="1">
      <c r="A139" s="186" t="s">
        <v>200</v>
      </c>
      <c r="B139" s="187" t="s">
        <v>148</v>
      </c>
      <c r="C139" s="188"/>
      <c r="D139" s="189">
        <v>1</v>
      </c>
      <c r="E139" s="190">
        <f>'기술자분류(측량)'!I114</f>
        <v>1</v>
      </c>
      <c r="F139" s="190">
        <f>'기술자분류(측량)'!J114</f>
        <v>0</v>
      </c>
      <c r="G139" s="190">
        <f>'기술자분류(측량)'!K114</f>
        <v>1</v>
      </c>
      <c r="H139" s="191"/>
      <c r="I139" s="107"/>
      <c r="J139" s="107"/>
      <c r="K139" s="108"/>
      <c r="L139" s="109"/>
      <c r="M139" s="209">
        <f>ROUNDDOWN('기술자분류(측량)'!N114/$D$139*$C$139,2)</f>
        <v>0</v>
      </c>
      <c r="N139" s="210">
        <f>ROUNDDOWN('기술자분류(측량)'!O114/$D$139*$C$139,2)</f>
        <v>0</v>
      </c>
      <c r="O139" s="210">
        <f>ROUNDDOWN('기술자분류(측량)'!P114/$D$139*$C$139,2)</f>
        <v>0</v>
      </c>
      <c r="P139" s="210">
        <f>ROUNDDOWN('기술자분류(측량)'!Q114/$D$139*$C$139,2)</f>
        <v>0</v>
      </c>
      <c r="Q139" s="210">
        <f>ROUNDDOWN('기술자분류(측량)'!R114/$D$139*$C$139,2)</f>
        <v>0</v>
      </c>
      <c r="R139" s="210">
        <f>ROUNDDOWN('기술자분류(측량)'!S114/$D$139*$C$139,2)</f>
        <v>0</v>
      </c>
      <c r="S139" s="193"/>
      <c r="T139" s="193"/>
      <c r="U139" s="193"/>
      <c r="V139" s="194"/>
      <c r="W139" s="195"/>
      <c r="X139" s="196"/>
      <c r="Y139" s="197" t="s">
        <v>183</v>
      </c>
      <c r="Z139" s="198"/>
      <c r="AA139" s="202"/>
      <c r="AB139" s="201"/>
    </row>
    <row r="140" spans="1:28" ht="22.5" hidden="1" customHeight="1">
      <c r="A140" s="186" t="s">
        <v>194</v>
      </c>
      <c r="B140" s="187" t="s">
        <v>148</v>
      </c>
      <c r="C140" s="188"/>
      <c r="D140" s="189">
        <v>1</v>
      </c>
      <c r="E140" s="190">
        <f>'기술자분류(측량)'!I115</f>
        <v>2</v>
      </c>
      <c r="F140" s="190">
        <f>'기술자분류(측량)'!J115</f>
        <v>2</v>
      </c>
      <c r="G140" s="190">
        <f>'기술자분류(측량)'!K115</f>
        <v>2</v>
      </c>
      <c r="H140" s="191"/>
      <c r="I140" s="107"/>
      <c r="J140" s="107">
        <v>10</v>
      </c>
      <c r="K140" s="108"/>
      <c r="L140" s="109"/>
      <c r="M140" s="209">
        <f>ROUNDDOWN('기술자분류(측량)'!N115/$D$140*$C$140,2)</f>
        <v>0</v>
      </c>
      <c r="N140" s="210">
        <f>ROUNDDOWN('기술자분류(측량)'!O115/$D$140*$C$140,2)</f>
        <v>0</v>
      </c>
      <c r="O140" s="210">
        <f>ROUNDDOWN('기술자분류(측량)'!P115/$D$140*$C$140,2)</f>
        <v>0</v>
      </c>
      <c r="P140" s="210">
        <f>ROUNDDOWN('기술자분류(측량)'!Q115/$D$140*$C$140,2)</f>
        <v>0</v>
      </c>
      <c r="Q140" s="210">
        <f>ROUNDDOWN('기술자분류(측량)'!R115/$D$140*$C$140,2)</f>
        <v>0</v>
      </c>
      <c r="R140" s="210">
        <f>ROUNDDOWN('기술자분류(측량)'!S115/$D$140*$C$140,2)</f>
        <v>0</v>
      </c>
      <c r="S140" s="193"/>
      <c r="T140" s="193"/>
      <c r="U140" s="207">
        <f>J140/D140*C140</f>
        <v>0</v>
      </c>
      <c r="V140" s="194"/>
      <c r="W140" s="195"/>
      <c r="X140" s="196"/>
      <c r="Y140" s="197" t="s">
        <v>183</v>
      </c>
      <c r="Z140" s="241" t="s">
        <v>129</v>
      </c>
      <c r="AA140" s="202"/>
      <c r="AB140" s="201"/>
    </row>
    <row r="141" spans="1:28" ht="22.5" hidden="1" customHeight="1">
      <c r="A141" s="186" t="s">
        <v>201</v>
      </c>
      <c r="B141" s="187" t="s">
        <v>148</v>
      </c>
      <c r="C141" s="188"/>
      <c r="D141" s="189">
        <v>1</v>
      </c>
      <c r="E141" s="190">
        <f>'기술자분류(측량)'!I116</f>
        <v>2</v>
      </c>
      <c r="F141" s="190">
        <f>'기술자분류(측량)'!J116</f>
        <v>2</v>
      </c>
      <c r="G141" s="190">
        <f>'기술자분류(측량)'!K116</f>
        <v>2</v>
      </c>
      <c r="H141" s="191"/>
      <c r="I141" s="107"/>
      <c r="J141" s="107"/>
      <c r="K141" s="108"/>
      <c r="L141" s="109"/>
      <c r="M141" s="209">
        <f>ROUNDDOWN('기술자분류(측량)'!N116/$D$141*$C$141,2)</f>
        <v>0</v>
      </c>
      <c r="N141" s="210">
        <f>ROUNDDOWN('기술자분류(측량)'!O116/$D$141*$C$141,2)</f>
        <v>0</v>
      </c>
      <c r="O141" s="210">
        <f>ROUNDDOWN('기술자분류(측량)'!P116/$D$141*$C$141,2)</f>
        <v>0</v>
      </c>
      <c r="P141" s="210">
        <f>ROUNDDOWN('기술자분류(측량)'!Q116/$D$141*$C$141,2)</f>
        <v>0</v>
      </c>
      <c r="Q141" s="210">
        <f>ROUNDDOWN('기술자분류(측량)'!R116/$D$141*$C$141,2)</f>
        <v>0</v>
      </c>
      <c r="R141" s="210">
        <f>ROUNDDOWN('기술자분류(측량)'!S116/$D$141*$C$141,2)</f>
        <v>0</v>
      </c>
      <c r="S141" s="193"/>
      <c r="T141" s="193"/>
      <c r="U141" s="193"/>
      <c r="V141" s="194"/>
      <c r="W141" s="195"/>
      <c r="X141" s="196"/>
      <c r="Y141" s="197" t="s">
        <v>183</v>
      </c>
      <c r="Z141" s="241" t="s">
        <v>129</v>
      </c>
      <c r="AA141" s="202"/>
      <c r="AB141" s="201"/>
    </row>
    <row r="142" spans="1:28" ht="22.5" hidden="1" customHeight="1">
      <c r="A142" s="186" t="s">
        <v>202</v>
      </c>
      <c r="B142" s="187" t="s">
        <v>148</v>
      </c>
      <c r="C142" s="188"/>
      <c r="D142" s="189">
        <v>1</v>
      </c>
      <c r="E142" s="190">
        <f>'기술자분류(측량)'!I117</f>
        <v>6</v>
      </c>
      <c r="F142" s="190">
        <f>'기술자분류(측량)'!J117</f>
        <v>4</v>
      </c>
      <c r="G142" s="190">
        <f>'기술자분류(측량)'!K117</f>
        <v>4</v>
      </c>
      <c r="H142" s="191"/>
      <c r="I142" s="107"/>
      <c r="J142" s="107">
        <v>20</v>
      </c>
      <c r="K142" s="108"/>
      <c r="L142" s="109"/>
      <c r="M142" s="209">
        <f>ROUNDDOWN('기술자분류(측량)'!N117/$D$142*$C$142,2)</f>
        <v>0</v>
      </c>
      <c r="N142" s="210">
        <f>ROUNDDOWN('기술자분류(측량)'!O117/$D$142*$C$142,2)</f>
        <v>0</v>
      </c>
      <c r="O142" s="210">
        <f>ROUNDDOWN('기술자분류(측량)'!P117/$D$142*$C$142,2)</f>
        <v>0</v>
      </c>
      <c r="P142" s="210">
        <f>ROUNDDOWN('기술자분류(측량)'!Q117/$D$142*$C$142,2)</f>
        <v>0</v>
      </c>
      <c r="Q142" s="210">
        <f>ROUNDDOWN('기술자분류(측량)'!R117/$D$142*$C$142,2)</f>
        <v>0</v>
      </c>
      <c r="R142" s="210">
        <f>ROUNDDOWN('기술자분류(측량)'!S117/$D$142*$C$142,2)</f>
        <v>0</v>
      </c>
      <c r="S142" s="193"/>
      <c r="T142" s="193"/>
      <c r="U142" s="207">
        <f>J142/D142*C142</f>
        <v>0</v>
      </c>
      <c r="V142" s="194"/>
      <c r="W142" s="195"/>
      <c r="X142" s="196"/>
      <c r="Y142" s="197" t="s">
        <v>183</v>
      </c>
      <c r="Z142" s="241" t="s">
        <v>129</v>
      </c>
      <c r="AA142" s="202"/>
      <c r="AB142" s="201"/>
    </row>
    <row r="143" spans="1:28" ht="22.5" hidden="1" customHeight="1">
      <c r="A143" s="186" t="s">
        <v>203</v>
      </c>
      <c r="B143" s="187" t="s">
        <v>160</v>
      </c>
      <c r="C143" s="188"/>
      <c r="D143" s="189">
        <v>1</v>
      </c>
      <c r="E143" s="190">
        <f>'기술자분류(측량)'!I118</f>
        <v>15</v>
      </c>
      <c r="F143" s="190">
        <f>'기술자분류(측량)'!J118</f>
        <v>15</v>
      </c>
      <c r="G143" s="190">
        <f>'기술자분류(측량)'!K118</f>
        <v>17</v>
      </c>
      <c r="H143" s="191"/>
      <c r="I143" s="107"/>
      <c r="J143" s="107">
        <v>30</v>
      </c>
      <c r="K143" s="108"/>
      <c r="L143" s="109"/>
      <c r="M143" s="209">
        <f>ROUNDDOWN('기술자분류(측량)'!N118/$D$143*$C$143,2)</f>
        <v>0</v>
      </c>
      <c r="N143" s="210">
        <f>ROUNDDOWN('기술자분류(측량)'!O118/$D$143*$C$143,2)</f>
        <v>0</v>
      </c>
      <c r="O143" s="210">
        <f>ROUNDDOWN('기술자분류(측량)'!P118/$D$143*$C$143,2)</f>
        <v>0</v>
      </c>
      <c r="P143" s="210">
        <f>ROUNDDOWN('기술자분류(측량)'!Q118/$D$143*$C$143,2)</f>
        <v>0</v>
      </c>
      <c r="Q143" s="210">
        <f>ROUNDDOWN('기술자분류(측량)'!R118/$D$143*$C$143,2)</f>
        <v>0</v>
      </c>
      <c r="R143" s="210">
        <f>ROUNDDOWN('기술자분류(측량)'!S118/$D$143*$C$143,2)</f>
        <v>0</v>
      </c>
      <c r="S143" s="193"/>
      <c r="T143" s="193"/>
      <c r="U143" s="207">
        <f>J143/D143*C143</f>
        <v>0</v>
      </c>
      <c r="V143" s="194"/>
      <c r="W143" s="195"/>
      <c r="X143" s="196"/>
      <c r="Y143" s="197" t="s">
        <v>183</v>
      </c>
      <c r="Z143" s="241" t="s">
        <v>129</v>
      </c>
      <c r="AA143" s="202"/>
      <c r="AB143" s="201"/>
    </row>
    <row r="144" spans="1:28" ht="22.5" hidden="1" customHeight="1">
      <c r="A144" s="186" t="s">
        <v>204</v>
      </c>
      <c r="B144" s="187" t="s">
        <v>148</v>
      </c>
      <c r="C144" s="188"/>
      <c r="D144" s="189">
        <v>1</v>
      </c>
      <c r="E144" s="190">
        <f>'기술자분류(측량)'!I119</f>
        <v>7</v>
      </c>
      <c r="F144" s="190">
        <f>'기술자분류(측량)'!J119</f>
        <v>4</v>
      </c>
      <c r="G144" s="190">
        <f>'기술자분류(측량)'!K119</f>
        <v>12</v>
      </c>
      <c r="H144" s="191"/>
      <c r="I144" s="107"/>
      <c r="J144" s="107"/>
      <c r="K144" s="108"/>
      <c r="L144" s="109"/>
      <c r="M144" s="209">
        <f>ROUNDDOWN('기술자분류(측량)'!N119/$D$144*$C$144,2)</f>
        <v>0</v>
      </c>
      <c r="N144" s="210">
        <f>ROUNDDOWN('기술자분류(측량)'!O119/$D$144*$C$144,2)</f>
        <v>0</v>
      </c>
      <c r="O144" s="210">
        <f>ROUNDDOWN('기술자분류(측량)'!P119/$D$144*$C$144,2)</f>
        <v>0</v>
      </c>
      <c r="P144" s="210">
        <f>ROUNDDOWN('기술자분류(측량)'!Q119/$D$144*$C$144,2)</f>
        <v>0</v>
      </c>
      <c r="Q144" s="210">
        <f>ROUNDDOWN('기술자분류(측량)'!R119/$D$144*$C$144,2)</f>
        <v>0</v>
      </c>
      <c r="R144" s="210">
        <f>ROUNDDOWN('기술자분류(측량)'!S119/$D$144*$C$144,2)</f>
        <v>0</v>
      </c>
      <c r="S144" s="193"/>
      <c r="T144" s="193"/>
      <c r="U144" s="193"/>
      <c r="V144" s="194"/>
      <c r="W144" s="195"/>
      <c r="X144" s="196"/>
      <c r="Y144" s="197" t="s">
        <v>183</v>
      </c>
      <c r="Z144" s="198"/>
      <c r="AA144" s="202"/>
      <c r="AB144" s="201"/>
    </row>
    <row r="145" spans="1:28" ht="22.5" hidden="1" customHeight="1">
      <c r="A145" s="239" t="s">
        <v>205</v>
      </c>
      <c r="B145" s="187"/>
      <c r="C145" s="188"/>
      <c r="D145" s="189"/>
      <c r="E145" s="190"/>
      <c r="F145" s="190"/>
      <c r="G145" s="190"/>
      <c r="H145" s="191"/>
      <c r="I145" s="107"/>
      <c r="J145" s="107"/>
      <c r="K145" s="108"/>
      <c r="L145" s="109"/>
      <c r="M145" s="192"/>
      <c r="N145" s="190"/>
      <c r="O145" s="190"/>
      <c r="P145" s="190"/>
      <c r="Q145" s="190"/>
      <c r="R145" s="190"/>
      <c r="S145" s="193"/>
      <c r="T145" s="193"/>
      <c r="U145" s="207"/>
      <c r="V145" s="194"/>
      <c r="W145" s="195"/>
      <c r="X145" s="196"/>
      <c r="Y145" s="197"/>
      <c r="Z145" s="198" t="s">
        <v>206</v>
      </c>
      <c r="AA145" s="202"/>
      <c r="AB145" s="201"/>
    </row>
    <row r="146" spans="1:28" ht="22.5" hidden="1" customHeight="1">
      <c r="A146" s="186" t="s">
        <v>207</v>
      </c>
      <c r="B146" s="187" t="s">
        <v>160</v>
      </c>
      <c r="C146" s="188"/>
      <c r="D146" s="189">
        <v>2</v>
      </c>
      <c r="E146" s="190">
        <f>'기술자분류(측량)'!I121</f>
        <v>5</v>
      </c>
      <c r="F146" s="190">
        <f>'기술자분류(측량)'!J121</f>
        <v>5</v>
      </c>
      <c r="G146" s="190">
        <f>'기술자분류(측량)'!K121</f>
        <v>4</v>
      </c>
      <c r="H146" s="191"/>
      <c r="I146" s="107"/>
      <c r="J146" s="107">
        <v>70</v>
      </c>
      <c r="K146" s="108"/>
      <c r="L146" s="109"/>
      <c r="M146" s="209">
        <f>ROUNDDOWN('기술자분류(측량)'!N121/$D$146*$C$146,2)</f>
        <v>0</v>
      </c>
      <c r="N146" s="210">
        <f>ROUNDDOWN('기술자분류(측량)'!O121/$D$146*$C$146,2)</f>
        <v>0</v>
      </c>
      <c r="O146" s="210">
        <f>ROUNDDOWN('기술자분류(측량)'!P121/$D$146*$C$146,2)</f>
        <v>0</v>
      </c>
      <c r="P146" s="210">
        <f>ROUNDDOWN('기술자분류(측량)'!Q121/$D$146*$C$146,2)</f>
        <v>0</v>
      </c>
      <c r="Q146" s="210">
        <f>ROUNDDOWN('기술자분류(측량)'!R121/$D$146*$C$146,2)</f>
        <v>0</v>
      </c>
      <c r="R146" s="210">
        <f>ROUNDDOWN('기술자분류(측량)'!S121/$D$146*$C$146,2)</f>
        <v>0</v>
      </c>
      <c r="S146" s="193"/>
      <c r="T146" s="193"/>
      <c r="U146" s="207">
        <f>J146/D146*C146</f>
        <v>0</v>
      </c>
      <c r="V146" s="194"/>
      <c r="W146" s="195"/>
      <c r="X146" s="196"/>
      <c r="Y146" s="197" t="s">
        <v>124</v>
      </c>
      <c r="Z146" s="241" t="s">
        <v>129</v>
      </c>
      <c r="AA146" s="202"/>
      <c r="AB146" s="201"/>
    </row>
    <row r="147" spans="1:28" ht="22.5" hidden="1" customHeight="1">
      <c r="A147" s="186" t="s">
        <v>208</v>
      </c>
      <c r="B147" s="187" t="s">
        <v>160</v>
      </c>
      <c r="C147" s="188"/>
      <c r="D147" s="189">
        <v>12</v>
      </c>
      <c r="E147" s="190">
        <f>'기술자분류(측량)'!I122</f>
        <v>7</v>
      </c>
      <c r="F147" s="190">
        <f>'기술자분류(측량)'!J122</f>
        <v>4</v>
      </c>
      <c r="G147" s="190">
        <f>'기술자분류(측량)'!K122</f>
        <v>3</v>
      </c>
      <c r="H147" s="191"/>
      <c r="I147" s="107"/>
      <c r="J147" s="107"/>
      <c r="K147" s="108"/>
      <c r="L147" s="109"/>
      <c r="M147" s="209">
        <f>ROUNDDOWN('기술자분류(측량)'!N122/$D$147*$C$147,2)</f>
        <v>0</v>
      </c>
      <c r="N147" s="210">
        <f>ROUNDDOWN('기술자분류(측량)'!O122/$D$147*$C$147,2)</f>
        <v>0</v>
      </c>
      <c r="O147" s="210">
        <f>ROUNDDOWN('기술자분류(측량)'!P122/$D$147*$C$147,2)</f>
        <v>0</v>
      </c>
      <c r="P147" s="210">
        <f>ROUNDDOWN('기술자분류(측량)'!Q122/$D$147*$C$147,2)</f>
        <v>0</v>
      </c>
      <c r="Q147" s="210">
        <f>ROUNDDOWN('기술자분류(측량)'!R122/$D$147*$C$147,2)</f>
        <v>0</v>
      </c>
      <c r="R147" s="210">
        <f>ROUNDDOWN('기술자분류(측량)'!S122/$D$147*$C$147,2)</f>
        <v>0</v>
      </c>
      <c r="S147" s="193"/>
      <c r="T147" s="193"/>
      <c r="U147" s="193"/>
      <c r="V147" s="194"/>
      <c r="W147" s="195"/>
      <c r="X147" s="196"/>
      <c r="Y147" s="197" t="s">
        <v>124</v>
      </c>
      <c r="Z147" s="198"/>
      <c r="AA147" s="202"/>
      <c r="AB147" s="201"/>
    </row>
    <row r="148" spans="1:28" ht="22.5" hidden="1" customHeight="1">
      <c r="A148" s="186" t="s">
        <v>209</v>
      </c>
      <c r="B148" s="187" t="s">
        <v>160</v>
      </c>
      <c r="C148" s="188"/>
      <c r="D148" s="189">
        <v>21.6</v>
      </c>
      <c r="E148" s="190">
        <f>'기술자분류(측량)'!I123</f>
        <v>4</v>
      </c>
      <c r="F148" s="190">
        <f>'기술자분류(측량)'!J123</f>
        <v>0</v>
      </c>
      <c r="G148" s="190">
        <f>'기술자분류(측량)'!K123</f>
        <v>1</v>
      </c>
      <c r="H148" s="191"/>
      <c r="I148" s="107"/>
      <c r="J148" s="107"/>
      <c r="K148" s="108"/>
      <c r="L148" s="109"/>
      <c r="M148" s="209">
        <f>ROUNDDOWN('기술자분류(측량)'!N123/$D$148*$C$148,2)</f>
        <v>0</v>
      </c>
      <c r="N148" s="210">
        <f>ROUNDDOWN('기술자분류(측량)'!O123/$D$148*$C$148,2)</f>
        <v>0</v>
      </c>
      <c r="O148" s="210">
        <f>ROUNDDOWN('기술자분류(측량)'!P123/$D$148*$C$148,2)</f>
        <v>0</v>
      </c>
      <c r="P148" s="210">
        <f>ROUNDDOWN('기술자분류(측량)'!Q123/$D$148*$C$148,2)</f>
        <v>0</v>
      </c>
      <c r="Q148" s="210">
        <f>ROUNDDOWN('기술자분류(측량)'!R123/$D$148*$C$148,2)</f>
        <v>0</v>
      </c>
      <c r="R148" s="210">
        <f>ROUNDDOWN('기술자분류(측량)'!S123/$D$148*$C$148,2)</f>
        <v>0</v>
      </c>
      <c r="S148" s="193"/>
      <c r="T148" s="193"/>
      <c r="U148" s="193"/>
      <c r="V148" s="194"/>
      <c r="W148" s="195"/>
      <c r="X148" s="196"/>
      <c r="Y148" s="197" t="s">
        <v>124</v>
      </c>
      <c r="Z148" s="198"/>
      <c r="AA148" s="202"/>
      <c r="AB148" s="201"/>
    </row>
    <row r="149" spans="1:28" ht="22.5" hidden="1" customHeight="1">
      <c r="A149" s="186" t="s">
        <v>210</v>
      </c>
      <c r="B149" s="187" t="s">
        <v>160</v>
      </c>
      <c r="C149" s="188"/>
      <c r="D149" s="189">
        <v>1</v>
      </c>
      <c r="E149" s="190">
        <f>'기술자분류(측량)'!I124</f>
        <v>6</v>
      </c>
      <c r="F149" s="190">
        <f>'기술자분류(측량)'!J124</f>
        <v>4</v>
      </c>
      <c r="G149" s="190">
        <f>'기술자분류(측량)'!K124</f>
        <v>4</v>
      </c>
      <c r="H149" s="191"/>
      <c r="I149" s="107"/>
      <c r="J149" s="107"/>
      <c r="K149" s="108"/>
      <c r="L149" s="109"/>
      <c r="M149" s="209">
        <f>ROUNDDOWN('기술자분류(측량)'!N124/$D$149*$C$149,2)</f>
        <v>0</v>
      </c>
      <c r="N149" s="210">
        <f>ROUNDDOWN('기술자분류(측량)'!O124/$D$149*$C$149,2)</f>
        <v>0</v>
      </c>
      <c r="O149" s="210">
        <f>ROUNDDOWN('기술자분류(측량)'!P124/$D$149*$C$149,2)</f>
        <v>0</v>
      </c>
      <c r="P149" s="210">
        <f>ROUNDDOWN('기술자분류(측량)'!Q124/$D$149*$C$149,2)</f>
        <v>0</v>
      </c>
      <c r="Q149" s="210">
        <f>ROUNDDOWN('기술자분류(측량)'!R124/$D$149*$C$149,2)</f>
        <v>0</v>
      </c>
      <c r="R149" s="210">
        <f>ROUNDDOWN('기술자분류(측량)'!S124/$D$149*$C$149,2)</f>
        <v>0</v>
      </c>
      <c r="S149" s="193"/>
      <c r="T149" s="193"/>
      <c r="U149" s="193"/>
      <c r="V149" s="194"/>
      <c r="W149" s="195"/>
      <c r="X149" s="196"/>
      <c r="Y149" s="197" t="s">
        <v>124</v>
      </c>
      <c r="Z149" s="241" t="s">
        <v>129</v>
      </c>
      <c r="AA149" s="202"/>
      <c r="AB149" s="201"/>
    </row>
    <row r="150" spans="1:28" ht="22.5" hidden="1" customHeight="1">
      <c r="A150" s="186" t="s">
        <v>211</v>
      </c>
      <c r="B150" s="187" t="s">
        <v>65</v>
      </c>
      <c r="C150" s="188"/>
      <c r="D150" s="189">
        <v>10</v>
      </c>
      <c r="E150" s="190">
        <f>'기술자분류(측량)'!I125</f>
        <v>3</v>
      </c>
      <c r="F150" s="190">
        <f>'기술자분류(측량)'!J125</f>
        <v>1</v>
      </c>
      <c r="G150" s="190">
        <f>'기술자분류(측량)'!K125</f>
        <v>2</v>
      </c>
      <c r="H150" s="191"/>
      <c r="I150" s="107"/>
      <c r="J150" s="107"/>
      <c r="K150" s="108"/>
      <c r="L150" s="109"/>
      <c r="M150" s="209">
        <f>ROUNDDOWN('기술자분류(측량)'!N125/$D$150*$C$150,2)</f>
        <v>0</v>
      </c>
      <c r="N150" s="210">
        <f>ROUNDDOWN('기술자분류(측량)'!O125/$D$150*$C$150,2)</f>
        <v>0</v>
      </c>
      <c r="O150" s="210">
        <f>ROUNDDOWN('기술자분류(측량)'!P125/$D$150*$C$150,2)</f>
        <v>0</v>
      </c>
      <c r="P150" s="210">
        <f>ROUNDDOWN('기술자분류(측량)'!Q125/$D$150*$C$150,2)</f>
        <v>0</v>
      </c>
      <c r="Q150" s="210">
        <f>ROUNDDOWN('기술자분류(측량)'!R125/$D$150*$C$150,2)</f>
        <v>0</v>
      </c>
      <c r="R150" s="210">
        <f>ROUNDDOWN('기술자분류(측량)'!S125/$D$150*$C$150,2)</f>
        <v>0</v>
      </c>
      <c r="S150" s="193"/>
      <c r="T150" s="193"/>
      <c r="U150" s="193"/>
      <c r="V150" s="194"/>
      <c r="W150" s="195"/>
      <c r="X150" s="196"/>
      <c r="Y150" s="197" t="s">
        <v>124</v>
      </c>
      <c r="Z150" s="241" t="s">
        <v>129</v>
      </c>
      <c r="AA150" s="202"/>
      <c r="AB150" s="201"/>
    </row>
    <row r="151" spans="1:28" ht="22.5" hidden="1" customHeight="1">
      <c r="A151" s="186" t="s">
        <v>212</v>
      </c>
      <c r="B151" s="187" t="s">
        <v>160</v>
      </c>
      <c r="C151" s="188"/>
      <c r="D151" s="189">
        <v>1</v>
      </c>
      <c r="E151" s="190">
        <f>'기술자분류(측량)'!I126</f>
        <v>6</v>
      </c>
      <c r="F151" s="190">
        <f>'기술자분류(측량)'!J126</f>
        <v>4</v>
      </c>
      <c r="G151" s="190">
        <f>'기술자분류(측량)'!K126</f>
        <v>4</v>
      </c>
      <c r="H151" s="191"/>
      <c r="I151" s="107"/>
      <c r="J151" s="107"/>
      <c r="K151" s="108"/>
      <c r="L151" s="109"/>
      <c r="M151" s="209">
        <f>ROUNDDOWN('기술자분류(측량)'!N126/$D$151*$C$151,2)</f>
        <v>0</v>
      </c>
      <c r="N151" s="210">
        <f>ROUNDDOWN('기술자분류(측량)'!O126/$D$151*$C$151,2)</f>
        <v>0</v>
      </c>
      <c r="O151" s="210">
        <f>ROUNDDOWN('기술자분류(측량)'!P126/$D$151*$C$151,2)</f>
        <v>0</v>
      </c>
      <c r="P151" s="210">
        <f>ROUNDDOWN('기술자분류(측량)'!Q126/$D$151*$C$151,2)</f>
        <v>0</v>
      </c>
      <c r="Q151" s="210">
        <f>ROUNDDOWN('기술자분류(측량)'!R126/$D$151*$C$151,2)</f>
        <v>0</v>
      </c>
      <c r="R151" s="210">
        <f>ROUNDDOWN('기술자분류(측량)'!S126/$D$151*$C$151,2)</f>
        <v>0</v>
      </c>
      <c r="S151" s="193"/>
      <c r="T151" s="193"/>
      <c r="U151" s="193"/>
      <c r="V151" s="194"/>
      <c r="W151" s="195"/>
      <c r="X151" s="196"/>
      <c r="Y151" s="197" t="s">
        <v>105</v>
      </c>
      <c r="Z151" s="241" t="s">
        <v>129</v>
      </c>
      <c r="AA151" s="202"/>
      <c r="AB151" s="201"/>
    </row>
    <row r="152" spans="1:28" ht="22.5" hidden="1" customHeight="1">
      <c r="A152" s="239" t="s">
        <v>213</v>
      </c>
      <c r="B152" s="187"/>
      <c r="C152" s="188"/>
      <c r="D152" s="189"/>
      <c r="E152" s="190"/>
      <c r="F152" s="190"/>
      <c r="G152" s="190"/>
      <c r="H152" s="191"/>
      <c r="I152" s="107"/>
      <c r="J152" s="107"/>
      <c r="K152" s="108"/>
      <c r="L152" s="109"/>
      <c r="M152" s="192"/>
      <c r="N152" s="190"/>
      <c r="O152" s="190"/>
      <c r="P152" s="190"/>
      <c r="Q152" s="190"/>
      <c r="R152" s="190"/>
      <c r="S152" s="193"/>
      <c r="T152" s="193"/>
      <c r="U152" s="193"/>
      <c r="V152" s="194"/>
      <c r="W152" s="195"/>
      <c r="X152" s="196"/>
      <c r="Y152" s="197"/>
      <c r="Z152" s="198" t="s">
        <v>214</v>
      </c>
      <c r="AA152" s="202"/>
      <c r="AB152" s="201"/>
    </row>
    <row r="153" spans="1:28" ht="22.5" hidden="1" customHeight="1">
      <c r="A153" s="186" t="s">
        <v>215</v>
      </c>
      <c r="B153" s="187" t="s">
        <v>160</v>
      </c>
      <c r="C153" s="188"/>
      <c r="D153" s="189">
        <v>2</v>
      </c>
      <c r="E153" s="190">
        <f>'기술자분류(측량)'!I128</f>
        <v>6</v>
      </c>
      <c r="F153" s="190">
        <f>'기술자분류(측량)'!J128</f>
        <v>8</v>
      </c>
      <c r="G153" s="190">
        <f>'기술자분류(측량)'!K128</f>
        <v>7</v>
      </c>
      <c r="H153" s="191"/>
      <c r="I153" s="107"/>
      <c r="J153" s="107">
        <v>20</v>
      </c>
      <c r="K153" s="108">
        <v>80</v>
      </c>
      <c r="L153" s="109"/>
      <c r="M153" s="209">
        <f>ROUNDDOWN('기술자분류(측량)'!N128/$D$153*$C$153,2)</f>
        <v>0</v>
      </c>
      <c r="N153" s="210">
        <f>ROUNDDOWN('기술자분류(측량)'!O128/$D$153*$C$153,2)</f>
        <v>0</v>
      </c>
      <c r="O153" s="210">
        <f>ROUNDDOWN('기술자분류(측량)'!P128/$D$153*$C$153,2)</f>
        <v>0</v>
      </c>
      <c r="P153" s="210">
        <f>ROUNDDOWN('기술자분류(측량)'!Q128/$D$153*$C$153,2)</f>
        <v>0</v>
      </c>
      <c r="Q153" s="210">
        <f>ROUNDDOWN('기술자분류(측량)'!R128/$D$153*$C$153,2)</f>
        <v>0</v>
      </c>
      <c r="R153" s="210">
        <f>ROUNDDOWN('기술자분류(측량)'!S128/$D$153*$C$153,2)</f>
        <v>0</v>
      </c>
      <c r="S153" s="193"/>
      <c r="T153" s="193"/>
      <c r="U153" s="207">
        <f>J153/D153*C153</f>
        <v>0</v>
      </c>
      <c r="V153" s="194">
        <f>K153/D153*C153</f>
        <v>0</v>
      </c>
      <c r="W153" s="195"/>
      <c r="X153" s="196"/>
      <c r="Y153" s="197" t="s">
        <v>105</v>
      </c>
      <c r="Z153" s="241" t="s">
        <v>129</v>
      </c>
      <c r="AA153" s="202"/>
      <c r="AB153" s="201"/>
    </row>
    <row r="154" spans="1:28" ht="22.5" hidden="1" customHeight="1">
      <c r="A154" s="239" t="s">
        <v>216</v>
      </c>
      <c r="B154" s="187"/>
      <c r="C154" s="188"/>
      <c r="D154" s="189"/>
      <c r="E154" s="190"/>
      <c r="F154" s="190"/>
      <c r="G154" s="190"/>
      <c r="H154" s="191"/>
      <c r="I154" s="107"/>
      <c r="J154" s="107"/>
      <c r="K154" s="108"/>
      <c r="L154" s="109"/>
      <c r="M154" s="192"/>
      <c r="N154" s="190"/>
      <c r="O154" s="190"/>
      <c r="P154" s="190"/>
      <c r="Q154" s="190"/>
      <c r="R154" s="190"/>
      <c r="S154" s="193"/>
      <c r="T154" s="193"/>
      <c r="U154" s="193"/>
      <c r="V154" s="194"/>
      <c r="W154" s="195"/>
      <c r="X154" s="196"/>
      <c r="Y154" s="197"/>
      <c r="Z154" s="198" t="s">
        <v>214</v>
      </c>
      <c r="AA154" s="202"/>
      <c r="AB154" s="201"/>
    </row>
    <row r="155" spans="1:28" ht="22.5" hidden="1" customHeight="1">
      <c r="A155" s="186" t="s">
        <v>217</v>
      </c>
      <c r="B155" s="187" t="s">
        <v>148</v>
      </c>
      <c r="C155" s="188"/>
      <c r="D155" s="189">
        <v>1</v>
      </c>
      <c r="E155" s="190">
        <f>'기술자분류(측량)'!I130</f>
        <v>1</v>
      </c>
      <c r="F155" s="190">
        <f>'기술자분류(측량)'!J130</f>
        <v>1</v>
      </c>
      <c r="G155" s="190">
        <f>'기술자분류(측량)'!K130</f>
        <v>0</v>
      </c>
      <c r="H155" s="191"/>
      <c r="I155" s="107"/>
      <c r="J155" s="107"/>
      <c r="K155" s="108"/>
      <c r="L155" s="109"/>
      <c r="M155" s="209">
        <f>ROUNDDOWN('기술자분류(측량)'!N130/$D$155*$C$155,2)</f>
        <v>0</v>
      </c>
      <c r="N155" s="210">
        <f>ROUNDDOWN('기술자분류(측량)'!O130/$D$155*$C$155,2)</f>
        <v>0</v>
      </c>
      <c r="O155" s="210">
        <f>ROUNDDOWN('기술자분류(측량)'!P130/$D$155*$C$155,2)</f>
        <v>0</v>
      </c>
      <c r="P155" s="210">
        <f>ROUNDDOWN('기술자분류(측량)'!Q130/$D$155*$C$155,2)</f>
        <v>0</v>
      </c>
      <c r="Q155" s="210">
        <f>ROUNDDOWN('기술자분류(측량)'!R130/$D$155*$C$155,2)</f>
        <v>0</v>
      </c>
      <c r="R155" s="210">
        <f>ROUNDDOWN('기술자분류(측량)'!S130/$D$155*$C$155,2)</f>
        <v>0</v>
      </c>
      <c r="S155" s="193"/>
      <c r="T155" s="193"/>
      <c r="U155" s="193"/>
      <c r="V155" s="194"/>
      <c r="W155" s="195"/>
      <c r="X155" s="196"/>
      <c r="Y155" s="197" t="s">
        <v>124</v>
      </c>
      <c r="Z155" s="198"/>
      <c r="AA155" s="202"/>
      <c r="AB155" s="201"/>
    </row>
    <row r="156" spans="1:28" ht="22.5" hidden="1" customHeight="1">
      <c r="A156" s="186" t="s">
        <v>218</v>
      </c>
      <c r="B156" s="187" t="s">
        <v>148</v>
      </c>
      <c r="C156" s="188"/>
      <c r="D156" s="189">
        <v>1</v>
      </c>
      <c r="E156" s="190">
        <f>'기술자분류(측량)'!I131</f>
        <v>3</v>
      </c>
      <c r="F156" s="190">
        <f>'기술자분류(측량)'!J131</f>
        <v>2</v>
      </c>
      <c r="G156" s="190">
        <f>'기술자분류(측량)'!K131</f>
        <v>2</v>
      </c>
      <c r="H156" s="191"/>
      <c r="I156" s="107"/>
      <c r="J156" s="107"/>
      <c r="K156" s="108"/>
      <c r="L156" s="109"/>
      <c r="M156" s="209">
        <f>ROUNDDOWN('기술자분류(측량)'!N131/$D156*$C156,2)</f>
        <v>0</v>
      </c>
      <c r="N156" s="210">
        <f>ROUNDDOWN('기술자분류(측량)'!O131/$D156*$C156,2)</f>
        <v>0</v>
      </c>
      <c r="O156" s="210">
        <f>ROUNDDOWN('기술자분류(측량)'!P131/$D156*$C156,2)</f>
        <v>0</v>
      </c>
      <c r="P156" s="210">
        <f>ROUNDDOWN('기술자분류(측량)'!Q131/$D156*$C156,2)</f>
        <v>0</v>
      </c>
      <c r="Q156" s="210">
        <f>ROUNDDOWN('기술자분류(측량)'!R131/$D156*$C156,2)</f>
        <v>0</v>
      </c>
      <c r="R156" s="210">
        <f>ROUNDDOWN('기술자분류(측량)'!S131/$D156*$C156,2)</f>
        <v>0</v>
      </c>
      <c r="S156" s="193"/>
      <c r="T156" s="193"/>
      <c r="U156" s="193"/>
      <c r="V156" s="194"/>
      <c r="W156" s="195"/>
      <c r="X156" s="196"/>
      <c r="Y156" s="197" t="s">
        <v>124</v>
      </c>
      <c r="Z156" s="241" t="s">
        <v>129</v>
      </c>
      <c r="AA156" s="202"/>
      <c r="AB156" s="201"/>
    </row>
    <row r="157" spans="1:28" ht="22.5" customHeight="1">
      <c r="A157" s="239" t="s">
        <v>219</v>
      </c>
      <c r="B157" s="187"/>
      <c r="C157" s="188"/>
      <c r="D157" s="189"/>
      <c r="E157" s="190"/>
      <c r="F157" s="190"/>
      <c r="G157" s="190"/>
      <c r="H157" s="191"/>
      <c r="I157" s="107"/>
      <c r="J157" s="107"/>
      <c r="K157" s="108"/>
      <c r="L157" s="109"/>
      <c r="M157" s="192"/>
      <c r="N157" s="190"/>
      <c r="O157" s="190"/>
      <c r="P157" s="190"/>
      <c r="Q157" s="190"/>
      <c r="R157" s="190"/>
      <c r="S157" s="193"/>
      <c r="T157" s="193"/>
      <c r="U157" s="193"/>
      <c r="V157" s="194"/>
      <c r="W157" s="195"/>
      <c r="X157" s="369" t="s">
        <v>220</v>
      </c>
      <c r="Y157" s="370"/>
      <c r="Z157" s="198"/>
      <c r="AA157" s="200"/>
    </row>
    <row r="158" spans="1:28" ht="22.5" hidden="1" customHeight="1">
      <c r="A158" s="186" t="s">
        <v>221</v>
      </c>
      <c r="B158" s="187" t="s">
        <v>160</v>
      </c>
      <c r="C158" s="188"/>
      <c r="D158" s="189">
        <v>12.8</v>
      </c>
      <c r="E158" s="190">
        <v>7</v>
      </c>
      <c r="F158" s="190">
        <v>4</v>
      </c>
      <c r="G158" s="190">
        <v>3</v>
      </c>
      <c r="H158" s="191"/>
      <c r="I158" s="107"/>
      <c r="J158" s="107"/>
      <c r="K158" s="108"/>
      <c r="L158" s="109"/>
      <c r="M158" s="210">
        <f>ROUNDDOWN('기술자분류(측량)'!N122/$D158*$C158,2)</f>
        <v>0</v>
      </c>
      <c r="N158" s="210">
        <f>ROUNDDOWN('기술자분류(측량)'!O122/$D158*$C158,2)</f>
        <v>0</v>
      </c>
      <c r="O158" s="210">
        <f>ROUNDDOWN('기술자분류(측량)'!P122/$D158*$C158,2)</f>
        <v>0</v>
      </c>
      <c r="P158" s="210">
        <f>ROUNDDOWN('기술자분류(측량)'!Q122/$D158*$C158,2)</f>
        <v>0</v>
      </c>
      <c r="Q158" s="210">
        <f>ROUNDDOWN('기술자분류(측량)'!R122/$D158*$C158,2)</f>
        <v>0</v>
      </c>
      <c r="R158" s="210">
        <f>ROUNDDOWN('기술자분류(측량)'!S122/$D158*$C158,2)</f>
        <v>0</v>
      </c>
      <c r="S158" s="193"/>
      <c r="T158" s="193"/>
      <c r="U158" s="193"/>
      <c r="V158" s="194"/>
      <c r="W158" s="195" t="s">
        <v>222</v>
      </c>
      <c r="X158" s="196"/>
      <c r="Y158" s="197" t="s">
        <v>124</v>
      </c>
      <c r="Z158" s="198" t="s">
        <v>223</v>
      </c>
    </row>
    <row r="159" spans="1:28" ht="22.5" customHeight="1">
      <c r="A159" s="186" t="s">
        <v>224</v>
      </c>
      <c r="B159" s="187" t="s">
        <v>225</v>
      </c>
      <c r="C159" s="188">
        <v>200</v>
      </c>
      <c r="D159" s="189">
        <v>1400</v>
      </c>
      <c r="E159" s="190">
        <v>1</v>
      </c>
      <c r="F159" s="190">
        <v>0.3</v>
      </c>
      <c r="G159" s="190"/>
      <c r="H159" s="191"/>
      <c r="I159" s="107"/>
      <c r="J159" s="107"/>
      <c r="K159" s="108"/>
      <c r="L159" s="109"/>
      <c r="M159" s="209">
        <f>ROUNDDOWN('기술자분류(측량)'!N134/$D159*$C159,2)</f>
        <v>0.02</v>
      </c>
      <c r="N159" s="210">
        <f>ROUNDDOWN('기술자분류(측량)'!O134/$D159*$C159,2)</f>
        <v>0.05</v>
      </c>
      <c r="O159" s="210">
        <f>ROUNDDOWN('기술자분류(측량)'!P134/$D159*$C159,2)</f>
        <v>0.05</v>
      </c>
      <c r="P159" s="210">
        <f>ROUNDDOWN('기술자분류(측량)'!Q134/$D159*$C159,2)</f>
        <v>0</v>
      </c>
      <c r="Q159" s="210">
        <f>ROUNDDOWN('기술자분류(측량)'!R134/$D159*$C159,2)</f>
        <v>0.14000000000000001</v>
      </c>
      <c r="R159" s="210">
        <f>ROUNDDOWN('기술자분류(측량)'!S134/$D159*$C159,2)</f>
        <v>0</v>
      </c>
      <c r="S159" s="193"/>
      <c r="T159" s="193"/>
      <c r="U159" s="193"/>
      <c r="V159" s="194"/>
      <c r="W159" s="195"/>
      <c r="X159" s="196"/>
      <c r="Y159" s="197" t="s">
        <v>183</v>
      </c>
      <c r="Z159" s="198" t="s">
        <v>226</v>
      </c>
    </row>
    <row r="160" spans="1:28" ht="22.5" hidden="1" customHeight="1">
      <c r="A160" s="243" t="s">
        <v>227</v>
      </c>
      <c r="B160" s="187" t="s">
        <v>65</v>
      </c>
      <c r="C160" s="188"/>
      <c r="D160" s="189">
        <v>50</v>
      </c>
      <c r="E160" s="190">
        <f>'기술자분류(측량)'!I135</f>
        <v>1</v>
      </c>
      <c r="F160" s="190"/>
      <c r="G160" s="190"/>
      <c r="H160" s="191"/>
      <c r="I160" s="107"/>
      <c r="J160" s="107"/>
      <c r="K160" s="108"/>
      <c r="L160" s="109"/>
      <c r="M160" s="209">
        <f>ROUNDDOWN('기술자분류(측량)'!N135/$D160*$C160,2)</f>
        <v>0</v>
      </c>
      <c r="N160" s="210">
        <f>ROUNDDOWN('기술자분류(측량)'!O135/$D160*$C160,2)</f>
        <v>0</v>
      </c>
      <c r="O160" s="210">
        <f>ROUNDDOWN('기술자분류(측량)'!P135/$D160*$C160,2)</f>
        <v>0</v>
      </c>
      <c r="P160" s="210">
        <f>ROUNDDOWN('기술자분류(측량)'!Q135/$D160*$C160,2)</f>
        <v>0</v>
      </c>
      <c r="Q160" s="210">
        <f>ROUNDDOWN('기술자분류(측량)'!R135/$D160*$C160,2)</f>
        <v>0</v>
      </c>
      <c r="R160" s="210">
        <f>ROUNDDOWN('기술자분류(측량)'!S135/$D160*$C160,2)</f>
        <v>0</v>
      </c>
      <c r="S160" s="193"/>
      <c r="T160" s="193"/>
      <c r="U160" s="193"/>
      <c r="V160" s="194"/>
      <c r="W160" s="195"/>
      <c r="X160" s="196"/>
      <c r="Y160" s="197"/>
      <c r="Z160" s="198" t="s">
        <v>228</v>
      </c>
    </row>
    <row r="161" spans="1:26" ht="22.5" hidden="1" customHeight="1">
      <c r="A161" s="243" t="s">
        <v>229</v>
      </c>
      <c r="B161" s="187" t="s">
        <v>65</v>
      </c>
      <c r="C161" s="188">
        <v>0</v>
      </c>
      <c r="D161" s="189">
        <v>60</v>
      </c>
      <c r="E161" s="190">
        <f>'기술자분류(측량)'!I136</f>
        <v>1</v>
      </c>
      <c r="F161" s="190"/>
      <c r="G161" s="190"/>
      <c r="H161" s="191"/>
      <c r="I161" s="107"/>
      <c r="J161" s="107"/>
      <c r="K161" s="108"/>
      <c r="L161" s="109"/>
      <c r="M161" s="209">
        <f>ROUNDDOWN('기술자분류(측량)'!N136/$D161*$C161,2)</f>
        <v>0</v>
      </c>
      <c r="N161" s="210">
        <f>ROUNDDOWN('기술자분류(측량)'!O136/$D161*$C161,2)</f>
        <v>0</v>
      </c>
      <c r="O161" s="210">
        <f>ROUNDDOWN('기술자분류(측량)'!P136/$D161*$C161,2)</f>
        <v>0</v>
      </c>
      <c r="P161" s="210">
        <f>ROUNDDOWN('기술자분류(측량)'!Q136/$D161*$C161,2)</f>
        <v>0</v>
      </c>
      <c r="Q161" s="210">
        <f>ROUNDDOWN('기술자분류(측량)'!R136/$D161*$C161,2)</f>
        <v>0</v>
      </c>
      <c r="R161" s="210">
        <f>ROUNDDOWN('기술자분류(측량)'!S136/$D161*$C161,2)</f>
        <v>0</v>
      </c>
      <c r="S161" s="193"/>
      <c r="T161" s="193"/>
      <c r="U161" s="193"/>
      <c r="V161" s="194"/>
      <c r="W161" s="195"/>
      <c r="X161" s="196"/>
      <c r="Y161" s="197"/>
      <c r="Z161" s="198" t="s">
        <v>228</v>
      </c>
    </row>
    <row r="162" spans="1:26" ht="22.5" customHeight="1">
      <c r="A162" s="243" t="s">
        <v>230</v>
      </c>
      <c r="B162" s="187" t="s">
        <v>65</v>
      </c>
      <c r="C162" s="188">
        <f>C27+C28</f>
        <v>5.1205000000000007</v>
      </c>
      <c r="D162" s="189">
        <v>50</v>
      </c>
      <c r="E162" s="190">
        <f>'기술자분류(측량)'!I137</f>
        <v>1</v>
      </c>
      <c r="F162" s="190"/>
      <c r="G162" s="190"/>
      <c r="H162" s="191"/>
      <c r="I162" s="107"/>
      <c r="J162" s="107"/>
      <c r="K162" s="108"/>
      <c r="L162" s="109"/>
      <c r="M162" s="209">
        <f>ROUNDDOWN('기술자분류(측량)'!N137/$D162*$C162,2)</f>
        <v>0.02</v>
      </c>
      <c r="N162" s="210">
        <f>ROUNDDOWN('기술자분류(측량)'!O137/$D162*$C162,2)</f>
        <v>0.04</v>
      </c>
      <c r="O162" s="210">
        <f>ROUNDDOWN('기술자분류(측량)'!P137/$D162*$C162,2)</f>
        <v>0.04</v>
      </c>
      <c r="P162" s="210">
        <f>ROUNDDOWN('기술자분류(측량)'!Q137/$D162*$C162,2)</f>
        <v>0</v>
      </c>
      <c r="Q162" s="210">
        <f>ROUNDDOWN('기술자분류(측량)'!R137/$D162*$C162,2)</f>
        <v>0</v>
      </c>
      <c r="R162" s="210">
        <f>ROUNDDOWN('기술자분류(측량)'!S137/$D162*$C162,2)</f>
        <v>0</v>
      </c>
      <c r="S162" s="193"/>
      <c r="T162" s="193"/>
      <c r="U162" s="193"/>
      <c r="V162" s="194"/>
      <c r="W162" s="195"/>
      <c r="X162" s="196"/>
      <c r="Y162" s="197"/>
      <c r="Z162" s="198" t="s">
        <v>228</v>
      </c>
    </row>
    <row r="163" spans="1:26" ht="22.5" hidden="1" customHeight="1">
      <c r="A163" s="243" t="s">
        <v>231</v>
      </c>
      <c r="B163" s="187" t="s">
        <v>232</v>
      </c>
      <c r="C163" s="188"/>
      <c r="D163" s="189">
        <v>10</v>
      </c>
      <c r="E163" s="190">
        <f>'기술자분류(측량)'!I138</f>
        <v>1</v>
      </c>
      <c r="F163" s="190">
        <f>'기술자분류(측량)'!J138</f>
        <v>2</v>
      </c>
      <c r="G163" s="190"/>
      <c r="H163" s="191"/>
      <c r="I163" s="107"/>
      <c r="J163" s="107"/>
      <c r="K163" s="108"/>
      <c r="L163" s="109"/>
      <c r="M163" s="209">
        <f>ROUNDDOWN('기술자분류(측량)'!N138/$D163*$C163,2)</f>
        <v>0</v>
      </c>
      <c r="N163" s="210">
        <f>ROUNDDOWN('기술자분류(측량)'!O138/$D163*$C163,2)</f>
        <v>0</v>
      </c>
      <c r="O163" s="210">
        <f>ROUNDDOWN('기술자분류(측량)'!P138/$D163*$C163,2)</f>
        <v>0</v>
      </c>
      <c r="P163" s="210">
        <f>ROUNDDOWN('기술자분류(측량)'!Q138/$D163*$C163,2)</f>
        <v>0</v>
      </c>
      <c r="Q163" s="210">
        <f>ROUNDDOWN('기술자분류(측량)'!R138/$D163*$C163,2)</f>
        <v>0</v>
      </c>
      <c r="R163" s="210">
        <f>ROUNDDOWN('기술자분류(측량)'!S138/$D163*$C163,2)</f>
        <v>0</v>
      </c>
      <c r="S163" s="193"/>
      <c r="T163" s="193"/>
      <c r="U163" s="193"/>
      <c r="V163" s="194"/>
      <c r="W163" s="195"/>
      <c r="X163" s="196"/>
      <c r="Y163" s="197" t="s">
        <v>183</v>
      </c>
      <c r="Z163" s="198" t="s">
        <v>233</v>
      </c>
    </row>
    <row r="164" spans="1:26" ht="22.5" hidden="1" customHeight="1">
      <c r="A164" s="243" t="s">
        <v>234</v>
      </c>
      <c r="B164" s="187" t="s">
        <v>160</v>
      </c>
      <c r="C164" s="188"/>
      <c r="D164" s="189">
        <v>2</v>
      </c>
      <c r="E164" s="190">
        <f>'기술자분류(측량)'!I139</f>
        <v>1</v>
      </c>
      <c r="F164" s="190">
        <f>'기술자분류(측량)'!J139</f>
        <v>1</v>
      </c>
      <c r="G164" s="190"/>
      <c r="H164" s="191"/>
      <c r="I164" s="107"/>
      <c r="J164" s="107"/>
      <c r="K164" s="108"/>
      <c r="L164" s="109"/>
      <c r="M164" s="209">
        <f>ROUNDDOWN('기술자분류(측량)'!N139/$D164*$C164,2)</f>
        <v>0</v>
      </c>
      <c r="N164" s="210">
        <f>ROUNDDOWN('기술자분류(측량)'!O139/$D164*$C164,2)</f>
        <v>0</v>
      </c>
      <c r="O164" s="210">
        <f>ROUNDDOWN('기술자분류(측량)'!P139/$D164*$C164,2)</f>
        <v>0</v>
      </c>
      <c r="P164" s="210">
        <f>ROUNDDOWN('기술자분류(측량)'!Q139/$D164*$C164,2)</f>
        <v>0</v>
      </c>
      <c r="Q164" s="210">
        <f>ROUNDDOWN('기술자분류(측량)'!R139/$D164*$C164,2)</f>
        <v>0</v>
      </c>
      <c r="R164" s="210">
        <f>ROUNDDOWN('기술자분류(측량)'!S139/$D164*$C164,2)</f>
        <v>0</v>
      </c>
      <c r="S164" s="193"/>
      <c r="T164" s="193"/>
      <c r="U164" s="193"/>
      <c r="V164" s="194"/>
      <c r="W164" s="195"/>
      <c r="X164" s="196"/>
      <c r="Y164" s="197" t="s">
        <v>183</v>
      </c>
      <c r="Z164" s="198" t="s">
        <v>233</v>
      </c>
    </row>
    <row r="165" spans="1:26" ht="22.5" hidden="1" customHeight="1">
      <c r="A165" s="243" t="s">
        <v>235</v>
      </c>
      <c r="B165" s="187" t="s">
        <v>65</v>
      </c>
      <c r="C165" s="188"/>
      <c r="D165" s="189">
        <v>10</v>
      </c>
      <c r="E165" s="190">
        <f>'기술자분류(측량)'!I140</f>
        <v>1</v>
      </c>
      <c r="F165" s="190">
        <f>'기술자분류(측량)'!J140</f>
        <v>1</v>
      </c>
      <c r="G165" s="190"/>
      <c r="H165" s="191"/>
      <c r="I165" s="107"/>
      <c r="J165" s="107"/>
      <c r="K165" s="108"/>
      <c r="L165" s="109"/>
      <c r="M165" s="209">
        <f>ROUNDDOWN('기술자분류(측량)'!N140/$D165*$C165,2)</f>
        <v>0</v>
      </c>
      <c r="N165" s="210">
        <f>ROUNDDOWN('기술자분류(측량)'!O140/$D165*$C165,2)</f>
        <v>0</v>
      </c>
      <c r="O165" s="210">
        <f>ROUNDDOWN('기술자분류(측량)'!P140/$D165*$C165,2)</f>
        <v>0</v>
      </c>
      <c r="P165" s="210">
        <f>ROUNDDOWN('기술자분류(측량)'!Q140/$D165*$C165,2)</f>
        <v>0</v>
      </c>
      <c r="Q165" s="210">
        <f>ROUNDDOWN('기술자분류(측량)'!R140/$D165*$C165,2)</f>
        <v>0</v>
      </c>
      <c r="R165" s="210">
        <f>ROUNDDOWN('기술자분류(측량)'!S140/$D165*$C165,2)</f>
        <v>0</v>
      </c>
      <c r="S165" s="193"/>
      <c r="T165" s="193"/>
      <c r="U165" s="193"/>
      <c r="V165" s="194"/>
      <c r="W165" s="195"/>
      <c r="X165" s="196"/>
      <c r="Y165" s="197" t="s">
        <v>183</v>
      </c>
      <c r="Z165" s="198" t="s">
        <v>233</v>
      </c>
    </row>
    <row r="166" spans="1:26" ht="22.5" customHeight="1">
      <c r="A166" s="371" t="s">
        <v>4</v>
      </c>
      <c r="B166" s="187"/>
      <c r="C166" s="188"/>
      <c r="D166" s="189"/>
      <c r="E166" s="190"/>
      <c r="F166" s="190"/>
      <c r="G166" s="190"/>
      <c r="H166" s="191"/>
      <c r="I166" s="107"/>
      <c r="J166" s="107"/>
      <c r="K166" s="108"/>
      <c r="L166" s="109"/>
      <c r="M166" s="189"/>
      <c r="N166" s="193"/>
      <c r="O166" s="193"/>
      <c r="P166" s="193"/>
      <c r="Q166" s="193"/>
      <c r="R166" s="193"/>
      <c r="S166" s="193"/>
      <c r="T166" s="193"/>
      <c r="U166" s="193"/>
      <c r="V166" s="194"/>
      <c r="W166" s="195"/>
      <c r="X166" s="369"/>
      <c r="Y166" s="197"/>
      <c r="Z166" s="244"/>
    </row>
    <row r="167" spans="1:26" ht="22.5" customHeight="1">
      <c r="A167" s="372"/>
      <c r="B167" s="245"/>
      <c r="C167" s="246"/>
      <c r="D167" s="247"/>
      <c r="E167" s="248"/>
      <c r="F167" s="248"/>
      <c r="G167" s="248"/>
      <c r="H167" s="249"/>
      <c r="I167" s="121"/>
      <c r="J167" s="121"/>
      <c r="K167" s="122"/>
      <c r="L167" s="250">
        <f t="shared" ref="L167:V167" si="0">SUM(L7:L166)</f>
        <v>0</v>
      </c>
      <c r="M167" s="251">
        <f t="shared" si="0"/>
        <v>0.19999999999999998</v>
      </c>
      <c r="N167" s="248">
        <f t="shared" si="0"/>
        <v>2.5</v>
      </c>
      <c r="O167" s="248">
        <f t="shared" si="0"/>
        <v>2.3499999999999996</v>
      </c>
      <c r="P167" s="248">
        <f t="shared" si="0"/>
        <v>3.1399999999999997</v>
      </c>
      <c r="Q167" s="248">
        <f t="shared" si="0"/>
        <v>3.0800000000000005</v>
      </c>
      <c r="R167" s="248">
        <f t="shared" si="0"/>
        <v>8.1000000000000014</v>
      </c>
      <c r="S167" s="248">
        <f t="shared" si="0"/>
        <v>2</v>
      </c>
      <c r="T167" s="248">
        <f t="shared" si="0"/>
        <v>0</v>
      </c>
      <c r="U167" s="248">
        <f t="shared" si="0"/>
        <v>0</v>
      </c>
      <c r="V167" s="252">
        <f t="shared" si="0"/>
        <v>12.801250000000001</v>
      </c>
      <c r="W167" s="253"/>
      <c r="X167" s="373"/>
      <c r="Y167" s="254"/>
      <c r="Z167" s="255"/>
    </row>
    <row r="168" spans="1:26" ht="22.5" customHeight="1">
      <c r="A168" s="256"/>
      <c r="B168" s="256"/>
      <c r="C168" s="257"/>
      <c r="D168" s="256"/>
      <c r="E168" s="256"/>
      <c r="F168" s="256"/>
      <c r="G168" s="256"/>
      <c r="H168" s="258"/>
      <c r="I168" s="258"/>
      <c r="J168" s="258"/>
      <c r="K168" s="258"/>
      <c r="L168" s="98"/>
      <c r="M168" s="166"/>
      <c r="N168" s="166"/>
      <c r="O168" s="166"/>
      <c r="P168" s="166"/>
      <c r="Q168" s="166"/>
      <c r="R168" s="166"/>
      <c r="S168" s="98"/>
      <c r="T168" s="98"/>
      <c r="U168" s="98"/>
      <c r="V168" s="98"/>
      <c r="W168" s="259"/>
      <c r="X168" s="166"/>
      <c r="Y168" s="199"/>
      <c r="Z168" s="199"/>
    </row>
  </sheetData>
  <mergeCells count="20">
    <mergeCell ref="X157:Y157"/>
    <mergeCell ref="A166:A167"/>
    <mergeCell ref="X166:X167"/>
    <mergeCell ref="F5:F6"/>
    <mergeCell ref="G5:G6"/>
    <mergeCell ref="H5:K5"/>
    <mergeCell ref="L5:P5"/>
    <mergeCell ref="Q5:Q6"/>
    <mergeCell ref="R5:R6"/>
    <mergeCell ref="A2:Y2"/>
    <mergeCell ref="A4:A6"/>
    <mergeCell ref="B4:B6"/>
    <mergeCell ref="C4:C6"/>
    <mergeCell ref="D4:K4"/>
    <mergeCell ref="L4:V4"/>
    <mergeCell ref="W4:W6"/>
    <mergeCell ref="X4:Z6"/>
    <mergeCell ref="D5:D6"/>
    <mergeCell ref="E5:E6"/>
    <mergeCell ref="S5:V5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F380-855D-467D-9F81-8F242C5F74B7}">
  <sheetPr>
    <tabColor rgb="FFFFFF00"/>
    <pageSetUpPr fitToPage="1"/>
  </sheetPr>
  <dimension ref="A2:T149"/>
  <sheetViews>
    <sheetView workbookViewId="0">
      <selection activeCell="U174" sqref="U174"/>
    </sheetView>
  </sheetViews>
  <sheetFormatPr defaultRowHeight="16.5"/>
  <cols>
    <col min="1" max="1" width="17" style="145" bestFit="1" customWidth="1"/>
    <col min="2" max="2" width="24.44140625" style="145" customWidth="1"/>
    <col min="3" max="3" width="6.44140625" style="145" customWidth="1"/>
    <col min="4" max="19" width="8.88671875" style="145"/>
    <col min="20" max="20" width="25.109375" style="145" customWidth="1"/>
    <col min="21" max="16384" width="8.88671875" style="146"/>
  </cols>
  <sheetData>
    <row r="2" spans="1:20">
      <c r="A2" s="147" t="s">
        <v>305</v>
      </c>
      <c r="B2" s="147"/>
      <c r="C2" s="147"/>
      <c r="D2" s="147"/>
      <c r="E2" s="147"/>
      <c r="F2" s="147"/>
      <c r="G2" s="148"/>
      <c r="H2" s="147"/>
      <c r="I2" s="148" t="s">
        <v>306</v>
      </c>
      <c r="J2" s="148"/>
      <c r="K2" s="148"/>
      <c r="L2" s="147"/>
      <c r="M2" s="147" t="s">
        <v>307</v>
      </c>
      <c r="N2" s="147"/>
    </row>
    <row r="3" spans="1:20">
      <c r="A3" s="382" t="s">
        <v>308</v>
      </c>
      <c r="B3" s="149" t="s">
        <v>309</v>
      </c>
      <c r="C3" s="149" t="s">
        <v>310</v>
      </c>
      <c r="D3" s="149" t="s">
        <v>311</v>
      </c>
      <c r="E3" s="149" t="s">
        <v>312</v>
      </c>
      <c r="F3" s="149" t="s">
        <v>313</v>
      </c>
      <c r="G3" s="150" t="s">
        <v>314</v>
      </c>
      <c r="H3" s="151"/>
      <c r="I3" s="152" t="s">
        <v>315</v>
      </c>
      <c r="J3" s="153" t="s">
        <v>316</v>
      </c>
      <c r="K3" s="154" t="s">
        <v>317</v>
      </c>
      <c r="L3" s="155"/>
      <c r="M3" s="149" t="s">
        <v>310</v>
      </c>
      <c r="N3" s="156" t="s">
        <v>311</v>
      </c>
      <c r="O3" s="149" t="s">
        <v>312</v>
      </c>
      <c r="P3" s="149" t="s">
        <v>313</v>
      </c>
      <c r="Q3" s="157" t="s">
        <v>314</v>
      </c>
      <c r="R3" s="153" t="s">
        <v>316</v>
      </c>
      <c r="S3" s="154" t="s">
        <v>317</v>
      </c>
      <c r="T3" s="149" t="s">
        <v>318</v>
      </c>
    </row>
    <row r="4" spans="1:20">
      <c r="A4" s="383"/>
      <c r="B4" s="149" t="s">
        <v>319</v>
      </c>
      <c r="C4" s="149"/>
      <c r="D4" s="149"/>
      <c r="E4" s="149">
        <v>1</v>
      </c>
      <c r="F4" s="149"/>
      <c r="G4" s="158"/>
      <c r="H4" s="151"/>
      <c r="I4" s="156">
        <v>0.1</v>
      </c>
      <c r="J4" s="149"/>
      <c r="K4" s="158"/>
      <c r="L4" s="155"/>
      <c r="M4" s="149"/>
      <c r="N4" s="156">
        <f>D4/SUM($D$4:$G$4)*$I$4</f>
        <v>0</v>
      </c>
      <c r="O4" s="156">
        <f>E4/SUM($D$4:$G$4)*$I$4</f>
        <v>0.1</v>
      </c>
      <c r="P4" s="156">
        <f>F4/SUM($D$4:$G$4)*$I$4</f>
        <v>0</v>
      </c>
      <c r="Q4" s="156">
        <f>G4/SUM($D$4:$G$4)*$I$4</f>
        <v>0</v>
      </c>
      <c r="R4" s="149"/>
      <c r="S4" s="158"/>
      <c r="T4" s="149" t="s">
        <v>320</v>
      </c>
    </row>
    <row r="5" spans="1:20">
      <c r="A5" s="383"/>
      <c r="B5" s="149" t="s">
        <v>321</v>
      </c>
      <c r="C5" s="149"/>
      <c r="D5" s="149">
        <v>2</v>
      </c>
      <c r="E5" s="149">
        <v>8</v>
      </c>
      <c r="F5" s="149">
        <v>8</v>
      </c>
      <c r="G5" s="158">
        <v>8</v>
      </c>
      <c r="H5" s="151"/>
      <c r="I5" s="156">
        <v>0.9</v>
      </c>
      <c r="J5" s="149">
        <v>1</v>
      </c>
      <c r="K5" s="158">
        <v>2</v>
      </c>
      <c r="L5" s="155"/>
      <c r="M5" s="149"/>
      <c r="N5" s="156">
        <f>ROUND(D5/SUM($D$5:$G$5)*$I$5,2)</f>
        <v>7.0000000000000007E-2</v>
      </c>
      <c r="O5" s="156">
        <f>ROUND(E5/SUM($D$5:$G$5)*$I$5,2)</f>
        <v>0.28000000000000003</v>
      </c>
      <c r="P5" s="156">
        <f>ROUND(F5/SUM($D$5:$G$5)*$I$5,2)</f>
        <v>0.28000000000000003</v>
      </c>
      <c r="Q5" s="156">
        <f>I5-SUM(N5:P5)</f>
        <v>0.26999999999999991</v>
      </c>
      <c r="R5" s="149">
        <v>1</v>
      </c>
      <c r="S5" s="158">
        <v>2</v>
      </c>
      <c r="T5" s="149"/>
    </row>
    <row r="6" spans="1:20" hidden="1">
      <c r="A6" s="382" t="s">
        <v>322</v>
      </c>
      <c r="B6" s="149" t="s">
        <v>309</v>
      </c>
      <c r="C6" s="149" t="s">
        <v>310</v>
      </c>
      <c r="D6" s="149" t="s">
        <v>311</v>
      </c>
      <c r="E6" s="149" t="s">
        <v>312</v>
      </c>
      <c r="F6" s="149" t="s">
        <v>313</v>
      </c>
      <c r="G6" s="159" t="s">
        <v>314</v>
      </c>
      <c r="H6" s="151"/>
      <c r="I6" s="156" t="s">
        <v>315</v>
      </c>
      <c r="J6" s="149" t="s">
        <v>316</v>
      </c>
      <c r="K6" s="158" t="s">
        <v>317</v>
      </c>
      <c r="L6" s="155"/>
      <c r="M6" s="149" t="s">
        <v>310</v>
      </c>
      <c r="N6" s="156" t="s">
        <v>311</v>
      </c>
      <c r="O6" s="149" t="s">
        <v>312</v>
      </c>
      <c r="P6" s="149" t="s">
        <v>313</v>
      </c>
      <c r="Q6" s="157" t="s">
        <v>314</v>
      </c>
      <c r="R6" s="149" t="s">
        <v>316</v>
      </c>
      <c r="S6" s="158" t="s">
        <v>317</v>
      </c>
      <c r="T6" s="149"/>
    </row>
    <row r="7" spans="1:20" hidden="1">
      <c r="A7" s="383"/>
      <c r="B7" s="149" t="s">
        <v>319</v>
      </c>
      <c r="C7" s="149"/>
      <c r="D7" s="149">
        <v>5</v>
      </c>
      <c r="E7" s="149">
        <v>5</v>
      </c>
      <c r="F7" s="149">
        <v>5</v>
      </c>
      <c r="G7" s="158">
        <v>5</v>
      </c>
      <c r="H7" s="151"/>
      <c r="I7" s="156">
        <v>0.5</v>
      </c>
      <c r="J7" s="149"/>
      <c r="K7" s="158">
        <v>0.5</v>
      </c>
      <c r="L7" s="155"/>
      <c r="M7" s="149"/>
      <c r="N7" s="156">
        <f>ROUND(D7/SUM($D$7:$G$7)*$I$7,2)</f>
        <v>0.13</v>
      </c>
      <c r="O7" s="156">
        <f>ROUND(E7/SUM($D$7:$G$7)*$I$7,2)</f>
        <v>0.13</v>
      </c>
      <c r="P7" s="156">
        <f>ROUND(F7/SUM($D$7:$G$7)*$I$7,2)</f>
        <v>0.13</v>
      </c>
      <c r="Q7" s="156">
        <f>I7-SUM(N7:P7)</f>
        <v>0.10999999999999999</v>
      </c>
      <c r="R7" s="149"/>
      <c r="S7" s="158">
        <v>0.5</v>
      </c>
      <c r="T7" s="149" t="s">
        <v>323</v>
      </c>
    </row>
    <row r="8" spans="1:20" hidden="1">
      <c r="A8" s="383"/>
      <c r="B8" s="149" t="s">
        <v>324</v>
      </c>
      <c r="C8" s="149"/>
      <c r="D8" s="149">
        <v>0</v>
      </c>
      <c r="E8" s="149">
        <v>5</v>
      </c>
      <c r="F8" s="149">
        <v>5</v>
      </c>
      <c r="G8" s="158">
        <v>5</v>
      </c>
      <c r="H8" s="151"/>
      <c r="I8" s="156">
        <v>0.3</v>
      </c>
      <c r="J8" s="149">
        <v>0.7</v>
      </c>
      <c r="K8" s="158">
        <v>0.5</v>
      </c>
      <c r="L8" s="155"/>
      <c r="M8" s="149"/>
      <c r="N8" s="156">
        <f>ROUND(D8/SUM($D$8:$G$8)*$I$8,2)</f>
        <v>0</v>
      </c>
      <c r="O8" s="156">
        <f>ROUND(E8/SUM($D$8:$G$8)*$I$8,2)</f>
        <v>0.1</v>
      </c>
      <c r="P8" s="156">
        <f>ROUND(F8/SUM($D$8:$G$8)*$I$8,2)</f>
        <v>0.1</v>
      </c>
      <c r="Q8" s="156">
        <f>I8-SUM(N8:P8)</f>
        <v>9.9999999999999978E-2</v>
      </c>
      <c r="R8" s="149">
        <v>0.7</v>
      </c>
      <c r="S8" s="158">
        <v>0.5</v>
      </c>
      <c r="T8" s="149"/>
    </row>
    <row r="9" spans="1:20" hidden="1">
      <c r="A9" s="384"/>
      <c r="B9" s="149" t="s">
        <v>321</v>
      </c>
      <c r="C9" s="149"/>
      <c r="D9" s="149">
        <v>9</v>
      </c>
      <c r="E9" s="149">
        <v>15</v>
      </c>
      <c r="F9" s="149">
        <v>12</v>
      </c>
      <c r="G9" s="158">
        <v>24</v>
      </c>
      <c r="H9" s="151"/>
      <c r="I9" s="156">
        <v>1.4</v>
      </c>
      <c r="J9" s="149"/>
      <c r="K9" s="158">
        <v>2</v>
      </c>
      <c r="L9" s="155"/>
      <c r="M9" s="149"/>
      <c r="N9" s="156">
        <f>ROUND(D9/SUM($D$9:$G$9)*$I$9,2)</f>
        <v>0.21</v>
      </c>
      <c r="O9" s="156">
        <f>ROUND(E9/SUM($D$9:$G$9)*$I$9,2)</f>
        <v>0.35</v>
      </c>
      <c r="P9" s="156">
        <f>ROUND(F9/SUM($D$9:$G$9)*$I$9,2)</f>
        <v>0.28000000000000003</v>
      </c>
      <c r="Q9" s="156">
        <f>I9-SUM(N9:P9)</f>
        <v>0.55999999999999994</v>
      </c>
      <c r="R9" s="149"/>
      <c r="S9" s="158">
        <v>2</v>
      </c>
      <c r="T9" s="149"/>
    </row>
    <row r="10" spans="1:20" hidden="1">
      <c r="A10" s="382" t="s">
        <v>325</v>
      </c>
      <c r="B10" s="149" t="s">
        <v>309</v>
      </c>
      <c r="C10" s="149" t="s">
        <v>310</v>
      </c>
      <c r="D10" s="149" t="s">
        <v>311</v>
      </c>
      <c r="E10" s="149" t="s">
        <v>312</v>
      </c>
      <c r="F10" s="149" t="s">
        <v>313</v>
      </c>
      <c r="G10" s="159" t="s">
        <v>314</v>
      </c>
      <c r="H10" s="151"/>
      <c r="I10" s="156" t="s">
        <v>315</v>
      </c>
      <c r="J10" s="149" t="s">
        <v>316</v>
      </c>
      <c r="K10" s="158" t="s">
        <v>317</v>
      </c>
      <c r="L10" s="155"/>
      <c r="M10" s="149" t="s">
        <v>310</v>
      </c>
      <c r="N10" s="156" t="s">
        <v>311</v>
      </c>
      <c r="O10" s="149" t="s">
        <v>312</v>
      </c>
      <c r="P10" s="149" t="s">
        <v>313</v>
      </c>
      <c r="Q10" s="157" t="s">
        <v>314</v>
      </c>
      <c r="R10" s="149" t="s">
        <v>316</v>
      </c>
      <c r="S10" s="158" t="s">
        <v>317</v>
      </c>
      <c r="T10" s="149"/>
    </row>
    <row r="11" spans="1:20" hidden="1">
      <c r="A11" s="383"/>
      <c r="B11" s="149" t="s">
        <v>319</v>
      </c>
      <c r="C11" s="149"/>
      <c r="D11" s="149">
        <v>4</v>
      </c>
      <c r="E11" s="149">
        <v>4</v>
      </c>
      <c r="F11" s="149">
        <v>4</v>
      </c>
      <c r="G11" s="158">
        <v>4</v>
      </c>
      <c r="H11" s="151"/>
      <c r="I11" s="156">
        <v>0.4</v>
      </c>
      <c r="J11" s="149"/>
      <c r="K11" s="158">
        <v>0.4</v>
      </c>
      <c r="L11" s="155"/>
      <c r="M11" s="149"/>
      <c r="N11" s="156">
        <f>ROUND(D11/SUM($D$11:$G$11)*$I$11,2)</f>
        <v>0.1</v>
      </c>
      <c r="O11" s="156">
        <f>ROUND(E11/SUM($D$11:$G$11)*$I$11,2)</f>
        <v>0.1</v>
      </c>
      <c r="P11" s="156">
        <f>ROUND(F11/SUM($D$11:$G$11)*$I$11,2)</f>
        <v>0.1</v>
      </c>
      <c r="Q11" s="156">
        <f>I11-SUM(N11:P11)</f>
        <v>9.9999999999999978E-2</v>
      </c>
      <c r="R11" s="149"/>
      <c r="S11" s="158">
        <v>0.4</v>
      </c>
      <c r="T11" s="149" t="s">
        <v>326</v>
      </c>
    </row>
    <row r="12" spans="1:20" hidden="1">
      <c r="A12" s="383"/>
      <c r="B12" s="149" t="s">
        <v>324</v>
      </c>
      <c r="C12" s="149"/>
      <c r="D12" s="149"/>
      <c r="E12" s="149">
        <v>4</v>
      </c>
      <c r="F12" s="149">
        <v>4</v>
      </c>
      <c r="G12" s="158">
        <v>4</v>
      </c>
      <c r="H12" s="151"/>
      <c r="I12" s="156">
        <v>0.2</v>
      </c>
      <c r="J12" s="149">
        <v>0.5</v>
      </c>
      <c r="K12" s="158">
        <v>0.4</v>
      </c>
      <c r="L12" s="155"/>
      <c r="M12" s="149"/>
      <c r="N12" s="156">
        <f>ROUND(D12/SUM($D$12:$G$12)*$I$12,2)</f>
        <v>0</v>
      </c>
      <c r="O12" s="156">
        <f>ROUND(E12/SUM($D$12:$G$12)*$I$12,2)</f>
        <v>7.0000000000000007E-2</v>
      </c>
      <c r="P12" s="156">
        <f>ROUND(F12/SUM($D$12:$G$12)*$I$12,2)</f>
        <v>7.0000000000000007E-2</v>
      </c>
      <c r="Q12" s="156">
        <f>I12-SUM(N12:P12)</f>
        <v>0.06</v>
      </c>
      <c r="R12" s="149">
        <v>0.5</v>
      </c>
      <c r="S12" s="158">
        <v>0.4</v>
      </c>
      <c r="T12" s="149"/>
    </row>
    <row r="13" spans="1:20" hidden="1">
      <c r="A13" s="384"/>
      <c r="B13" s="149" t="s">
        <v>321</v>
      </c>
      <c r="C13" s="149"/>
      <c r="D13" s="149">
        <v>8</v>
      </c>
      <c r="E13" s="149">
        <v>10</v>
      </c>
      <c r="F13" s="149">
        <v>10</v>
      </c>
      <c r="G13" s="158">
        <v>20</v>
      </c>
      <c r="H13" s="151"/>
      <c r="I13" s="156">
        <v>1.2</v>
      </c>
      <c r="J13" s="149"/>
      <c r="K13" s="158">
        <v>1.7</v>
      </c>
      <c r="L13" s="155"/>
      <c r="M13" s="149"/>
      <c r="N13" s="156">
        <f>ROUND(D13/SUM($D$13:$G$13)*$I$13,2)</f>
        <v>0.2</v>
      </c>
      <c r="O13" s="156">
        <f>ROUND(E13/SUM($D$13:$G$13)*$I$13,2)</f>
        <v>0.25</v>
      </c>
      <c r="P13" s="156">
        <f>ROUND(F13/SUM($D$13:$G$13)*$I$13,2)</f>
        <v>0.25</v>
      </c>
      <c r="Q13" s="156">
        <f>I13-SUM(N13:P13)</f>
        <v>0.5</v>
      </c>
      <c r="R13" s="149"/>
      <c r="S13" s="158">
        <v>1.7</v>
      </c>
      <c r="T13" s="149"/>
    </row>
    <row r="14" spans="1:20" hidden="1">
      <c r="A14" s="382" t="s">
        <v>327</v>
      </c>
      <c r="B14" s="149" t="s">
        <v>309</v>
      </c>
      <c r="C14" s="149" t="s">
        <v>310</v>
      </c>
      <c r="D14" s="149" t="s">
        <v>311</v>
      </c>
      <c r="E14" s="149" t="s">
        <v>312</v>
      </c>
      <c r="F14" s="149" t="s">
        <v>313</v>
      </c>
      <c r="G14" s="159" t="s">
        <v>314</v>
      </c>
      <c r="H14" s="151"/>
      <c r="I14" s="156" t="s">
        <v>315</v>
      </c>
      <c r="J14" s="149" t="s">
        <v>316</v>
      </c>
      <c r="K14" s="158" t="s">
        <v>317</v>
      </c>
      <c r="L14" s="155"/>
      <c r="M14" s="149" t="s">
        <v>310</v>
      </c>
      <c r="N14" s="156" t="s">
        <v>311</v>
      </c>
      <c r="O14" s="149" t="s">
        <v>312</v>
      </c>
      <c r="P14" s="149" t="s">
        <v>313</v>
      </c>
      <c r="Q14" s="157" t="s">
        <v>314</v>
      </c>
      <c r="R14" s="149" t="s">
        <v>316</v>
      </c>
      <c r="S14" s="158" t="s">
        <v>317</v>
      </c>
      <c r="T14" s="149"/>
    </row>
    <row r="15" spans="1:20" hidden="1">
      <c r="A15" s="383"/>
      <c r="B15" s="149" t="s">
        <v>319</v>
      </c>
      <c r="C15" s="149"/>
      <c r="D15" s="149">
        <v>1.5</v>
      </c>
      <c r="E15" s="149">
        <v>2</v>
      </c>
      <c r="F15" s="149">
        <v>2</v>
      </c>
      <c r="G15" s="149">
        <v>2</v>
      </c>
      <c r="H15" s="151"/>
      <c r="I15" s="156">
        <v>0.1</v>
      </c>
      <c r="J15" s="149"/>
      <c r="K15" s="158">
        <v>0.1</v>
      </c>
      <c r="L15" s="155"/>
      <c r="M15" s="149"/>
      <c r="N15" s="156">
        <f>ROUND(D15/SUM($D$15:$G$15)*$I$15,2)</f>
        <v>0.02</v>
      </c>
      <c r="O15" s="156">
        <f>ROUND(E15/SUM($D$15:$G$15)*$I$15,2)</f>
        <v>0.03</v>
      </c>
      <c r="P15" s="156">
        <f>ROUND(F15/SUM($D$15:$G$15)*$I$15,2)</f>
        <v>0.03</v>
      </c>
      <c r="Q15" s="156">
        <f>I15-SUM(N15:P15)</f>
        <v>2.0000000000000004E-2</v>
      </c>
      <c r="R15" s="149"/>
      <c r="S15" s="158">
        <v>0.1</v>
      </c>
      <c r="T15" s="149" t="s">
        <v>328</v>
      </c>
    </row>
    <row r="16" spans="1:20" hidden="1">
      <c r="A16" s="383"/>
      <c r="B16" s="149" t="s">
        <v>324</v>
      </c>
      <c r="C16" s="149"/>
      <c r="D16" s="149">
        <v>0</v>
      </c>
      <c r="E16" s="149">
        <v>2</v>
      </c>
      <c r="F16" s="149">
        <v>2</v>
      </c>
      <c r="G16" s="149">
        <v>2</v>
      </c>
      <c r="H16" s="151"/>
      <c r="I16" s="156">
        <v>0.1</v>
      </c>
      <c r="J16" s="149">
        <v>0.1</v>
      </c>
      <c r="K16" s="158">
        <v>0.1</v>
      </c>
      <c r="L16" s="155"/>
      <c r="M16" s="149"/>
      <c r="N16" s="156">
        <f>ROUND(D16/SUM($D$16:$G$16)*$I$16,2)</f>
        <v>0</v>
      </c>
      <c r="O16" s="156">
        <f>ROUND(E16/SUM($D$16:$G$16)*$I$16,2)</f>
        <v>0.03</v>
      </c>
      <c r="P16" s="156">
        <f>ROUND(F16/SUM($D$16:$G$16)*$I$16,2)</f>
        <v>0.03</v>
      </c>
      <c r="Q16" s="156">
        <f>I16-SUM(N16:P16)</f>
        <v>4.0000000000000008E-2</v>
      </c>
      <c r="R16" s="149">
        <v>0.1</v>
      </c>
      <c r="S16" s="158">
        <v>0.1</v>
      </c>
      <c r="T16" s="149"/>
    </row>
    <row r="17" spans="1:20" hidden="1">
      <c r="A17" s="384"/>
      <c r="B17" s="149" t="s">
        <v>321</v>
      </c>
      <c r="C17" s="149"/>
      <c r="D17" s="149">
        <v>14</v>
      </c>
      <c r="E17" s="149">
        <v>14</v>
      </c>
      <c r="F17" s="149">
        <v>14</v>
      </c>
      <c r="G17" s="149">
        <v>28</v>
      </c>
      <c r="H17" s="151"/>
      <c r="I17" s="156">
        <v>0.7</v>
      </c>
      <c r="J17" s="149"/>
      <c r="K17" s="158">
        <v>1.1000000000000001</v>
      </c>
      <c r="L17" s="155"/>
      <c r="M17" s="149"/>
      <c r="N17" s="156">
        <f>ROUND(D17/SUM($D$17:$G$17)*$I$17,2)</f>
        <v>0.14000000000000001</v>
      </c>
      <c r="O17" s="156">
        <f>ROUND(E17/SUM($D$17:$G$17)*$I$17,2)</f>
        <v>0.14000000000000001</v>
      </c>
      <c r="P17" s="156">
        <f>ROUND(F17/SUM($D$17:$G$17)*$I$17,2)</f>
        <v>0.14000000000000001</v>
      </c>
      <c r="Q17" s="156">
        <f>I17-SUM(N17:P17)</f>
        <v>0.27999999999999992</v>
      </c>
      <c r="R17" s="149"/>
      <c r="S17" s="158">
        <v>1.1000000000000001</v>
      </c>
      <c r="T17" s="149"/>
    </row>
    <row r="18" spans="1:20" hidden="1">
      <c r="A18" s="382" t="s">
        <v>329</v>
      </c>
      <c r="B18" s="149" t="s">
        <v>309</v>
      </c>
      <c r="C18" s="149" t="s">
        <v>310</v>
      </c>
      <c r="D18" s="149" t="s">
        <v>311</v>
      </c>
      <c r="E18" s="149" t="s">
        <v>312</v>
      </c>
      <c r="F18" s="149" t="s">
        <v>313</v>
      </c>
      <c r="G18" s="159" t="s">
        <v>314</v>
      </c>
      <c r="H18" s="151"/>
      <c r="I18" s="156" t="s">
        <v>315</v>
      </c>
      <c r="J18" s="149" t="s">
        <v>316</v>
      </c>
      <c r="K18" s="158" t="s">
        <v>317</v>
      </c>
      <c r="L18" s="155"/>
      <c r="M18" s="149" t="s">
        <v>310</v>
      </c>
      <c r="N18" s="156" t="s">
        <v>311</v>
      </c>
      <c r="O18" s="149" t="s">
        <v>312</v>
      </c>
      <c r="P18" s="149" t="s">
        <v>313</v>
      </c>
      <c r="Q18" s="157" t="s">
        <v>314</v>
      </c>
      <c r="R18" s="149" t="s">
        <v>316</v>
      </c>
      <c r="S18" s="158" t="s">
        <v>317</v>
      </c>
      <c r="T18" s="149"/>
    </row>
    <row r="19" spans="1:20" hidden="1">
      <c r="A19" s="383"/>
      <c r="B19" s="149" t="s">
        <v>319</v>
      </c>
      <c r="C19" s="149"/>
      <c r="D19" s="149">
        <v>1.5</v>
      </c>
      <c r="E19" s="149">
        <v>3</v>
      </c>
      <c r="F19" s="149">
        <v>3</v>
      </c>
      <c r="G19" s="149"/>
      <c r="H19" s="151"/>
      <c r="I19" s="380">
        <v>0.2</v>
      </c>
      <c r="J19" s="382">
        <v>0.1</v>
      </c>
      <c r="K19" s="385">
        <v>0.2</v>
      </c>
      <c r="L19" s="155"/>
      <c r="M19" s="382"/>
      <c r="N19" s="380">
        <f>ROUND(SUM(D19:D21)/SUM($D$19:$G$21)*$I$19,2)</f>
        <v>0.04</v>
      </c>
      <c r="O19" s="382">
        <f>ROUND(SUM(E19:E21)/SUM($D$19:$G$21)*$I$19,2)</f>
        <v>0.04</v>
      </c>
      <c r="P19" s="382">
        <f>ROUND(SUM(F19:F21)/SUM($D$19:$G$21)*$I$19,2)</f>
        <v>0.04</v>
      </c>
      <c r="Q19" s="382">
        <f>I19-SUM(N19:P21)</f>
        <v>8.0000000000000016E-2</v>
      </c>
      <c r="R19" s="382">
        <v>0.1</v>
      </c>
      <c r="S19" s="385">
        <v>0.2</v>
      </c>
      <c r="T19" s="149" t="s">
        <v>330</v>
      </c>
    </row>
    <row r="20" spans="1:20" hidden="1">
      <c r="A20" s="383"/>
      <c r="B20" s="149" t="s">
        <v>324</v>
      </c>
      <c r="C20" s="149"/>
      <c r="D20" s="149"/>
      <c r="E20" s="149"/>
      <c r="F20" s="149"/>
      <c r="G20" s="149"/>
      <c r="H20" s="151"/>
      <c r="I20" s="381"/>
      <c r="J20" s="383"/>
      <c r="K20" s="386"/>
      <c r="L20" s="155"/>
      <c r="M20" s="383"/>
      <c r="N20" s="381"/>
      <c r="O20" s="383"/>
      <c r="P20" s="383"/>
      <c r="Q20" s="383"/>
      <c r="R20" s="383"/>
      <c r="S20" s="386"/>
      <c r="T20" s="149"/>
    </row>
    <row r="21" spans="1:20" hidden="1">
      <c r="A21" s="383"/>
      <c r="B21" s="160" t="s">
        <v>321</v>
      </c>
      <c r="C21" s="160"/>
      <c r="D21" s="160">
        <v>20</v>
      </c>
      <c r="E21" s="160">
        <v>20</v>
      </c>
      <c r="F21" s="160">
        <v>20</v>
      </c>
      <c r="G21" s="160">
        <v>40</v>
      </c>
      <c r="H21" s="151"/>
      <c r="I21" s="381"/>
      <c r="J21" s="383"/>
      <c r="K21" s="386"/>
      <c r="L21" s="155"/>
      <c r="M21" s="384"/>
      <c r="N21" s="391"/>
      <c r="O21" s="384"/>
      <c r="P21" s="384"/>
      <c r="Q21" s="384"/>
      <c r="R21" s="383"/>
      <c r="S21" s="386"/>
      <c r="T21" s="149"/>
    </row>
    <row r="22" spans="1:20" hidden="1">
      <c r="A22" s="387" t="s">
        <v>331</v>
      </c>
      <c r="B22" s="149" t="s">
        <v>309</v>
      </c>
      <c r="C22" s="149" t="s">
        <v>310</v>
      </c>
      <c r="D22" s="149" t="s">
        <v>311</v>
      </c>
      <c r="E22" s="149" t="s">
        <v>312</v>
      </c>
      <c r="F22" s="149" t="s">
        <v>313</v>
      </c>
      <c r="G22" s="159" t="s">
        <v>314</v>
      </c>
      <c r="H22" s="151"/>
      <c r="I22" s="156" t="s">
        <v>315</v>
      </c>
      <c r="J22" s="149" t="s">
        <v>316</v>
      </c>
      <c r="K22" s="158" t="s">
        <v>317</v>
      </c>
      <c r="L22" s="155"/>
      <c r="M22" s="149" t="s">
        <v>310</v>
      </c>
      <c r="N22" s="156" t="s">
        <v>311</v>
      </c>
      <c r="O22" s="149" t="s">
        <v>312</v>
      </c>
      <c r="P22" s="149" t="s">
        <v>313</v>
      </c>
      <c r="Q22" s="157" t="s">
        <v>314</v>
      </c>
      <c r="R22" s="149" t="s">
        <v>316</v>
      </c>
      <c r="S22" s="158" t="s">
        <v>317</v>
      </c>
      <c r="T22" s="149"/>
    </row>
    <row r="23" spans="1:20" hidden="1">
      <c r="A23" s="383"/>
      <c r="B23" s="157" t="s">
        <v>332</v>
      </c>
      <c r="C23" s="157"/>
      <c r="D23" s="149"/>
      <c r="E23" s="149">
        <v>1</v>
      </c>
      <c r="F23" s="149">
        <v>1</v>
      </c>
      <c r="G23" s="158"/>
      <c r="H23" s="151"/>
      <c r="I23" s="388">
        <v>3</v>
      </c>
      <c r="J23" s="389">
        <v>1</v>
      </c>
      <c r="K23" s="390">
        <v>2</v>
      </c>
      <c r="L23" s="155"/>
      <c r="M23" s="382"/>
      <c r="N23" s="380">
        <f>ROUND(SUM(D23:D24)/SUM($D$23:$G$24)*$I$23,2)</f>
        <v>0</v>
      </c>
      <c r="O23" s="382">
        <f>ROUND(SUM(E23:E24)/SUM($D$23:$G$24)*$I$23,2)</f>
        <v>1.04</v>
      </c>
      <c r="P23" s="382">
        <f>ROUND(SUM(F23:F24)/SUM($D$23:$G$24)*$I$23,2)</f>
        <v>1.04</v>
      </c>
      <c r="Q23" s="382">
        <f>I23-SUM(N23:P24)</f>
        <v>0.91999999999999993</v>
      </c>
      <c r="R23" s="389">
        <v>1</v>
      </c>
      <c r="S23" s="390">
        <v>2</v>
      </c>
      <c r="T23" s="149" t="s">
        <v>333</v>
      </c>
    </row>
    <row r="24" spans="1:20" hidden="1">
      <c r="A24" s="384"/>
      <c r="B24" s="149" t="s">
        <v>334</v>
      </c>
      <c r="C24" s="149"/>
      <c r="D24" s="149"/>
      <c r="E24" s="149">
        <v>7</v>
      </c>
      <c r="F24" s="149">
        <v>7</v>
      </c>
      <c r="G24" s="158">
        <v>7</v>
      </c>
      <c r="H24" s="151"/>
      <c r="I24" s="388"/>
      <c r="J24" s="389"/>
      <c r="K24" s="390"/>
      <c r="L24" s="155"/>
      <c r="M24" s="384"/>
      <c r="N24" s="391"/>
      <c r="O24" s="384"/>
      <c r="P24" s="384"/>
      <c r="Q24" s="384"/>
      <c r="R24" s="389"/>
      <c r="S24" s="390"/>
      <c r="T24" s="149"/>
    </row>
    <row r="25" spans="1:20" hidden="1">
      <c r="A25" s="387" t="s">
        <v>335</v>
      </c>
      <c r="B25" s="149" t="s">
        <v>309</v>
      </c>
      <c r="C25" s="149" t="s">
        <v>310</v>
      </c>
      <c r="D25" s="149" t="s">
        <v>311</v>
      </c>
      <c r="E25" s="149" t="s">
        <v>312</v>
      </c>
      <c r="F25" s="149" t="s">
        <v>313</v>
      </c>
      <c r="G25" s="159" t="s">
        <v>314</v>
      </c>
      <c r="H25" s="151"/>
      <c r="I25" s="156" t="s">
        <v>315</v>
      </c>
      <c r="J25" s="149" t="s">
        <v>316</v>
      </c>
      <c r="K25" s="158" t="s">
        <v>317</v>
      </c>
      <c r="L25" s="155"/>
      <c r="M25" s="149" t="s">
        <v>310</v>
      </c>
      <c r="N25" s="156" t="s">
        <v>311</v>
      </c>
      <c r="O25" s="149" t="s">
        <v>312</v>
      </c>
      <c r="P25" s="149" t="s">
        <v>313</v>
      </c>
      <c r="Q25" s="157" t="s">
        <v>314</v>
      </c>
      <c r="R25" s="149" t="s">
        <v>316</v>
      </c>
      <c r="S25" s="158" t="s">
        <v>317</v>
      </c>
      <c r="T25" s="149"/>
    </row>
    <row r="26" spans="1:20" hidden="1">
      <c r="A26" s="383"/>
      <c r="B26" s="157" t="s">
        <v>332</v>
      </c>
      <c r="C26" s="157"/>
      <c r="D26" s="149"/>
      <c r="E26" s="149">
        <v>1</v>
      </c>
      <c r="F26" s="149">
        <v>1</v>
      </c>
      <c r="G26" s="158"/>
      <c r="H26" s="151"/>
      <c r="I26" s="388">
        <v>3</v>
      </c>
      <c r="J26" s="389">
        <v>1</v>
      </c>
      <c r="K26" s="390">
        <v>2</v>
      </c>
      <c r="L26" s="155"/>
      <c r="M26" s="382"/>
      <c r="N26" s="380">
        <f>ROUND(SUM(D26:D27)/SUM($D$23:$G$24)*$I$23,2)</f>
        <v>0</v>
      </c>
      <c r="O26" s="382">
        <f>ROUND(SUM(E26:E27)/SUM($D$23:$G$24)*$I$23,2)</f>
        <v>1.04</v>
      </c>
      <c r="P26" s="382">
        <f>ROUND(SUM(F26:F27)/SUM($D$23:$G$24)*$I$23,2)</f>
        <v>1.04</v>
      </c>
      <c r="Q26" s="382">
        <f>I26-SUM(N26:P27)</f>
        <v>0.91999999999999993</v>
      </c>
      <c r="R26" s="389">
        <v>1</v>
      </c>
      <c r="S26" s="390">
        <v>2</v>
      </c>
      <c r="T26" s="149" t="s">
        <v>333</v>
      </c>
    </row>
    <row r="27" spans="1:20" hidden="1">
      <c r="A27" s="383"/>
      <c r="B27" s="160" t="s">
        <v>334</v>
      </c>
      <c r="C27" s="160"/>
      <c r="D27" s="160"/>
      <c r="E27" s="160">
        <v>7</v>
      </c>
      <c r="F27" s="160">
        <v>7</v>
      </c>
      <c r="G27" s="161">
        <v>7</v>
      </c>
      <c r="H27" s="151"/>
      <c r="I27" s="380"/>
      <c r="J27" s="382"/>
      <c r="K27" s="385"/>
      <c r="L27" s="155"/>
      <c r="M27" s="384"/>
      <c r="N27" s="391"/>
      <c r="O27" s="384"/>
      <c r="P27" s="384"/>
      <c r="Q27" s="384"/>
      <c r="R27" s="382"/>
      <c r="S27" s="385"/>
      <c r="T27" s="149"/>
    </row>
    <row r="28" spans="1:20" ht="16.5" customHeight="1">
      <c r="A28" s="392" t="s">
        <v>336</v>
      </c>
      <c r="B28" s="149" t="s">
        <v>309</v>
      </c>
      <c r="C28" s="149" t="s">
        <v>310</v>
      </c>
      <c r="D28" s="149" t="s">
        <v>311</v>
      </c>
      <c r="E28" s="149" t="s">
        <v>312</v>
      </c>
      <c r="F28" s="149" t="s">
        <v>313</v>
      </c>
      <c r="G28" s="159" t="s">
        <v>314</v>
      </c>
      <c r="H28" s="151"/>
      <c r="I28" s="156" t="s">
        <v>315</v>
      </c>
      <c r="J28" s="149" t="s">
        <v>316</v>
      </c>
      <c r="K28" s="158" t="s">
        <v>317</v>
      </c>
      <c r="L28" s="155"/>
      <c r="M28" s="149" t="s">
        <v>310</v>
      </c>
      <c r="N28" s="156" t="s">
        <v>311</v>
      </c>
      <c r="O28" s="149" t="s">
        <v>312</v>
      </c>
      <c r="P28" s="149" t="s">
        <v>313</v>
      </c>
      <c r="Q28" s="157" t="s">
        <v>314</v>
      </c>
      <c r="R28" s="149" t="s">
        <v>316</v>
      </c>
      <c r="S28" s="158" t="s">
        <v>317</v>
      </c>
      <c r="T28" s="149"/>
    </row>
    <row r="29" spans="1:20">
      <c r="A29" s="383"/>
      <c r="B29" s="149" t="s">
        <v>332</v>
      </c>
      <c r="C29" s="149"/>
      <c r="D29" s="149"/>
      <c r="E29" s="149">
        <v>1</v>
      </c>
      <c r="F29" s="149">
        <v>1</v>
      </c>
      <c r="G29" s="158"/>
      <c r="H29" s="151"/>
      <c r="I29" s="156"/>
      <c r="J29" s="149"/>
      <c r="K29" s="158"/>
      <c r="L29" s="155"/>
      <c r="M29" s="149"/>
      <c r="N29" s="156"/>
      <c r="O29" s="149"/>
      <c r="P29" s="149"/>
      <c r="Q29" s="149"/>
      <c r="R29" s="149"/>
      <c r="S29" s="158"/>
      <c r="T29" s="149" t="s">
        <v>337</v>
      </c>
    </row>
    <row r="30" spans="1:20">
      <c r="A30" s="383"/>
      <c r="B30" s="149" t="s">
        <v>338</v>
      </c>
      <c r="C30" s="149"/>
      <c r="D30" s="149"/>
      <c r="E30" s="149">
        <v>7</v>
      </c>
      <c r="F30" s="149">
        <v>7</v>
      </c>
      <c r="G30" s="158">
        <v>7</v>
      </c>
      <c r="H30" s="151"/>
      <c r="I30" s="156">
        <v>2</v>
      </c>
      <c r="J30" s="149"/>
      <c r="K30" s="158">
        <v>2</v>
      </c>
      <c r="L30" s="155"/>
      <c r="M30" s="149"/>
      <c r="N30" s="156"/>
      <c r="O30" s="149">
        <f>ROUND(SUM(E29:E30)/SUM($E$29:$G$30)*$I$30,2)</f>
        <v>0.7</v>
      </c>
      <c r="P30" s="149">
        <f t="shared" ref="P30" si="0">ROUND(SUM(F29:F30)/SUM($E$29:$G$30)*$I$30,2)</f>
        <v>0.7</v>
      </c>
      <c r="Q30" s="156">
        <f>I30-SUM(N30:P30)</f>
        <v>0.60000000000000009</v>
      </c>
      <c r="R30" s="149"/>
      <c r="S30" s="158">
        <v>2</v>
      </c>
      <c r="T30" s="149"/>
    </row>
    <row r="31" spans="1:20">
      <c r="A31" s="383"/>
      <c r="B31" s="149" t="s">
        <v>339</v>
      </c>
      <c r="C31" s="149"/>
      <c r="D31" s="149"/>
      <c r="E31" s="149">
        <v>7</v>
      </c>
      <c r="F31" s="149">
        <v>7</v>
      </c>
      <c r="G31" s="158">
        <v>7</v>
      </c>
      <c r="H31" s="151"/>
      <c r="I31" s="156">
        <v>3</v>
      </c>
      <c r="J31" s="149">
        <v>1</v>
      </c>
      <c r="K31" s="158">
        <v>2</v>
      </c>
      <c r="L31" s="155"/>
      <c r="M31" s="149"/>
      <c r="N31" s="156"/>
      <c r="O31" s="149">
        <f>ROUND(SUM(E29:E30)/SUM($E$29:$G$30)*$I$31,2)</f>
        <v>1.04</v>
      </c>
      <c r="P31" s="149">
        <f t="shared" ref="P31" si="1">ROUND(SUM(F29:F30)/SUM($E$29:$G$30)*$I$31,2)</f>
        <v>1.04</v>
      </c>
      <c r="Q31" s="156">
        <f>I31-SUM(N31:P31)</f>
        <v>0.91999999999999993</v>
      </c>
      <c r="R31" s="149">
        <v>1</v>
      </c>
      <c r="S31" s="158">
        <v>2</v>
      </c>
      <c r="T31" s="149"/>
    </row>
    <row r="32" spans="1:20">
      <c r="A32" s="383"/>
      <c r="B32" s="160" t="s">
        <v>340</v>
      </c>
      <c r="C32" s="160"/>
      <c r="D32" s="160"/>
      <c r="E32" s="160">
        <v>7</v>
      </c>
      <c r="F32" s="160">
        <v>7</v>
      </c>
      <c r="G32" s="161">
        <v>7</v>
      </c>
      <c r="H32" s="151"/>
      <c r="I32" s="162">
        <v>2</v>
      </c>
      <c r="J32" s="160"/>
      <c r="K32" s="161">
        <v>2</v>
      </c>
      <c r="L32" s="155"/>
      <c r="M32" s="149"/>
      <c r="N32" s="162"/>
      <c r="O32" s="149">
        <v>0.7</v>
      </c>
      <c r="P32" s="149">
        <v>0.7</v>
      </c>
      <c r="Q32" s="156">
        <f>I32-SUM(N32:P32)</f>
        <v>0.60000000000000009</v>
      </c>
      <c r="R32" s="160"/>
      <c r="S32" s="161">
        <v>2</v>
      </c>
      <c r="T32" s="149"/>
    </row>
    <row r="33" spans="1:20">
      <c r="A33" s="392" t="s">
        <v>341</v>
      </c>
      <c r="B33" s="149" t="s">
        <v>309</v>
      </c>
      <c r="C33" s="149" t="s">
        <v>310</v>
      </c>
      <c r="D33" s="149" t="s">
        <v>311</v>
      </c>
      <c r="E33" s="149" t="s">
        <v>312</v>
      </c>
      <c r="F33" s="149" t="s">
        <v>313</v>
      </c>
      <c r="G33" s="159" t="s">
        <v>314</v>
      </c>
      <c r="H33" s="151"/>
      <c r="I33" s="156" t="s">
        <v>315</v>
      </c>
      <c r="J33" s="149" t="s">
        <v>316</v>
      </c>
      <c r="K33" s="158" t="s">
        <v>317</v>
      </c>
      <c r="L33" s="155"/>
      <c r="M33" s="149" t="s">
        <v>310</v>
      </c>
      <c r="N33" s="156" t="s">
        <v>311</v>
      </c>
      <c r="O33" s="149" t="s">
        <v>312</v>
      </c>
      <c r="P33" s="149" t="s">
        <v>313</v>
      </c>
      <c r="Q33" s="157" t="s">
        <v>314</v>
      </c>
      <c r="R33" s="149" t="s">
        <v>316</v>
      </c>
      <c r="S33" s="158" t="s">
        <v>317</v>
      </c>
      <c r="T33" s="149"/>
    </row>
    <row r="34" spans="1:20">
      <c r="A34" s="383"/>
      <c r="B34" s="149" t="s">
        <v>332</v>
      </c>
      <c r="C34" s="149"/>
      <c r="D34" s="149"/>
      <c r="E34" s="149">
        <v>1</v>
      </c>
      <c r="F34" s="149">
        <v>1</v>
      </c>
      <c r="G34" s="158"/>
      <c r="H34" s="151"/>
      <c r="I34" s="156"/>
      <c r="J34" s="149"/>
      <c r="K34" s="158"/>
      <c r="L34" s="155"/>
      <c r="M34" s="149"/>
      <c r="N34" s="156"/>
      <c r="O34" s="149"/>
      <c r="P34" s="149"/>
      <c r="Q34" s="149"/>
      <c r="R34" s="149"/>
      <c r="S34" s="158"/>
      <c r="T34" s="149" t="s">
        <v>337</v>
      </c>
    </row>
    <row r="35" spans="1:20">
      <c r="A35" s="383"/>
      <c r="B35" s="149" t="s">
        <v>342</v>
      </c>
      <c r="C35" s="149"/>
      <c r="D35" s="149"/>
      <c r="E35" s="149">
        <v>7</v>
      </c>
      <c r="F35" s="149">
        <v>7</v>
      </c>
      <c r="G35" s="158">
        <v>7</v>
      </c>
      <c r="H35" s="151"/>
      <c r="I35" s="156">
        <v>1.8</v>
      </c>
      <c r="J35" s="149">
        <v>1</v>
      </c>
      <c r="K35" s="158">
        <v>2</v>
      </c>
      <c r="L35" s="155"/>
      <c r="M35" s="149"/>
      <c r="N35" s="156"/>
      <c r="O35" s="149">
        <f>ROUND(SUM(E34:E35)/SUM($E$34:$G$35)*$I$35,2)</f>
        <v>0.63</v>
      </c>
      <c r="P35" s="149">
        <f t="shared" ref="P35" si="2">ROUND(SUM(F34:F35)/SUM($E$34:$G$35)*$I$35,2)</f>
        <v>0.63</v>
      </c>
      <c r="Q35" s="156">
        <f>I35-SUM(N35:P35)</f>
        <v>0.54</v>
      </c>
      <c r="R35" s="149">
        <v>1</v>
      </c>
      <c r="S35" s="158">
        <v>2</v>
      </c>
      <c r="T35" s="149"/>
    </row>
    <row r="36" spans="1:20">
      <c r="A36" s="383"/>
      <c r="B36" s="149" t="s">
        <v>343</v>
      </c>
      <c r="C36" s="149"/>
      <c r="D36" s="149"/>
      <c r="E36" s="149">
        <v>7</v>
      </c>
      <c r="F36" s="149">
        <v>7</v>
      </c>
      <c r="G36" s="158">
        <v>7</v>
      </c>
      <c r="H36" s="151"/>
      <c r="I36" s="156">
        <v>2.1</v>
      </c>
      <c r="J36" s="149">
        <v>1.2</v>
      </c>
      <c r="K36" s="158">
        <v>2.4</v>
      </c>
      <c r="L36" s="155"/>
      <c r="M36" s="149"/>
      <c r="O36" s="149">
        <f>ROUND(SUM(E34:E35)/SUM($E$34:$G$35)*$I$36,2)</f>
        <v>0.73</v>
      </c>
      <c r="P36" s="149">
        <f t="shared" ref="P36" si="3">ROUND(SUM(F34:F35)/SUM($E$34:$G$35)*$I$36,2)</f>
        <v>0.73</v>
      </c>
      <c r="Q36" s="156">
        <f>I36-SUM(N36:P36)</f>
        <v>0.64000000000000012</v>
      </c>
      <c r="R36" s="149">
        <v>1.2</v>
      </c>
      <c r="S36" s="158">
        <v>2.4</v>
      </c>
      <c r="T36" s="149"/>
    </row>
    <row r="37" spans="1:20">
      <c r="A37" s="384"/>
      <c r="B37" s="149" t="s">
        <v>344</v>
      </c>
      <c r="C37" s="149"/>
      <c r="D37" s="149"/>
      <c r="E37" s="149">
        <v>7</v>
      </c>
      <c r="F37" s="149">
        <v>7</v>
      </c>
      <c r="G37" s="158">
        <v>7</v>
      </c>
      <c r="H37" s="151"/>
      <c r="I37" s="156">
        <v>3.6</v>
      </c>
      <c r="J37" s="149">
        <v>1</v>
      </c>
      <c r="K37" s="158">
        <v>4</v>
      </c>
      <c r="L37" s="155"/>
      <c r="M37" s="149"/>
      <c r="N37" s="156"/>
      <c r="O37" s="149">
        <f>ROUND(SUM(E34:E35)/SUM($E$34:$G$35)*$I$37,2)</f>
        <v>1.25</v>
      </c>
      <c r="P37" s="149">
        <f t="shared" ref="P37" si="4">ROUND(SUM(F34:F35)/SUM($E$34:$G$35)*$I$37,2)</f>
        <v>1.25</v>
      </c>
      <c r="Q37" s="156">
        <f>I37-SUM(N37:P37)</f>
        <v>1.1000000000000001</v>
      </c>
      <c r="R37" s="149">
        <v>1</v>
      </c>
      <c r="S37" s="158">
        <v>4</v>
      </c>
      <c r="T37" s="149"/>
    </row>
    <row r="38" spans="1:20" hidden="1">
      <c r="A38" s="382" t="s">
        <v>345</v>
      </c>
      <c r="B38" s="149" t="s">
        <v>309</v>
      </c>
      <c r="C38" s="149" t="s">
        <v>310</v>
      </c>
      <c r="D38" s="149" t="s">
        <v>311</v>
      </c>
      <c r="E38" s="149" t="s">
        <v>312</v>
      </c>
      <c r="F38" s="149" t="s">
        <v>313</v>
      </c>
      <c r="G38" s="159" t="s">
        <v>314</v>
      </c>
      <c r="H38" s="151"/>
      <c r="I38" s="156" t="s">
        <v>315</v>
      </c>
      <c r="J38" s="149" t="s">
        <v>316</v>
      </c>
      <c r="K38" s="158" t="s">
        <v>317</v>
      </c>
      <c r="L38" s="155"/>
      <c r="M38" s="149" t="s">
        <v>310</v>
      </c>
      <c r="N38" s="156" t="s">
        <v>311</v>
      </c>
      <c r="O38" s="149" t="s">
        <v>312</v>
      </c>
      <c r="P38" s="149" t="s">
        <v>313</v>
      </c>
      <c r="Q38" s="157" t="s">
        <v>314</v>
      </c>
      <c r="R38" s="149" t="s">
        <v>316</v>
      </c>
      <c r="S38" s="158" t="s">
        <v>317</v>
      </c>
      <c r="T38" s="149"/>
    </row>
    <row r="39" spans="1:20" hidden="1">
      <c r="A39" s="383"/>
      <c r="B39" s="149" t="s">
        <v>332</v>
      </c>
      <c r="C39" s="149"/>
      <c r="D39" s="149"/>
      <c r="E39" s="149">
        <v>1</v>
      </c>
      <c r="F39" s="149">
        <v>1</v>
      </c>
      <c r="G39" s="158"/>
      <c r="H39" s="151"/>
      <c r="I39" s="156"/>
      <c r="J39" s="149"/>
      <c r="K39" s="158"/>
      <c r="L39" s="155"/>
      <c r="M39" s="149"/>
      <c r="N39" s="156"/>
      <c r="O39" s="149"/>
      <c r="P39" s="149"/>
      <c r="Q39" s="149"/>
      <c r="R39" s="149"/>
      <c r="S39" s="158"/>
      <c r="T39" s="149" t="s">
        <v>333</v>
      </c>
    </row>
    <row r="40" spans="1:20" hidden="1">
      <c r="A40" s="384"/>
      <c r="B40" s="149" t="s">
        <v>346</v>
      </c>
      <c r="C40" s="149"/>
      <c r="D40" s="149"/>
      <c r="E40" s="149">
        <v>7</v>
      </c>
      <c r="F40" s="149">
        <v>7</v>
      </c>
      <c r="G40" s="158">
        <v>7</v>
      </c>
      <c r="H40" s="151"/>
      <c r="I40" s="156">
        <v>1.1000000000000001</v>
      </c>
      <c r="J40" s="149">
        <v>0.6</v>
      </c>
      <c r="K40" s="158">
        <v>0.6</v>
      </c>
      <c r="L40" s="155"/>
      <c r="M40" s="149"/>
      <c r="N40" s="156"/>
      <c r="O40" s="149">
        <f>ROUND(SUM(E39:E40)/SUM($E$39:$G$40)*$I$40,2)</f>
        <v>0.38</v>
      </c>
      <c r="P40" s="149">
        <f t="shared" ref="P40" si="5">ROUND(SUM(F39:F40)/SUM($E$39:$G$40)*$I$40,2)</f>
        <v>0.38</v>
      </c>
      <c r="Q40" s="156">
        <f>I40-SUM(N40:P40)</f>
        <v>0.34000000000000008</v>
      </c>
      <c r="R40" s="149">
        <v>0.6</v>
      </c>
      <c r="S40" s="158">
        <v>0.6</v>
      </c>
      <c r="T40" s="149"/>
    </row>
    <row r="41" spans="1:20">
      <c r="A41" s="392" t="s">
        <v>347</v>
      </c>
      <c r="B41" s="149" t="s">
        <v>309</v>
      </c>
      <c r="C41" s="149" t="s">
        <v>310</v>
      </c>
      <c r="D41" s="149" t="s">
        <v>311</v>
      </c>
      <c r="E41" s="149" t="s">
        <v>312</v>
      </c>
      <c r="F41" s="149" t="s">
        <v>313</v>
      </c>
      <c r="G41" s="159" t="s">
        <v>314</v>
      </c>
      <c r="H41" s="151"/>
      <c r="I41" s="156" t="s">
        <v>315</v>
      </c>
      <c r="J41" s="149" t="s">
        <v>316</v>
      </c>
      <c r="K41" s="158" t="s">
        <v>317</v>
      </c>
      <c r="L41" s="155"/>
      <c r="M41" s="149" t="s">
        <v>310</v>
      </c>
      <c r="N41" s="156" t="s">
        <v>311</v>
      </c>
      <c r="O41" s="149" t="s">
        <v>312</v>
      </c>
      <c r="P41" s="149" t="s">
        <v>313</v>
      </c>
      <c r="Q41" s="157" t="s">
        <v>314</v>
      </c>
      <c r="R41" s="149" t="s">
        <v>316</v>
      </c>
      <c r="S41" s="158" t="s">
        <v>317</v>
      </c>
      <c r="T41" s="149"/>
    </row>
    <row r="42" spans="1:20">
      <c r="A42" s="383"/>
      <c r="B42" s="149" t="s">
        <v>348</v>
      </c>
      <c r="C42" s="149"/>
      <c r="D42" s="149">
        <v>2</v>
      </c>
      <c r="E42" s="149">
        <v>1</v>
      </c>
      <c r="F42" s="149">
        <v>2</v>
      </c>
      <c r="G42" s="158">
        <v>0</v>
      </c>
      <c r="H42" s="151"/>
      <c r="I42" s="156">
        <v>1</v>
      </c>
      <c r="J42" s="149"/>
      <c r="K42" s="158"/>
      <c r="L42" s="155"/>
      <c r="M42" s="149"/>
      <c r="N42" s="156">
        <f>ROUND(D42/SUM($D$42:$G$42)*$I$42,2)</f>
        <v>0.4</v>
      </c>
      <c r="O42" s="149">
        <f>ROUND(E42/SUM($D$42:$G$42)*$I$42,2)</f>
        <v>0.2</v>
      </c>
      <c r="P42" s="149">
        <f>ROUND(F42/SUM($D$42:$G$42)*$I$42,2)</f>
        <v>0.4</v>
      </c>
      <c r="Q42" s="156">
        <f t="shared" ref="Q42:Q47" si="6">I42-SUM(N42:P42)</f>
        <v>0</v>
      </c>
      <c r="R42" s="149"/>
      <c r="S42" s="158"/>
      <c r="T42" s="149" t="s">
        <v>349</v>
      </c>
    </row>
    <row r="43" spans="1:20">
      <c r="A43" s="383"/>
      <c r="B43" s="149" t="s">
        <v>350</v>
      </c>
      <c r="C43" s="149"/>
      <c r="D43" s="149">
        <v>1</v>
      </c>
      <c r="E43" s="149">
        <v>1</v>
      </c>
      <c r="F43" s="149">
        <v>2</v>
      </c>
      <c r="G43" s="158">
        <v>2</v>
      </c>
      <c r="H43" s="151"/>
      <c r="I43" s="156">
        <v>1</v>
      </c>
      <c r="J43" s="149">
        <v>1</v>
      </c>
      <c r="K43" s="158">
        <v>1</v>
      </c>
      <c r="L43" s="155"/>
      <c r="M43" s="149"/>
      <c r="N43" s="156">
        <f>ROUND(D43/SUM($D$43:$G$43)*$I$43,2)</f>
        <v>0.17</v>
      </c>
      <c r="O43" s="149">
        <f>ROUND(E43/SUM($D$43:$G$43)*$I$43,2)</f>
        <v>0.17</v>
      </c>
      <c r="P43" s="149">
        <f>ROUND(F43/SUM($D$43:$G$43)*$I$43,2)</f>
        <v>0.33</v>
      </c>
      <c r="Q43" s="156">
        <f t="shared" si="6"/>
        <v>0.32999999999999996</v>
      </c>
      <c r="R43" s="149">
        <v>1</v>
      </c>
      <c r="S43" s="158">
        <v>1</v>
      </c>
      <c r="T43" s="149"/>
    </row>
    <row r="44" spans="1:20">
      <c r="A44" s="383"/>
      <c r="B44" s="149" t="s">
        <v>351</v>
      </c>
      <c r="C44" s="149"/>
      <c r="D44" s="149">
        <v>1</v>
      </c>
      <c r="E44" s="149">
        <v>1</v>
      </c>
      <c r="F44" s="149">
        <v>1</v>
      </c>
      <c r="G44" s="158">
        <v>2</v>
      </c>
      <c r="H44" s="151"/>
      <c r="I44" s="156">
        <v>3</v>
      </c>
      <c r="J44" s="149">
        <v>2</v>
      </c>
      <c r="K44" s="158">
        <v>3</v>
      </c>
      <c r="L44" s="155"/>
      <c r="M44" s="149"/>
      <c r="N44" s="156">
        <f>ROUND(D44/SUM($D$44:$G$44)*$I$44,2)</f>
        <v>0.6</v>
      </c>
      <c r="O44" s="149">
        <f>ROUND(E44/SUM($D$44:$G$44)*$I$44,2)</f>
        <v>0.6</v>
      </c>
      <c r="P44" s="149">
        <f>ROUND(F44/SUM($D$44:$G$44)*$I$44,2)</f>
        <v>0.6</v>
      </c>
      <c r="Q44" s="156">
        <f t="shared" si="6"/>
        <v>1.2000000000000002</v>
      </c>
      <c r="R44" s="149">
        <v>2</v>
      </c>
      <c r="S44" s="158">
        <v>3</v>
      </c>
      <c r="T44" s="149"/>
    </row>
    <row r="45" spans="1:20">
      <c r="A45" s="383"/>
      <c r="B45" s="149" t="s">
        <v>352</v>
      </c>
      <c r="C45" s="149"/>
      <c r="D45" s="149">
        <v>0</v>
      </c>
      <c r="E45" s="149">
        <v>1</v>
      </c>
      <c r="F45" s="149">
        <v>1</v>
      </c>
      <c r="G45" s="158">
        <v>2</v>
      </c>
      <c r="H45" s="151"/>
      <c r="I45" s="156">
        <v>1</v>
      </c>
      <c r="J45" s="149"/>
      <c r="K45" s="158">
        <v>1</v>
      </c>
      <c r="L45" s="155"/>
      <c r="M45" s="149"/>
      <c r="N45" s="156">
        <f>ROUND(D45/SUM($D$45:$G$45)*$I$45,2)</f>
        <v>0</v>
      </c>
      <c r="O45" s="149">
        <f>ROUND(E45/SUM($D$45:$G$45)*$I$45,2)</f>
        <v>0.25</v>
      </c>
      <c r="P45" s="149">
        <f>ROUND(F45/SUM($D$45:$G$45)*$I$45,2)</f>
        <v>0.25</v>
      </c>
      <c r="Q45" s="156">
        <f t="shared" si="6"/>
        <v>0.5</v>
      </c>
      <c r="R45" s="149"/>
      <c r="S45" s="158">
        <v>1</v>
      </c>
      <c r="T45" s="149"/>
    </row>
    <row r="46" spans="1:20">
      <c r="A46" s="383"/>
      <c r="B46" s="149" t="s">
        <v>353</v>
      </c>
      <c r="C46" s="149"/>
      <c r="D46" s="149">
        <v>0</v>
      </c>
      <c r="E46" s="149">
        <v>1</v>
      </c>
      <c r="F46" s="149">
        <v>1</v>
      </c>
      <c r="G46" s="158">
        <v>2</v>
      </c>
      <c r="H46" s="151"/>
      <c r="I46" s="156">
        <v>2</v>
      </c>
      <c r="J46" s="149"/>
      <c r="K46" s="158">
        <v>2</v>
      </c>
      <c r="L46" s="155"/>
      <c r="M46" s="149"/>
      <c r="N46" s="156">
        <f>ROUND(D46/SUM($D$46:$G$46)*$I$46,2)</f>
        <v>0</v>
      </c>
      <c r="O46" s="149">
        <f>ROUND(E46/SUM($D$46:$G$46)*$I$46,2)</f>
        <v>0.5</v>
      </c>
      <c r="P46" s="149">
        <f>ROUND(F46/SUM($D$46:$G$46)*$I$46,2)</f>
        <v>0.5</v>
      </c>
      <c r="Q46" s="156">
        <f t="shared" si="6"/>
        <v>1</v>
      </c>
      <c r="R46" s="149"/>
      <c r="S46" s="158">
        <v>2</v>
      </c>
      <c r="T46" s="149"/>
    </row>
    <row r="47" spans="1:20">
      <c r="A47" s="384"/>
      <c r="B47" s="149" t="s">
        <v>354</v>
      </c>
      <c r="C47" s="149"/>
      <c r="D47" s="149">
        <v>0</v>
      </c>
      <c r="E47" s="149">
        <v>1</v>
      </c>
      <c r="F47" s="149">
        <v>1</v>
      </c>
      <c r="G47" s="158">
        <v>2</v>
      </c>
      <c r="H47" s="151"/>
      <c r="I47" s="156">
        <v>2</v>
      </c>
      <c r="J47" s="149"/>
      <c r="K47" s="158">
        <v>2</v>
      </c>
      <c r="L47" s="155"/>
      <c r="M47" s="149"/>
      <c r="N47" s="156">
        <f>ROUND(D47/SUM($D$47:$G$47)*$I$47,2)</f>
        <v>0</v>
      </c>
      <c r="O47" s="149">
        <f>ROUND(E47/SUM($D$47:$G$47)*$I$47,2)</f>
        <v>0.5</v>
      </c>
      <c r="P47" s="149">
        <f>ROUND(F47/SUM($D$47:$G$47)*$I$47,2)</f>
        <v>0.5</v>
      </c>
      <c r="Q47" s="156">
        <f t="shared" si="6"/>
        <v>1</v>
      </c>
      <c r="R47" s="149"/>
      <c r="S47" s="158">
        <v>2</v>
      </c>
      <c r="T47" s="149"/>
    </row>
    <row r="48" spans="1:20" hidden="1">
      <c r="A48" s="392" t="s">
        <v>355</v>
      </c>
      <c r="B48" s="149" t="s">
        <v>309</v>
      </c>
      <c r="C48" s="149" t="s">
        <v>310</v>
      </c>
      <c r="D48" s="149" t="s">
        <v>311</v>
      </c>
      <c r="E48" s="149" t="s">
        <v>312</v>
      </c>
      <c r="F48" s="149" t="s">
        <v>313</v>
      </c>
      <c r="G48" s="159" t="s">
        <v>314</v>
      </c>
      <c r="H48" s="151"/>
      <c r="I48" s="156" t="s">
        <v>315</v>
      </c>
      <c r="J48" s="149" t="s">
        <v>316</v>
      </c>
      <c r="K48" s="158" t="s">
        <v>317</v>
      </c>
      <c r="L48" s="155"/>
      <c r="M48" s="149" t="s">
        <v>310</v>
      </c>
      <c r="N48" s="156" t="s">
        <v>311</v>
      </c>
      <c r="O48" s="149" t="s">
        <v>312</v>
      </c>
      <c r="P48" s="149" t="s">
        <v>313</v>
      </c>
      <c r="Q48" s="157" t="s">
        <v>314</v>
      </c>
      <c r="R48" s="149" t="s">
        <v>316</v>
      </c>
      <c r="S48" s="158" t="s">
        <v>317</v>
      </c>
      <c r="T48" s="149"/>
    </row>
    <row r="49" spans="1:20" hidden="1">
      <c r="A49" s="383"/>
      <c r="B49" s="149" t="s">
        <v>348</v>
      </c>
      <c r="C49" s="149"/>
      <c r="D49" s="149">
        <v>2</v>
      </c>
      <c r="E49" s="149">
        <v>1</v>
      </c>
      <c r="F49" s="149">
        <v>2</v>
      </c>
      <c r="G49" s="158">
        <v>0</v>
      </c>
      <c r="H49" s="151"/>
      <c r="I49" s="156">
        <v>1</v>
      </c>
      <c r="J49" s="149"/>
      <c r="K49" s="158"/>
      <c r="L49" s="155"/>
      <c r="M49" s="149"/>
      <c r="N49" s="156">
        <f>ROUND(D49/SUM($D$49:$G$49)*$I$49,2)</f>
        <v>0.4</v>
      </c>
      <c r="O49" s="149">
        <f>ROUND(E49/SUM($D$49:$G$49)*$I$49,2)</f>
        <v>0.2</v>
      </c>
      <c r="P49" s="149">
        <f>ROUND(F49/SUM($D$49:$G$49)*$I$49,2)</f>
        <v>0.4</v>
      </c>
      <c r="Q49" s="156">
        <f t="shared" ref="Q49:Q55" si="7">I49-SUM(N49:P49)</f>
        <v>0</v>
      </c>
      <c r="R49" s="149"/>
      <c r="S49" s="158"/>
      <c r="T49" s="149" t="s">
        <v>356</v>
      </c>
    </row>
    <row r="50" spans="1:20" hidden="1">
      <c r="A50" s="383"/>
      <c r="B50" s="149" t="s">
        <v>350</v>
      </c>
      <c r="C50" s="149"/>
      <c r="D50" s="149">
        <v>1</v>
      </c>
      <c r="E50" s="149">
        <v>1</v>
      </c>
      <c r="F50" s="149">
        <v>2</v>
      </c>
      <c r="G50" s="158">
        <v>2</v>
      </c>
      <c r="H50" s="151"/>
      <c r="I50" s="156">
        <v>1</v>
      </c>
      <c r="J50" s="149">
        <v>1</v>
      </c>
      <c r="K50" s="158">
        <v>1</v>
      </c>
      <c r="L50" s="155"/>
      <c r="M50" s="149"/>
      <c r="N50" s="156">
        <f>ROUND(D50/SUM($D$50:$G$50)*$I$50,2)</f>
        <v>0.17</v>
      </c>
      <c r="O50" s="149">
        <f>ROUND(E50/SUM($D$50:$G$50)*$I$50,2)</f>
        <v>0.17</v>
      </c>
      <c r="P50" s="149">
        <f>ROUND(F50/SUM($D$50:$G$50)*$I$50,2)</f>
        <v>0.33</v>
      </c>
      <c r="Q50" s="156">
        <f t="shared" si="7"/>
        <v>0.32999999999999996</v>
      </c>
      <c r="R50" s="149">
        <v>1</v>
      </c>
      <c r="S50" s="158">
        <v>1</v>
      </c>
      <c r="T50" s="149" t="s">
        <v>357</v>
      </c>
    </row>
    <row r="51" spans="1:20" hidden="1">
      <c r="A51" s="383"/>
      <c r="B51" s="149"/>
      <c r="C51" s="149"/>
      <c r="D51" s="149">
        <v>1</v>
      </c>
      <c r="E51" s="149">
        <v>1</v>
      </c>
      <c r="F51" s="149">
        <v>2</v>
      </c>
      <c r="G51" s="158">
        <v>2</v>
      </c>
      <c r="H51" s="151"/>
      <c r="I51" s="156">
        <v>2</v>
      </c>
      <c r="J51" s="149">
        <v>2</v>
      </c>
      <c r="K51" s="158">
        <v>1</v>
      </c>
      <c r="L51" s="155"/>
      <c r="M51" s="149"/>
      <c r="N51" s="156">
        <f>ROUND(D51/SUM($D$51:$G$51)*$I$51,2)</f>
        <v>0.33</v>
      </c>
      <c r="O51" s="149">
        <f>ROUND(E51/SUM($D$51:$G$51)*$I$51,2)</f>
        <v>0.33</v>
      </c>
      <c r="P51" s="149">
        <f>ROUND(F51/SUM($D$51:$G$51)*$I$51,2)</f>
        <v>0.67</v>
      </c>
      <c r="Q51" s="156">
        <f t="shared" si="7"/>
        <v>0.66999999999999993</v>
      </c>
      <c r="R51" s="149">
        <v>2</v>
      </c>
      <c r="S51" s="158">
        <v>1</v>
      </c>
      <c r="T51" s="149" t="s">
        <v>358</v>
      </c>
    </row>
    <row r="52" spans="1:20" hidden="1">
      <c r="A52" s="383"/>
      <c r="B52" s="149" t="s">
        <v>351</v>
      </c>
      <c r="C52" s="149"/>
      <c r="D52" s="149">
        <v>1</v>
      </c>
      <c r="E52" s="149">
        <v>1</v>
      </c>
      <c r="F52" s="149">
        <v>1</v>
      </c>
      <c r="G52" s="158">
        <v>2</v>
      </c>
      <c r="H52" s="151"/>
      <c r="I52" s="156">
        <v>3</v>
      </c>
      <c r="J52" s="149">
        <v>3</v>
      </c>
      <c r="K52" s="158">
        <v>3</v>
      </c>
      <c r="L52" s="155"/>
      <c r="M52" s="149"/>
      <c r="N52" s="156">
        <f>ROUND(D52/SUM($D$52:$G$52)*$I$52,2)</f>
        <v>0.6</v>
      </c>
      <c r="O52" s="149">
        <f>ROUND(E52/SUM($D$52:$G$52)*$I$52,2)</f>
        <v>0.6</v>
      </c>
      <c r="P52" s="149">
        <f>ROUND(F52/SUM($D$52:$G$52)*$I$52,2)</f>
        <v>0.6</v>
      </c>
      <c r="Q52" s="156">
        <f t="shared" si="7"/>
        <v>1.2000000000000002</v>
      </c>
      <c r="R52" s="149">
        <v>3</v>
      </c>
      <c r="S52" s="158">
        <v>3</v>
      </c>
      <c r="T52" s="149"/>
    </row>
    <row r="53" spans="1:20" hidden="1">
      <c r="A53" s="383"/>
      <c r="B53" s="149" t="s">
        <v>352</v>
      </c>
      <c r="C53" s="149"/>
      <c r="D53" s="149">
        <v>0</v>
      </c>
      <c r="E53" s="149">
        <v>1</v>
      </c>
      <c r="F53" s="149">
        <v>1</v>
      </c>
      <c r="G53" s="158">
        <v>2</v>
      </c>
      <c r="H53" s="151"/>
      <c r="I53" s="156">
        <v>1</v>
      </c>
      <c r="J53" s="149"/>
      <c r="K53" s="158">
        <v>1</v>
      </c>
      <c r="L53" s="155"/>
      <c r="M53" s="149"/>
      <c r="N53" s="156">
        <f>ROUND(D53/SUM($D$53:$G$53)*$I$53,2)</f>
        <v>0</v>
      </c>
      <c r="O53" s="149">
        <f>ROUND(E53/SUM($D$53:$G$53)*$I$53,2)</f>
        <v>0.25</v>
      </c>
      <c r="P53" s="149">
        <f>ROUND(F53/SUM($D$53:$G$53)*$I$53,2)</f>
        <v>0.25</v>
      </c>
      <c r="Q53" s="156">
        <f t="shared" si="7"/>
        <v>0.5</v>
      </c>
      <c r="R53" s="149"/>
      <c r="S53" s="158">
        <v>1</v>
      </c>
      <c r="T53" s="149"/>
    </row>
    <row r="54" spans="1:20" hidden="1">
      <c r="A54" s="383"/>
      <c r="B54" s="149" t="s">
        <v>353</v>
      </c>
      <c r="C54" s="149"/>
      <c r="D54" s="149">
        <v>0</v>
      </c>
      <c r="E54" s="149">
        <v>1</v>
      </c>
      <c r="F54" s="149">
        <v>1</v>
      </c>
      <c r="G54" s="158">
        <v>2</v>
      </c>
      <c r="H54" s="151"/>
      <c r="I54" s="156">
        <v>2</v>
      </c>
      <c r="J54" s="149"/>
      <c r="K54" s="158">
        <v>2</v>
      </c>
      <c r="L54" s="155"/>
      <c r="M54" s="149"/>
      <c r="N54" s="156">
        <f>ROUND(D54/SUM($D$54:$G$54)*$I$54,2)</f>
        <v>0</v>
      </c>
      <c r="O54" s="149">
        <f>ROUND(E54/SUM($D$54:$G$54)*$I$54,2)</f>
        <v>0.5</v>
      </c>
      <c r="P54" s="149">
        <f>ROUND(F54/SUM($D$54:$G$54)*$I$54,2)</f>
        <v>0.5</v>
      </c>
      <c r="Q54" s="156">
        <f t="shared" si="7"/>
        <v>1</v>
      </c>
      <c r="R54" s="149"/>
      <c r="S54" s="158">
        <v>2</v>
      </c>
      <c r="T54" s="149"/>
    </row>
    <row r="55" spans="1:20" hidden="1">
      <c r="A55" s="384"/>
      <c r="B55" s="149" t="s">
        <v>354</v>
      </c>
      <c r="C55" s="149"/>
      <c r="D55" s="149">
        <v>0</v>
      </c>
      <c r="E55" s="149">
        <v>1</v>
      </c>
      <c r="F55" s="149">
        <v>1</v>
      </c>
      <c r="G55" s="158">
        <v>2</v>
      </c>
      <c r="H55" s="151"/>
      <c r="I55" s="156">
        <v>2</v>
      </c>
      <c r="J55" s="149"/>
      <c r="K55" s="158">
        <v>2</v>
      </c>
      <c r="L55" s="155"/>
      <c r="M55" s="149"/>
      <c r="N55" s="156">
        <f>ROUND(D55/SUM($D$55:$G$55)*$I$55,2)</f>
        <v>0</v>
      </c>
      <c r="O55" s="149">
        <f>ROUND(E55/SUM($D$55:$G$55)*$I$55,2)</f>
        <v>0.5</v>
      </c>
      <c r="P55" s="149">
        <f>ROUND(F55/SUM($D$55:$G$55)*$I$55,2)</f>
        <v>0.5</v>
      </c>
      <c r="Q55" s="156">
        <f t="shared" si="7"/>
        <v>1</v>
      </c>
      <c r="R55" s="149"/>
      <c r="S55" s="158">
        <v>2</v>
      </c>
      <c r="T55" s="149"/>
    </row>
    <row r="56" spans="1:20" hidden="1">
      <c r="A56" s="393" t="s">
        <v>359</v>
      </c>
      <c r="B56" s="149" t="s">
        <v>309</v>
      </c>
      <c r="C56" s="149" t="s">
        <v>310</v>
      </c>
      <c r="D56" s="149" t="s">
        <v>311</v>
      </c>
      <c r="E56" s="149" t="s">
        <v>312</v>
      </c>
      <c r="F56" s="149" t="s">
        <v>313</v>
      </c>
      <c r="G56" s="159" t="s">
        <v>314</v>
      </c>
      <c r="H56" s="151"/>
      <c r="I56" s="156" t="s">
        <v>315</v>
      </c>
      <c r="J56" s="149" t="s">
        <v>316</v>
      </c>
      <c r="K56" s="158" t="s">
        <v>317</v>
      </c>
      <c r="L56" s="155"/>
      <c r="M56" s="149" t="s">
        <v>310</v>
      </c>
      <c r="N56" s="156" t="s">
        <v>311</v>
      </c>
      <c r="O56" s="149" t="s">
        <v>312</v>
      </c>
      <c r="P56" s="149" t="s">
        <v>313</v>
      </c>
      <c r="Q56" s="157" t="s">
        <v>314</v>
      </c>
      <c r="R56" s="149" t="s">
        <v>316</v>
      </c>
      <c r="S56" s="158" t="s">
        <v>317</v>
      </c>
      <c r="T56" s="149"/>
    </row>
    <row r="57" spans="1:20" hidden="1">
      <c r="A57" s="389"/>
      <c r="B57" s="149" t="s">
        <v>360</v>
      </c>
      <c r="C57" s="149"/>
      <c r="D57" s="149">
        <v>4</v>
      </c>
      <c r="E57" s="149">
        <v>6</v>
      </c>
      <c r="F57" s="149">
        <v>8</v>
      </c>
      <c r="G57" s="159">
        <v>10</v>
      </c>
      <c r="H57" s="151"/>
      <c r="I57" s="156">
        <v>3</v>
      </c>
      <c r="J57" s="149">
        <v>2</v>
      </c>
      <c r="K57" s="158">
        <v>2</v>
      </c>
      <c r="L57" s="155"/>
      <c r="M57" s="149"/>
      <c r="N57" s="156">
        <f>ROUND(D57/SUM($D$57:$G$57)*$I$57,2)</f>
        <v>0.43</v>
      </c>
      <c r="O57" s="149">
        <f>ROUND(E57/SUM($D$57:$G$57)*$I$57,2)</f>
        <v>0.64</v>
      </c>
      <c r="P57" s="149">
        <f>ROUND(F57/SUM($D$57:$G$57)*$I$57,2)</f>
        <v>0.86</v>
      </c>
      <c r="Q57" s="149">
        <f>ROUND(G57/SUM($D$57:$G$57)*$I$57,2)</f>
        <v>1.07</v>
      </c>
      <c r="R57" s="149">
        <v>2</v>
      </c>
      <c r="S57" s="158">
        <v>2</v>
      </c>
      <c r="T57" s="149" t="s">
        <v>361</v>
      </c>
    </row>
    <row r="58" spans="1:20" hidden="1">
      <c r="A58" s="393" t="s">
        <v>362</v>
      </c>
      <c r="B58" s="149" t="s">
        <v>309</v>
      </c>
      <c r="C58" s="149"/>
      <c r="D58" s="149" t="s">
        <v>311</v>
      </c>
      <c r="E58" s="149" t="s">
        <v>312</v>
      </c>
      <c r="F58" s="149" t="s">
        <v>313</v>
      </c>
      <c r="G58" s="159" t="s">
        <v>314</v>
      </c>
      <c r="H58" s="151"/>
      <c r="I58" s="156" t="s">
        <v>315</v>
      </c>
      <c r="J58" s="149" t="s">
        <v>316</v>
      </c>
      <c r="K58" s="158" t="s">
        <v>317</v>
      </c>
      <c r="L58" s="155"/>
      <c r="M58" s="149"/>
      <c r="N58" s="156" t="s">
        <v>311</v>
      </c>
      <c r="O58" s="149" t="s">
        <v>312</v>
      </c>
      <c r="P58" s="149" t="s">
        <v>313</v>
      </c>
      <c r="Q58" s="157" t="s">
        <v>314</v>
      </c>
      <c r="R58" s="149" t="s">
        <v>316</v>
      </c>
      <c r="S58" s="158" t="s">
        <v>317</v>
      </c>
      <c r="T58" s="149"/>
    </row>
    <row r="59" spans="1:20" hidden="1">
      <c r="A59" s="389"/>
      <c r="B59" s="149" t="s">
        <v>363</v>
      </c>
      <c r="C59" s="149"/>
      <c r="D59" s="149">
        <v>4</v>
      </c>
      <c r="E59" s="149">
        <v>6</v>
      </c>
      <c r="F59" s="149">
        <v>8</v>
      </c>
      <c r="G59" s="159">
        <v>10</v>
      </c>
      <c r="H59" s="151"/>
      <c r="I59" s="156">
        <v>3</v>
      </c>
      <c r="J59" s="149">
        <v>2</v>
      </c>
      <c r="K59" s="158">
        <v>2</v>
      </c>
      <c r="L59" s="155"/>
      <c r="M59" s="149"/>
      <c r="N59" s="156">
        <f>ROUND(D59/SUM($D$59:$G$59)*$I$59,2)</f>
        <v>0.43</v>
      </c>
      <c r="O59" s="149">
        <f>ROUND(E59/SUM($D$59:$G$59)*$I$59,2)</f>
        <v>0.64</v>
      </c>
      <c r="P59" s="149">
        <f>ROUND(F59/SUM($D$59:$G$59)*$I$59,2)</f>
        <v>0.86</v>
      </c>
      <c r="Q59" s="149">
        <f>ROUND(G59/SUM($D$59:$G$59)*$I$59,2)</f>
        <v>1.07</v>
      </c>
      <c r="R59" s="149">
        <v>2</v>
      </c>
      <c r="S59" s="158">
        <v>2</v>
      </c>
      <c r="T59" s="149" t="s">
        <v>361</v>
      </c>
    </row>
    <row r="60" spans="1:20" hidden="1">
      <c r="A60" s="382" t="s">
        <v>364</v>
      </c>
      <c r="B60" s="149" t="s">
        <v>309</v>
      </c>
      <c r="C60" s="149" t="s">
        <v>310</v>
      </c>
      <c r="D60" s="149" t="s">
        <v>311</v>
      </c>
      <c r="E60" s="149" t="s">
        <v>312</v>
      </c>
      <c r="F60" s="149" t="s">
        <v>313</v>
      </c>
      <c r="G60" s="159" t="s">
        <v>314</v>
      </c>
      <c r="H60" s="151"/>
      <c r="I60" s="156" t="s">
        <v>315</v>
      </c>
      <c r="J60" s="149" t="s">
        <v>316</v>
      </c>
      <c r="K60" s="158" t="s">
        <v>317</v>
      </c>
      <c r="L60" s="155"/>
      <c r="M60" s="149" t="s">
        <v>310</v>
      </c>
      <c r="N60" s="156" t="s">
        <v>311</v>
      </c>
      <c r="O60" s="149" t="s">
        <v>312</v>
      </c>
      <c r="P60" s="149" t="s">
        <v>313</v>
      </c>
      <c r="Q60" s="157" t="s">
        <v>314</v>
      </c>
      <c r="R60" s="149" t="s">
        <v>316</v>
      </c>
      <c r="S60" s="158" t="s">
        <v>317</v>
      </c>
      <c r="T60" s="149"/>
    </row>
    <row r="61" spans="1:20" hidden="1">
      <c r="A61" s="383"/>
      <c r="B61" s="149" t="s">
        <v>365</v>
      </c>
      <c r="C61" s="149"/>
      <c r="D61" s="149">
        <v>2</v>
      </c>
      <c r="E61" s="149">
        <v>1</v>
      </c>
      <c r="F61" s="149">
        <v>2</v>
      </c>
      <c r="G61" s="158">
        <v>0</v>
      </c>
      <c r="H61" s="151"/>
      <c r="I61" s="156">
        <v>1</v>
      </c>
      <c r="J61" s="149"/>
      <c r="K61" s="158">
        <v>1</v>
      </c>
      <c r="L61" s="155"/>
      <c r="M61" s="149"/>
      <c r="N61" s="156">
        <f>ROUND(D61/SUM($D$61:$G$61)*$I$61,2)</f>
        <v>0.4</v>
      </c>
      <c r="O61" s="149">
        <f>ROUND(E61/SUM($D$61:$G$61)*$I$61,2)</f>
        <v>0.2</v>
      </c>
      <c r="P61" s="149">
        <f>ROUND(F61/SUM($D$61:$G$61)*$I$61,2)</f>
        <v>0.4</v>
      </c>
      <c r="Q61" s="156">
        <f>I61-SUM(N61:P61)</f>
        <v>0</v>
      </c>
      <c r="R61" s="149"/>
      <c r="S61" s="158">
        <v>1</v>
      </c>
      <c r="T61" s="149" t="s">
        <v>356</v>
      </c>
    </row>
    <row r="62" spans="1:20" hidden="1">
      <c r="A62" s="383"/>
      <c r="B62" s="149" t="s">
        <v>366</v>
      </c>
      <c r="C62" s="149"/>
      <c r="D62" s="149">
        <v>1</v>
      </c>
      <c r="E62" s="149">
        <v>1</v>
      </c>
      <c r="F62" s="149">
        <v>2</v>
      </c>
      <c r="G62" s="158">
        <v>2</v>
      </c>
      <c r="H62" s="151"/>
      <c r="I62" s="156">
        <v>1</v>
      </c>
      <c r="J62" s="149"/>
      <c r="K62" s="158">
        <v>1</v>
      </c>
      <c r="L62" s="155"/>
      <c r="M62" s="149"/>
      <c r="N62" s="156">
        <f>ROUND(D62/SUM($D$62:$G$62)*$I$62,2)</f>
        <v>0.17</v>
      </c>
      <c r="O62" s="149">
        <f>ROUND(E62/SUM($D$62:$G$62)*$I$62,2)</f>
        <v>0.17</v>
      </c>
      <c r="P62" s="149">
        <f>ROUND(F62/SUM($D$62:$G$62)*$I$62,2)</f>
        <v>0.33</v>
      </c>
      <c r="Q62" s="156">
        <f>I62-SUM(N62:P62)</f>
        <v>0.32999999999999996</v>
      </c>
      <c r="R62" s="149"/>
      <c r="S62" s="158">
        <v>1</v>
      </c>
      <c r="T62" s="149"/>
    </row>
    <row r="63" spans="1:20" hidden="1">
      <c r="A63" s="383"/>
      <c r="B63" s="149" t="s">
        <v>351</v>
      </c>
      <c r="C63" s="149"/>
      <c r="D63" s="149">
        <v>1</v>
      </c>
      <c r="E63" s="149">
        <v>1</v>
      </c>
      <c r="F63" s="149">
        <v>1</v>
      </c>
      <c r="G63" s="158">
        <v>2</v>
      </c>
      <c r="H63" s="151"/>
      <c r="I63" s="156">
        <v>1</v>
      </c>
      <c r="J63" s="149">
        <v>2</v>
      </c>
      <c r="K63" s="158">
        <v>3</v>
      </c>
      <c r="L63" s="155"/>
      <c r="M63" s="149"/>
      <c r="N63" s="156">
        <f>ROUND(D63/SUM($D$63:$G$63)*$I$63,2)</f>
        <v>0.2</v>
      </c>
      <c r="O63" s="149">
        <f>ROUND(E63/SUM($D$63:$G$63)*$I$63,2)</f>
        <v>0.2</v>
      </c>
      <c r="P63" s="149">
        <f>ROUND(F63/SUM($D$63:$G$63)*$I$63,2)</f>
        <v>0.2</v>
      </c>
      <c r="Q63" s="156">
        <f>I63-SUM(N63:P63)</f>
        <v>0.39999999999999991</v>
      </c>
      <c r="R63" s="149">
        <v>2</v>
      </c>
      <c r="S63" s="158">
        <v>3</v>
      </c>
      <c r="T63" s="149"/>
    </row>
    <row r="64" spans="1:20" hidden="1">
      <c r="A64" s="383"/>
      <c r="B64" s="149" t="s">
        <v>352</v>
      </c>
      <c r="C64" s="149"/>
      <c r="D64" s="149">
        <v>0</v>
      </c>
      <c r="E64" s="149">
        <v>1</v>
      </c>
      <c r="F64" s="149">
        <v>1</v>
      </c>
      <c r="G64" s="158">
        <v>2</v>
      </c>
      <c r="H64" s="151"/>
      <c r="I64" s="156">
        <v>1</v>
      </c>
      <c r="J64" s="149"/>
      <c r="K64" s="158">
        <v>1</v>
      </c>
      <c r="L64" s="155"/>
      <c r="M64" s="149"/>
      <c r="N64" s="156">
        <f>ROUND(D64/SUM($D$64:$G$64)*$I$64,2)</f>
        <v>0</v>
      </c>
      <c r="O64" s="149">
        <f>ROUND(E64/SUM($D$64:$G$64)*$I$64,2)</f>
        <v>0.25</v>
      </c>
      <c r="P64" s="149">
        <f>ROUND(F64/SUM($D$64:$G$64)*$I$64,2)</f>
        <v>0.25</v>
      </c>
      <c r="Q64" s="156">
        <f>I64-SUM(N64:P64)</f>
        <v>0.5</v>
      </c>
      <c r="R64" s="149"/>
      <c r="S64" s="158">
        <v>1</v>
      </c>
      <c r="T64" s="149"/>
    </row>
    <row r="65" spans="1:20" hidden="1">
      <c r="A65" s="384"/>
      <c r="B65" s="149" t="s">
        <v>353</v>
      </c>
      <c r="C65" s="149"/>
      <c r="D65" s="149">
        <v>0</v>
      </c>
      <c r="E65" s="149">
        <v>1</v>
      </c>
      <c r="F65" s="149">
        <v>1</v>
      </c>
      <c r="G65" s="158">
        <v>2</v>
      </c>
      <c r="H65" s="151"/>
      <c r="I65" s="156">
        <v>4</v>
      </c>
      <c r="J65" s="149">
        <v>1</v>
      </c>
      <c r="K65" s="158">
        <v>3</v>
      </c>
      <c r="L65" s="155"/>
      <c r="M65" s="149"/>
      <c r="N65" s="156">
        <f>ROUND(D65/SUM($D$65:$G$65)*$I$65,2)</f>
        <v>0</v>
      </c>
      <c r="O65" s="149">
        <f>ROUND(E65/SUM($D$65:$G$65)*$I$65,2)</f>
        <v>1</v>
      </c>
      <c r="P65" s="149">
        <f>ROUND(F65/SUM($D$65:$G$65)*$I$65,2)</f>
        <v>1</v>
      </c>
      <c r="Q65" s="156">
        <f>I65-SUM(N65:P65)</f>
        <v>2</v>
      </c>
      <c r="R65" s="149">
        <v>1</v>
      </c>
      <c r="S65" s="158">
        <v>3</v>
      </c>
      <c r="T65" s="149"/>
    </row>
    <row r="66" spans="1:20" hidden="1">
      <c r="A66" s="392" t="s">
        <v>367</v>
      </c>
      <c r="B66" s="149" t="s">
        <v>309</v>
      </c>
      <c r="C66" s="149" t="s">
        <v>310</v>
      </c>
      <c r="D66" s="149" t="s">
        <v>311</v>
      </c>
      <c r="E66" s="149" t="s">
        <v>312</v>
      </c>
      <c r="F66" s="149" t="s">
        <v>313</v>
      </c>
      <c r="G66" s="159" t="s">
        <v>314</v>
      </c>
      <c r="H66" s="151"/>
      <c r="I66" s="156" t="s">
        <v>315</v>
      </c>
      <c r="J66" s="149" t="s">
        <v>316</v>
      </c>
      <c r="K66" s="158" t="s">
        <v>317</v>
      </c>
      <c r="L66" s="155"/>
      <c r="M66" s="149" t="s">
        <v>310</v>
      </c>
      <c r="N66" s="156" t="s">
        <v>311</v>
      </c>
      <c r="O66" s="149" t="s">
        <v>312</v>
      </c>
      <c r="P66" s="149" t="s">
        <v>313</v>
      </c>
      <c r="Q66" s="157" t="s">
        <v>314</v>
      </c>
      <c r="R66" s="149" t="s">
        <v>316</v>
      </c>
      <c r="S66" s="158" t="s">
        <v>317</v>
      </c>
      <c r="T66" s="149"/>
    </row>
    <row r="67" spans="1:20" hidden="1">
      <c r="A67" s="383"/>
      <c r="B67" s="149" t="s">
        <v>365</v>
      </c>
      <c r="C67" s="149"/>
      <c r="D67" s="149">
        <v>2</v>
      </c>
      <c r="E67" s="149">
        <v>1</v>
      </c>
      <c r="F67" s="149">
        <v>2</v>
      </c>
      <c r="G67" s="158">
        <v>0</v>
      </c>
      <c r="H67" s="151"/>
      <c r="I67" s="156">
        <v>0.5</v>
      </c>
      <c r="J67" s="149"/>
      <c r="K67" s="158"/>
      <c r="L67" s="155"/>
      <c r="M67" s="149"/>
      <c r="N67" s="156">
        <f>ROUND(D67/SUM($D$67:$G$67)*$I$67,2)</f>
        <v>0.2</v>
      </c>
      <c r="O67" s="149">
        <f>ROUND(E67/SUM($D$67:$G$67)*$I$67,2)</f>
        <v>0.1</v>
      </c>
      <c r="P67" s="149">
        <f>ROUND(F67/SUM($D$67:$G$67)*$I$67,2)</f>
        <v>0.2</v>
      </c>
      <c r="Q67" s="156">
        <f>I67-SUM(N67:P67)</f>
        <v>0</v>
      </c>
      <c r="R67" s="149"/>
      <c r="S67" s="158"/>
      <c r="T67" s="149" t="s">
        <v>356</v>
      </c>
    </row>
    <row r="68" spans="1:20" hidden="1">
      <c r="A68" s="383"/>
      <c r="B68" s="149" t="s">
        <v>366</v>
      </c>
      <c r="C68" s="149"/>
      <c r="D68" s="149">
        <v>1</v>
      </c>
      <c r="E68" s="149">
        <v>1</v>
      </c>
      <c r="F68" s="149">
        <v>2</v>
      </c>
      <c r="G68" s="158">
        <v>2</v>
      </c>
      <c r="H68" s="151"/>
      <c r="I68" s="156">
        <v>0.5</v>
      </c>
      <c r="J68" s="149"/>
      <c r="K68" s="158">
        <v>0.5</v>
      </c>
      <c r="L68" s="155"/>
      <c r="M68" s="149"/>
      <c r="N68" s="156">
        <f>ROUND(D68/SUM($D$68:$G$68)*$I$68,2)</f>
        <v>0.08</v>
      </c>
      <c r="O68" s="149">
        <f>ROUND(E68/SUM($D$68:$G$68)*$I$68,2)</f>
        <v>0.08</v>
      </c>
      <c r="P68" s="149">
        <f>ROUND(F68/SUM($D$68:$G$68)*$I$68,2)</f>
        <v>0.17</v>
      </c>
      <c r="Q68" s="156">
        <f>I68-SUM(N68:P68)</f>
        <v>0.16999999999999998</v>
      </c>
      <c r="R68" s="149"/>
      <c r="S68" s="158">
        <v>0.5</v>
      </c>
      <c r="T68" s="149"/>
    </row>
    <row r="69" spans="1:20" hidden="1">
      <c r="A69" s="383"/>
      <c r="B69" s="149" t="s">
        <v>351</v>
      </c>
      <c r="C69" s="149"/>
      <c r="D69" s="149">
        <v>1</v>
      </c>
      <c r="E69" s="149">
        <v>1</v>
      </c>
      <c r="F69" s="149">
        <v>1</v>
      </c>
      <c r="G69" s="158">
        <v>2</v>
      </c>
      <c r="H69" s="151"/>
      <c r="I69" s="156">
        <v>0.3</v>
      </c>
      <c r="J69" s="149">
        <v>0.7</v>
      </c>
      <c r="K69" s="158">
        <v>1</v>
      </c>
      <c r="L69" s="155"/>
      <c r="M69" s="149"/>
      <c r="N69" s="156">
        <f>ROUND(D69/SUM($D$69:$G$69)*$I$69,2)</f>
        <v>0.06</v>
      </c>
      <c r="O69" s="149">
        <f>ROUND(E69/SUM($D$69:$G$69)*$I$69,2)</f>
        <v>0.06</v>
      </c>
      <c r="P69" s="149">
        <f>ROUND(F69/SUM($D$69:$G$69)*$I$69,2)</f>
        <v>0.06</v>
      </c>
      <c r="Q69" s="156">
        <f>I69-SUM(N69:P69)</f>
        <v>0.12</v>
      </c>
      <c r="R69" s="149">
        <v>0.7</v>
      </c>
      <c r="S69" s="158">
        <v>1</v>
      </c>
      <c r="T69" s="149"/>
    </row>
    <row r="70" spans="1:20" hidden="1">
      <c r="A70" s="383"/>
      <c r="B70" s="149" t="s">
        <v>352</v>
      </c>
      <c r="C70" s="149"/>
      <c r="D70" s="149">
        <v>0</v>
      </c>
      <c r="E70" s="149">
        <v>1</v>
      </c>
      <c r="F70" s="149">
        <v>1</v>
      </c>
      <c r="G70" s="158">
        <v>2</v>
      </c>
      <c r="H70" s="151"/>
      <c r="I70" s="156">
        <v>0.3</v>
      </c>
      <c r="J70" s="149"/>
      <c r="K70" s="158">
        <v>0.3</v>
      </c>
      <c r="L70" s="155"/>
      <c r="M70" s="149"/>
      <c r="N70" s="156">
        <f>ROUND(D70/SUM($D$70:$G$70)*$I$70,2)</f>
        <v>0</v>
      </c>
      <c r="O70" s="149">
        <f>ROUND(E70/SUM($D$70:$G$70)*$I$70,2)</f>
        <v>0.08</v>
      </c>
      <c r="P70" s="149">
        <f>ROUND(F70/SUM($D$70:$G$70)*$I$70,2)</f>
        <v>0.08</v>
      </c>
      <c r="Q70" s="156">
        <f>I70-SUM(N70:P70)</f>
        <v>0.13999999999999999</v>
      </c>
      <c r="R70" s="149"/>
      <c r="S70" s="158">
        <v>0.3</v>
      </c>
      <c r="T70" s="149"/>
    </row>
    <row r="71" spans="1:20" hidden="1">
      <c r="A71" s="384"/>
      <c r="B71" s="149" t="s">
        <v>353</v>
      </c>
      <c r="C71" s="149"/>
      <c r="D71" s="149">
        <v>0</v>
      </c>
      <c r="E71" s="149">
        <v>1</v>
      </c>
      <c r="F71" s="149">
        <v>1</v>
      </c>
      <c r="G71" s="158">
        <v>2</v>
      </c>
      <c r="H71" s="151"/>
      <c r="I71" s="156">
        <v>0.3</v>
      </c>
      <c r="J71" s="149"/>
      <c r="K71" s="158">
        <v>0.7</v>
      </c>
      <c r="L71" s="155"/>
      <c r="M71" s="149"/>
      <c r="N71" s="156">
        <f>ROUND(D71/SUM($D$71:$G$71)*$I$71,2)</f>
        <v>0</v>
      </c>
      <c r="O71" s="149">
        <f>ROUND(E71/SUM($D$71:$G$71)*$I$71,2)</f>
        <v>0.08</v>
      </c>
      <c r="P71" s="149">
        <f>ROUND(F71/SUM($D$71:$G$71)*$I$71,2)</f>
        <v>0.08</v>
      </c>
      <c r="Q71" s="156">
        <f>I71-SUM(N71:P71)</f>
        <v>0.13999999999999999</v>
      </c>
      <c r="R71" s="149"/>
      <c r="S71" s="158">
        <v>0.7</v>
      </c>
      <c r="T71" s="149"/>
    </row>
    <row r="72" spans="1:20" hidden="1">
      <c r="A72" s="382" t="s">
        <v>368</v>
      </c>
      <c r="B72" s="149" t="s">
        <v>309</v>
      </c>
      <c r="C72" s="149" t="s">
        <v>310</v>
      </c>
      <c r="D72" s="149" t="s">
        <v>311</v>
      </c>
      <c r="E72" s="149" t="s">
        <v>312</v>
      </c>
      <c r="F72" s="149" t="s">
        <v>313</v>
      </c>
      <c r="G72" s="159" t="s">
        <v>314</v>
      </c>
      <c r="H72" s="151"/>
      <c r="I72" s="156" t="s">
        <v>315</v>
      </c>
      <c r="J72" s="149" t="s">
        <v>316</v>
      </c>
      <c r="K72" s="158" t="s">
        <v>317</v>
      </c>
      <c r="L72" s="155"/>
      <c r="M72" s="149" t="s">
        <v>310</v>
      </c>
      <c r="N72" s="156" t="s">
        <v>311</v>
      </c>
      <c r="O72" s="149" t="s">
        <v>312</v>
      </c>
      <c r="P72" s="149" t="s">
        <v>313</v>
      </c>
      <c r="Q72" s="157" t="s">
        <v>314</v>
      </c>
      <c r="R72" s="149" t="s">
        <v>316</v>
      </c>
      <c r="S72" s="158" t="s">
        <v>317</v>
      </c>
      <c r="T72" s="149"/>
    </row>
    <row r="73" spans="1:20" hidden="1">
      <c r="A73" s="383"/>
      <c r="B73" s="149" t="s">
        <v>369</v>
      </c>
      <c r="C73" s="149"/>
      <c r="D73" s="149">
        <v>2</v>
      </c>
      <c r="E73" s="149">
        <v>1</v>
      </c>
      <c r="F73" s="149">
        <v>2</v>
      </c>
      <c r="G73" s="158">
        <v>0</v>
      </c>
      <c r="H73" s="151"/>
      <c r="I73" s="156">
        <v>0.5</v>
      </c>
      <c r="J73" s="149"/>
      <c r="K73" s="158"/>
      <c r="L73" s="155"/>
      <c r="M73" s="149"/>
      <c r="N73" s="156">
        <f>ROUND(D73/SUM($D$73:$G$73)*$I$73,2)</f>
        <v>0.2</v>
      </c>
      <c r="O73" s="149">
        <f>ROUND(E73/SUM($D$73:$G$73)*$I$73,2)</f>
        <v>0.1</v>
      </c>
      <c r="P73" s="149">
        <f>ROUND(F73/SUM($D$73:$G$73)*$I$73,2)</f>
        <v>0.2</v>
      </c>
      <c r="Q73" s="156">
        <f>I73-SUM(N73:P73)</f>
        <v>0</v>
      </c>
      <c r="R73" s="149"/>
      <c r="S73" s="158"/>
      <c r="T73" s="149" t="s">
        <v>356</v>
      </c>
    </row>
    <row r="74" spans="1:20" hidden="1">
      <c r="A74" s="383"/>
      <c r="B74" s="149" t="s">
        <v>366</v>
      </c>
      <c r="C74" s="149"/>
      <c r="D74" s="149">
        <v>1</v>
      </c>
      <c r="E74" s="149">
        <v>1</v>
      </c>
      <c r="F74" s="149">
        <v>2</v>
      </c>
      <c r="G74" s="158">
        <v>2</v>
      </c>
      <c r="H74" s="151"/>
      <c r="I74" s="156">
        <v>0.5</v>
      </c>
      <c r="J74" s="149"/>
      <c r="K74" s="158">
        <v>0.5</v>
      </c>
      <c r="L74" s="155"/>
      <c r="M74" s="149"/>
      <c r="N74" s="156">
        <f>ROUND(D74/SUM($D$74:$G$74)*$I$74,2)</f>
        <v>0.08</v>
      </c>
      <c r="O74" s="149">
        <f>ROUND(E74/SUM($D$74:$G$74)*$I$74,2)</f>
        <v>0.08</v>
      </c>
      <c r="P74" s="149">
        <f>ROUND(F74/SUM($D$74:$G$74)*$I$74,2)</f>
        <v>0.17</v>
      </c>
      <c r="Q74" s="156">
        <f>I74-SUM(N74:P74)</f>
        <v>0.16999999999999998</v>
      </c>
      <c r="R74" s="149"/>
      <c r="S74" s="158">
        <v>0.5</v>
      </c>
      <c r="T74" s="149"/>
    </row>
    <row r="75" spans="1:20" hidden="1">
      <c r="A75" s="383"/>
      <c r="B75" s="149" t="s">
        <v>351</v>
      </c>
      <c r="C75" s="149"/>
      <c r="D75" s="149">
        <v>1</v>
      </c>
      <c r="E75" s="149">
        <v>1</v>
      </c>
      <c r="F75" s="149">
        <v>1</v>
      </c>
      <c r="G75" s="158">
        <v>2</v>
      </c>
      <c r="H75" s="151"/>
      <c r="I75" s="156">
        <v>0.3</v>
      </c>
      <c r="J75" s="149">
        <v>0.7</v>
      </c>
      <c r="K75" s="158">
        <v>1</v>
      </c>
      <c r="L75" s="155"/>
      <c r="M75" s="149"/>
      <c r="N75" s="156">
        <f>ROUND(D75/SUM($D$75:$G$75)*$I$75,2)</f>
        <v>0.06</v>
      </c>
      <c r="O75" s="149">
        <f>ROUND(E75/SUM($D$75:$G$75)*$I$75,2)</f>
        <v>0.06</v>
      </c>
      <c r="P75" s="149">
        <f>ROUND(F75/SUM($D$75:$G$75)*$I$75,2)</f>
        <v>0.06</v>
      </c>
      <c r="Q75" s="156">
        <f>I75-SUM(N75:P75)</f>
        <v>0.12</v>
      </c>
      <c r="R75" s="149">
        <v>0.7</v>
      </c>
      <c r="S75" s="158">
        <v>1</v>
      </c>
      <c r="T75" s="149"/>
    </row>
    <row r="76" spans="1:20" hidden="1">
      <c r="A76" s="383"/>
      <c r="B76" s="149" t="s">
        <v>352</v>
      </c>
      <c r="C76" s="149"/>
      <c r="D76" s="149">
        <v>0</v>
      </c>
      <c r="E76" s="149">
        <v>1</v>
      </c>
      <c r="F76" s="149">
        <v>1</v>
      </c>
      <c r="G76" s="158">
        <v>2</v>
      </c>
      <c r="H76" s="151"/>
      <c r="I76" s="156">
        <v>0.3</v>
      </c>
      <c r="J76" s="149"/>
      <c r="K76" s="158">
        <v>0.3</v>
      </c>
      <c r="L76" s="155"/>
      <c r="M76" s="149"/>
      <c r="N76" s="156">
        <f>ROUND(D76/SUM($D$76:$G$76)*$I$76,2)</f>
        <v>0</v>
      </c>
      <c r="O76" s="149">
        <f>ROUND(E76/SUM($D$76:$G$76)*$I$76,2)</f>
        <v>0.08</v>
      </c>
      <c r="P76" s="149">
        <f>ROUND(F76/SUM($D$76:$G$76)*$I$76,2)</f>
        <v>0.08</v>
      </c>
      <c r="Q76" s="156">
        <f>I76-SUM(N76:P76)</f>
        <v>0.13999999999999999</v>
      </c>
      <c r="R76" s="149"/>
      <c r="S76" s="158">
        <v>0.3</v>
      </c>
      <c r="T76" s="149"/>
    </row>
    <row r="77" spans="1:20" hidden="1">
      <c r="A77" s="384"/>
      <c r="B77" s="149" t="s">
        <v>353</v>
      </c>
      <c r="C77" s="149"/>
      <c r="D77" s="149">
        <v>0</v>
      </c>
      <c r="E77" s="149">
        <v>1</v>
      </c>
      <c r="F77" s="149">
        <v>1</v>
      </c>
      <c r="G77" s="158">
        <v>2</v>
      </c>
      <c r="H77" s="151"/>
      <c r="I77" s="156">
        <v>0.3</v>
      </c>
      <c r="J77" s="149"/>
      <c r="K77" s="158">
        <v>0.7</v>
      </c>
      <c r="L77" s="155"/>
      <c r="M77" s="149"/>
      <c r="N77" s="156">
        <f>ROUND(D77/SUM($D$77:$G$77)*$I$77,2)</f>
        <v>0</v>
      </c>
      <c r="O77" s="149">
        <f>ROUND(E77/SUM($D$77:$G$77)*$I$77,2)</f>
        <v>0.08</v>
      </c>
      <c r="P77" s="149">
        <f>ROUND(F77/SUM($D$77:$G$77)*$I$77,2)</f>
        <v>0.08</v>
      </c>
      <c r="Q77" s="156">
        <f>I77-SUM(N77:P77)</f>
        <v>0.13999999999999999</v>
      </c>
      <c r="R77" s="149"/>
      <c r="S77" s="158">
        <v>0.7</v>
      </c>
      <c r="T77" s="149"/>
    </row>
    <row r="78" spans="1:20" hidden="1">
      <c r="A78" s="382" t="s">
        <v>370</v>
      </c>
      <c r="B78" s="149" t="s">
        <v>309</v>
      </c>
      <c r="C78" s="149" t="s">
        <v>310</v>
      </c>
      <c r="D78" s="149" t="s">
        <v>311</v>
      </c>
      <c r="E78" s="149" t="s">
        <v>312</v>
      </c>
      <c r="F78" s="149" t="s">
        <v>313</v>
      </c>
      <c r="G78" s="159" t="s">
        <v>314</v>
      </c>
      <c r="H78" s="151"/>
      <c r="I78" s="156" t="s">
        <v>315</v>
      </c>
      <c r="J78" s="149" t="s">
        <v>316</v>
      </c>
      <c r="K78" s="158" t="s">
        <v>317</v>
      </c>
      <c r="L78" s="155"/>
      <c r="M78" s="149" t="s">
        <v>310</v>
      </c>
      <c r="N78" s="156" t="s">
        <v>311</v>
      </c>
      <c r="O78" s="149" t="s">
        <v>312</v>
      </c>
      <c r="P78" s="149" t="s">
        <v>313</v>
      </c>
      <c r="Q78" s="157" t="s">
        <v>314</v>
      </c>
      <c r="R78" s="149" t="s">
        <v>316</v>
      </c>
      <c r="S78" s="158" t="s">
        <v>317</v>
      </c>
      <c r="T78" s="149"/>
    </row>
    <row r="79" spans="1:20" hidden="1">
      <c r="A79" s="383"/>
      <c r="B79" s="149" t="s">
        <v>369</v>
      </c>
      <c r="C79" s="149"/>
      <c r="D79" s="149">
        <v>2</v>
      </c>
      <c r="E79" s="149">
        <v>1</v>
      </c>
      <c r="F79" s="149">
        <v>2</v>
      </c>
      <c r="G79" s="158">
        <v>0</v>
      </c>
      <c r="H79" s="151"/>
      <c r="I79" s="156">
        <v>0.5</v>
      </c>
      <c r="J79" s="149"/>
      <c r="K79" s="158"/>
      <c r="L79" s="155"/>
      <c r="M79" s="149"/>
      <c r="N79" s="156">
        <f>ROUND(D79/SUM($D$79:$G$79)*$I$79,2)</f>
        <v>0.2</v>
      </c>
      <c r="O79" s="149">
        <f>ROUND(E79/SUM($D$79:$G$79)*$I$79,2)</f>
        <v>0.1</v>
      </c>
      <c r="P79" s="149">
        <f>ROUND(F79/SUM($D$79:$G$79)*$I$79,2)</f>
        <v>0.2</v>
      </c>
      <c r="Q79" s="156">
        <f>I79-SUM(N79:P79)</f>
        <v>0</v>
      </c>
      <c r="R79" s="149"/>
      <c r="S79" s="158"/>
      <c r="T79" s="149" t="s">
        <v>356</v>
      </c>
    </row>
    <row r="80" spans="1:20" hidden="1">
      <c r="A80" s="383"/>
      <c r="B80" s="149" t="s">
        <v>366</v>
      </c>
      <c r="C80" s="149"/>
      <c r="D80" s="149">
        <v>1</v>
      </c>
      <c r="E80" s="149">
        <v>1</v>
      </c>
      <c r="F80" s="149">
        <v>2</v>
      </c>
      <c r="G80" s="158">
        <v>2</v>
      </c>
      <c r="H80" s="151"/>
      <c r="I80" s="156">
        <v>0.5</v>
      </c>
      <c r="J80" s="149"/>
      <c r="K80" s="158">
        <v>0.5</v>
      </c>
      <c r="L80" s="155"/>
      <c r="M80" s="149"/>
      <c r="N80" s="156">
        <f>ROUND(D80/SUM($D$80:$G$80)*$I$80,2)</f>
        <v>0.08</v>
      </c>
      <c r="O80" s="149">
        <f>ROUND(E80/SUM($D$80:$G$80)*$I$80,2)</f>
        <v>0.08</v>
      </c>
      <c r="P80" s="149">
        <f>ROUND(F80/SUM($D$80:$G$80)*$I$80,2)</f>
        <v>0.17</v>
      </c>
      <c r="Q80" s="156">
        <f t="shared" ref="Q80:Q83" si="8">I80-SUM(N80:P80)</f>
        <v>0.16999999999999998</v>
      </c>
      <c r="R80" s="149"/>
      <c r="S80" s="158">
        <v>0.5</v>
      </c>
      <c r="T80" s="149"/>
    </row>
    <row r="81" spans="1:20" hidden="1">
      <c r="A81" s="383"/>
      <c r="B81" s="149" t="s">
        <v>351</v>
      </c>
      <c r="C81" s="149"/>
      <c r="D81" s="149">
        <v>1</v>
      </c>
      <c r="E81" s="149">
        <v>1</v>
      </c>
      <c r="F81" s="149">
        <v>1</v>
      </c>
      <c r="G81" s="158">
        <v>2</v>
      </c>
      <c r="H81" s="151"/>
      <c r="I81" s="156">
        <v>0.5</v>
      </c>
      <c r="J81" s="149">
        <v>0.5</v>
      </c>
      <c r="K81" s="158">
        <v>1</v>
      </c>
      <c r="L81" s="155"/>
      <c r="M81" s="149"/>
      <c r="N81" s="156">
        <f>ROUND(D81/SUM($D$81:$G$81)*$I$81,2)</f>
        <v>0.1</v>
      </c>
      <c r="O81" s="149">
        <f>ROUND(E81/SUM($D$81:$G$81)*$I$81,2)</f>
        <v>0.1</v>
      </c>
      <c r="P81" s="149">
        <f>ROUND(F81/SUM($D$81:$G$81)*$I$81,2)</f>
        <v>0.1</v>
      </c>
      <c r="Q81" s="156">
        <f t="shared" si="8"/>
        <v>0.19999999999999996</v>
      </c>
      <c r="R81" s="149">
        <v>0.5</v>
      </c>
      <c r="S81" s="158">
        <v>1</v>
      </c>
      <c r="T81" s="149"/>
    </row>
    <row r="82" spans="1:20" hidden="1">
      <c r="A82" s="383"/>
      <c r="B82" s="149" t="s">
        <v>352</v>
      </c>
      <c r="C82" s="149"/>
      <c r="D82" s="149">
        <v>0</v>
      </c>
      <c r="E82" s="149">
        <v>1</v>
      </c>
      <c r="F82" s="149">
        <v>1</v>
      </c>
      <c r="G82" s="158">
        <v>2</v>
      </c>
      <c r="H82" s="151"/>
      <c r="I82" s="156">
        <v>0.5</v>
      </c>
      <c r="J82" s="149"/>
      <c r="K82" s="158">
        <v>0.5</v>
      </c>
      <c r="L82" s="155"/>
      <c r="M82" s="149"/>
      <c r="N82" s="156">
        <f>ROUND(D82/SUM($D$82:$G$82)*$I$82,2)</f>
        <v>0</v>
      </c>
      <c r="O82" s="149">
        <f>ROUND(E82/SUM($D$82:$G$82)*$I$82,2)</f>
        <v>0.13</v>
      </c>
      <c r="P82" s="149">
        <f>ROUND(F82/SUM($D$82:$G$82)*$I$82,2)</f>
        <v>0.13</v>
      </c>
      <c r="Q82" s="156">
        <f t="shared" si="8"/>
        <v>0.24</v>
      </c>
      <c r="R82" s="149"/>
      <c r="S82" s="158">
        <v>0.5</v>
      </c>
      <c r="T82" s="149"/>
    </row>
    <row r="83" spans="1:20" hidden="1">
      <c r="A83" s="384"/>
      <c r="B83" s="149" t="s">
        <v>353</v>
      </c>
      <c r="C83" s="149"/>
      <c r="D83" s="149">
        <v>0</v>
      </c>
      <c r="E83" s="149">
        <v>1</v>
      </c>
      <c r="F83" s="149">
        <v>1</v>
      </c>
      <c r="G83" s="158">
        <v>2</v>
      </c>
      <c r="H83" s="151"/>
      <c r="I83" s="156">
        <v>0.5</v>
      </c>
      <c r="J83" s="149"/>
      <c r="K83" s="158">
        <v>0.5</v>
      </c>
      <c r="L83" s="155"/>
      <c r="M83" s="149"/>
      <c r="N83" s="156">
        <f>ROUND(D83/SUM($D$83:$G$83)*$I$83,2)</f>
        <v>0</v>
      </c>
      <c r="O83" s="149">
        <f>ROUND(E83/SUM($D$83:$G$83)*$I$83,2)</f>
        <v>0.13</v>
      </c>
      <c r="P83" s="149">
        <f>ROUND(F83/SUM($D$83:$G$83)*$I$83,2)</f>
        <v>0.13</v>
      </c>
      <c r="Q83" s="156">
        <f t="shared" si="8"/>
        <v>0.24</v>
      </c>
      <c r="R83" s="149"/>
      <c r="S83" s="158">
        <v>0.5</v>
      </c>
      <c r="T83" s="149"/>
    </row>
    <row r="84" spans="1:20">
      <c r="A84" s="382" t="s">
        <v>371</v>
      </c>
      <c r="B84" s="149" t="s">
        <v>309</v>
      </c>
      <c r="C84" s="149" t="s">
        <v>310</v>
      </c>
      <c r="D84" s="149" t="s">
        <v>311</v>
      </c>
      <c r="E84" s="149" t="s">
        <v>312</v>
      </c>
      <c r="F84" s="149" t="s">
        <v>313</v>
      </c>
      <c r="G84" s="159" t="s">
        <v>314</v>
      </c>
      <c r="H84" s="151"/>
      <c r="I84" s="156" t="s">
        <v>315</v>
      </c>
      <c r="J84" s="149" t="s">
        <v>316</v>
      </c>
      <c r="K84" s="158" t="s">
        <v>317</v>
      </c>
      <c r="L84" s="155"/>
      <c r="M84" s="149" t="s">
        <v>310</v>
      </c>
      <c r="N84" s="156" t="s">
        <v>311</v>
      </c>
      <c r="O84" s="149" t="s">
        <v>312</v>
      </c>
      <c r="P84" s="149" t="s">
        <v>313</v>
      </c>
      <c r="Q84" s="157" t="s">
        <v>314</v>
      </c>
      <c r="R84" s="149" t="s">
        <v>316</v>
      </c>
      <c r="S84" s="158" t="s">
        <v>317</v>
      </c>
      <c r="T84" s="149"/>
    </row>
    <row r="85" spans="1:20">
      <c r="A85" s="383"/>
      <c r="B85" s="149" t="s">
        <v>350</v>
      </c>
      <c r="C85" s="149"/>
      <c r="D85" s="149">
        <v>1</v>
      </c>
      <c r="E85" s="149">
        <v>1</v>
      </c>
      <c r="F85" s="149">
        <v>2</v>
      </c>
      <c r="G85" s="158">
        <v>2</v>
      </c>
      <c r="H85" s="151"/>
      <c r="I85" s="156">
        <v>1</v>
      </c>
      <c r="J85" s="149">
        <v>1</v>
      </c>
      <c r="K85" s="158">
        <v>1</v>
      </c>
      <c r="L85" s="155"/>
      <c r="M85" s="149"/>
      <c r="N85" s="156">
        <f>ROUND(D85/SUM($D$85:$G$85)*$I$85,2)</f>
        <v>0.17</v>
      </c>
      <c r="O85" s="149">
        <f>ROUND(E85/SUM($D$85:$G$85)*$I$85,2)</f>
        <v>0.17</v>
      </c>
      <c r="P85" s="149">
        <f>ROUND(F85/SUM($D$85:$G$85)*$I$85,2)</f>
        <v>0.33</v>
      </c>
      <c r="Q85" s="156">
        <f>I85-SUM(N85:P85)</f>
        <v>0.32999999999999996</v>
      </c>
      <c r="R85" s="149">
        <v>1</v>
      </c>
      <c r="S85" s="158">
        <v>1</v>
      </c>
      <c r="T85" s="149" t="s">
        <v>372</v>
      </c>
    </row>
    <row r="86" spans="1:20">
      <c r="A86" s="383"/>
      <c r="B86" s="149" t="s">
        <v>351</v>
      </c>
      <c r="C86" s="149"/>
      <c r="D86" s="149">
        <v>1</v>
      </c>
      <c r="E86" s="149">
        <v>1</v>
      </c>
      <c r="F86" s="149">
        <v>1</v>
      </c>
      <c r="G86" s="158">
        <v>2</v>
      </c>
      <c r="H86" s="151"/>
      <c r="I86" s="156">
        <v>3</v>
      </c>
      <c r="J86" s="149">
        <v>2</v>
      </c>
      <c r="K86" s="158">
        <v>3</v>
      </c>
      <c r="L86" s="155"/>
      <c r="M86" s="149"/>
      <c r="N86" s="156">
        <f>ROUND(D86/SUM($D$86:$G$86)*$I$86,2)</f>
        <v>0.6</v>
      </c>
      <c r="O86" s="149">
        <f>ROUND(E86/SUM($D$86:$G$86)*$I$86,2)</f>
        <v>0.6</v>
      </c>
      <c r="P86" s="149">
        <f>ROUND(F86/SUM($D$86:$G$86)*$I$86,2)</f>
        <v>0.6</v>
      </c>
      <c r="Q86" s="156">
        <f>I86-SUM(N86:P86)</f>
        <v>1.2000000000000002</v>
      </c>
      <c r="R86" s="149">
        <v>2</v>
      </c>
      <c r="S86" s="158">
        <v>3</v>
      </c>
      <c r="T86" s="149"/>
    </row>
    <row r="87" spans="1:20">
      <c r="A87" s="383"/>
      <c r="B87" s="149" t="s">
        <v>352</v>
      </c>
      <c r="C87" s="149"/>
      <c r="D87" s="149">
        <v>0</v>
      </c>
      <c r="E87" s="149">
        <v>1</v>
      </c>
      <c r="F87" s="149">
        <v>1</v>
      </c>
      <c r="G87" s="158">
        <v>2</v>
      </c>
      <c r="H87" s="151"/>
      <c r="I87" s="156">
        <v>1</v>
      </c>
      <c r="J87" s="149"/>
      <c r="K87" s="158">
        <v>1</v>
      </c>
      <c r="L87" s="155"/>
      <c r="M87" s="149"/>
      <c r="N87" s="156">
        <f>ROUND(D87/SUM($D$87:$G$87)*$I$87,2)</f>
        <v>0</v>
      </c>
      <c r="O87" s="149">
        <f>ROUND(E87/SUM($D$87:$G$87)*$I$87,2)</f>
        <v>0.25</v>
      </c>
      <c r="P87" s="149">
        <f>ROUND(F87/SUM($D$87:$G$87)*$I$87,2)</f>
        <v>0.25</v>
      </c>
      <c r="Q87" s="156">
        <f>I87-SUM(N87:P87)</f>
        <v>0.5</v>
      </c>
      <c r="R87" s="149"/>
      <c r="S87" s="158">
        <v>1</v>
      </c>
      <c r="T87" s="149"/>
    </row>
    <row r="88" spans="1:20">
      <c r="A88" s="384"/>
      <c r="B88" s="149" t="s">
        <v>353</v>
      </c>
      <c r="C88" s="149"/>
      <c r="D88" s="149">
        <v>0</v>
      </c>
      <c r="E88" s="149">
        <v>1</v>
      </c>
      <c r="F88" s="149">
        <v>1</v>
      </c>
      <c r="G88" s="158">
        <v>2</v>
      </c>
      <c r="H88" s="151"/>
      <c r="I88" s="156">
        <v>1</v>
      </c>
      <c r="J88" s="149"/>
      <c r="K88" s="158">
        <v>2</v>
      </c>
      <c r="L88" s="155"/>
      <c r="M88" s="149"/>
      <c r="N88" s="156">
        <f>ROUND(D88/SUM($D$88:$G$88)*$I$88,2)</f>
        <v>0</v>
      </c>
      <c r="O88" s="149">
        <f>ROUND(E88/SUM($D$88:$G$88)*$I$88,2)</f>
        <v>0.25</v>
      </c>
      <c r="P88" s="149">
        <f>ROUND(F88/SUM($D$88:$G$88)*$I$88,2)</f>
        <v>0.25</v>
      </c>
      <c r="Q88" s="156">
        <f>I88-SUM(N88:P88)</f>
        <v>0.5</v>
      </c>
      <c r="R88" s="149"/>
      <c r="S88" s="158">
        <v>2</v>
      </c>
      <c r="T88" s="149"/>
    </row>
    <row r="89" spans="1:20" hidden="1">
      <c r="A89" s="382" t="s">
        <v>373</v>
      </c>
      <c r="B89" s="149" t="s">
        <v>309</v>
      </c>
      <c r="C89" s="149" t="s">
        <v>310</v>
      </c>
      <c r="D89" s="149" t="s">
        <v>311</v>
      </c>
      <c r="E89" s="149" t="s">
        <v>312</v>
      </c>
      <c r="F89" s="149" t="s">
        <v>313</v>
      </c>
      <c r="G89" s="159" t="s">
        <v>314</v>
      </c>
      <c r="H89" s="151"/>
      <c r="I89" s="156" t="s">
        <v>315</v>
      </c>
      <c r="J89" s="149" t="s">
        <v>316</v>
      </c>
      <c r="K89" s="158" t="s">
        <v>317</v>
      </c>
      <c r="L89" s="155"/>
      <c r="M89" s="149" t="s">
        <v>310</v>
      </c>
      <c r="N89" s="156" t="s">
        <v>311</v>
      </c>
      <c r="O89" s="149" t="s">
        <v>312</v>
      </c>
      <c r="P89" s="149" t="s">
        <v>313</v>
      </c>
      <c r="Q89" s="157" t="s">
        <v>314</v>
      </c>
      <c r="R89" s="149" t="s">
        <v>316</v>
      </c>
      <c r="S89" s="158" t="s">
        <v>317</v>
      </c>
      <c r="T89" s="149"/>
    </row>
    <row r="90" spans="1:20" hidden="1">
      <c r="A90" s="383"/>
      <c r="B90" s="149" t="s">
        <v>374</v>
      </c>
      <c r="C90" s="149"/>
      <c r="D90" s="149">
        <v>0.2</v>
      </c>
      <c r="E90" s="149">
        <v>1</v>
      </c>
      <c r="F90" s="149">
        <v>1</v>
      </c>
      <c r="G90" s="158">
        <v>1</v>
      </c>
      <c r="H90" s="151"/>
      <c r="I90" s="156">
        <v>1.6</v>
      </c>
      <c r="J90" s="149">
        <v>1.6</v>
      </c>
      <c r="K90" s="158">
        <v>3.2</v>
      </c>
      <c r="L90" s="155"/>
      <c r="M90" s="149"/>
      <c r="N90" s="156">
        <f>ROUND(D90/SUM($D$90:$G$90)*$I$90,2)</f>
        <v>0.1</v>
      </c>
      <c r="O90" s="149">
        <f>ROUND(E90/SUM($D$90:$G$90)*$I$90,2)</f>
        <v>0.5</v>
      </c>
      <c r="P90" s="149">
        <f>ROUND(F90/SUM($D$90:$G$90)*$I$90,2)</f>
        <v>0.5</v>
      </c>
      <c r="Q90" s="156">
        <f>I90-SUM(N90:P90)</f>
        <v>0.5</v>
      </c>
      <c r="R90" s="149">
        <v>1.6</v>
      </c>
      <c r="S90" s="158">
        <v>3.2</v>
      </c>
      <c r="T90" s="149" t="s">
        <v>375</v>
      </c>
    </row>
    <row r="91" spans="1:20" hidden="1">
      <c r="A91" s="384"/>
      <c r="B91" s="149" t="s">
        <v>376</v>
      </c>
      <c r="C91" s="149"/>
      <c r="D91" s="149"/>
      <c r="E91" s="149"/>
      <c r="F91" s="149"/>
      <c r="G91" s="158"/>
      <c r="H91" s="151"/>
      <c r="I91" s="156">
        <v>0.8</v>
      </c>
      <c r="J91" s="149">
        <v>0.8</v>
      </c>
      <c r="K91" s="158">
        <v>1.6</v>
      </c>
      <c r="L91" s="155"/>
      <c r="M91" s="149"/>
      <c r="N91" s="156">
        <f>ROUND(D90/SUM($D$90:$G$90)*$I$91,2)</f>
        <v>0.05</v>
      </c>
      <c r="O91" s="149">
        <f>ROUND(E90/SUM($D$90:$G$90)*$I$91,2)</f>
        <v>0.25</v>
      </c>
      <c r="P91" s="149">
        <f>ROUND(F90/SUM($D$90:$G$90)*$I$91,2)</f>
        <v>0.25</v>
      </c>
      <c r="Q91" s="156">
        <f>I91-SUM(N91:P91)</f>
        <v>0.25</v>
      </c>
      <c r="R91" s="149">
        <v>0.8</v>
      </c>
      <c r="S91" s="158">
        <v>1.6</v>
      </c>
      <c r="T91" s="149"/>
    </row>
    <row r="92" spans="1:20">
      <c r="A92" s="382" t="s">
        <v>377</v>
      </c>
      <c r="B92" s="149" t="s">
        <v>309</v>
      </c>
      <c r="C92" s="149" t="s">
        <v>310</v>
      </c>
      <c r="D92" s="149" t="s">
        <v>311</v>
      </c>
      <c r="E92" s="149" t="s">
        <v>312</v>
      </c>
      <c r="F92" s="149" t="s">
        <v>313</v>
      </c>
      <c r="G92" s="157" t="s">
        <v>314</v>
      </c>
      <c r="I92" s="149" t="s">
        <v>315</v>
      </c>
      <c r="J92" s="149" t="s">
        <v>316</v>
      </c>
      <c r="K92" s="149" t="s">
        <v>317</v>
      </c>
      <c r="M92" s="149" t="s">
        <v>310</v>
      </c>
      <c r="N92" s="156" t="s">
        <v>311</v>
      </c>
      <c r="O92" s="149" t="s">
        <v>312</v>
      </c>
      <c r="P92" s="149" t="s">
        <v>313</v>
      </c>
      <c r="Q92" s="157" t="s">
        <v>314</v>
      </c>
      <c r="R92" s="149" t="s">
        <v>316</v>
      </c>
      <c r="S92" s="149" t="s">
        <v>317</v>
      </c>
      <c r="T92" s="149"/>
    </row>
    <row r="93" spans="1:20">
      <c r="A93" s="383"/>
      <c r="B93" s="149" t="s">
        <v>378</v>
      </c>
      <c r="C93" s="149"/>
      <c r="D93" s="149">
        <v>0.2</v>
      </c>
      <c r="E93" s="149">
        <v>1</v>
      </c>
      <c r="F93" s="149">
        <v>2</v>
      </c>
      <c r="G93" s="149">
        <v>2</v>
      </c>
      <c r="I93" s="149">
        <v>1.7</v>
      </c>
      <c r="J93" s="149">
        <v>1.1000000000000001</v>
      </c>
      <c r="K93" s="149">
        <v>2.2000000000000002</v>
      </c>
      <c r="M93" s="149"/>
      <c r="N93" s="156">
        <f>ROUND(D93/SUM($D$93:$G$93)*$I$93,2)</f>
        <v>7.0000000000000007E-2</v>
      </c>
      <c r="O93" s="149">
        <f>ROUND(E93/SUM($D$93:$G$93)*$I$93,2)</f>
        <v>0.33</v>
      </c>
      <c r="P93" s="149">
        <f>ROUND(F93/SUM($D$93:$G$93)*$I$93,2)</f>
        <v>0.65</v>
      </c>
      <c r="Q93" s="156">
        <f>I93-SUM(N93:P93)</f>
        <v>0.64999999999999991</v>
      </c>
      <c r="R93" s="149">
        <v>1.1000000000000001</v>
      </c>
      <c r="S93" s="149">
        <v>2.2000000000000002</v>
      </c>
      <c r="T93" s="149" t="s">
        <v>379</v>
      </c>
    </row>
    <row r="94" spans="1:20">
      <c r="A94" s="383"/>
      <c r="B94" s="149" t="s">
        <v>380</v>
      </c>
      <c r="C94" s="149"/>
      <c r="D94" s="149">
        <v>0.2</v>
      </c>
      <c r="E94" s="149">
        <v>1</v>
      </c>
      <c r="F94" s="149">
        <v>2</v>
      </c>
      <c r="G94" s="149">
        <v>2</v>
      </c>
      <c r="I94" s="149">
        <v>1.3</v>
      </c>
      <c r="J94" s="149">
        <v>0.9</v>
      </c>
      <c r="K94" s="149">
        <v>1.8</v>
      </c>
      <c r="M94" s="149"/>
      <c r="N94" s="156">
        <f>ROUND(D94/SUM($D$94:$G$94)*$I$94,2)</f>
        <v>0.05</v>
      </c>
      <c r="O94" s="149">
        <f>ROUND(E94/SUM($D$94:$G$94)*$I$94,2)</f>
        <v>0.25</v>
      </c>
      <c r="P94" s="149">
        <f>ROUND(F94/SUM($D$94:$G$94)*$I$94,2)</f>
        <v>0.5</v>
      </c>
      <c r="Q94" s="156">
        <f t="shared" ref="Q94:Q131" si="9">I94-SUM(N94:P94)</f>
        <v>0.5</v>
      </c>
      <c r="R94" s="149">
        <v>0.9</v>
      </c>
      <c r="S94" s="149">
        <v>1.8</v>
      </c>
      <c r="T94" s="149"/>
    </row>
    <row r="95" spans="1:20">
      <c r="A95" s="383"/>
      <c r="B95" s="149" t="s">
        <v>381</v>
      </c>
      <c r="C95" s="149"/>
      <c r="D95" s="149">
        <v>0.2</v>
      </c>
      <c r="E95" s="149">
        <v>1</v>
      </c>
      <c r="F95" s="149">
        <v>2</v>
      </c>
      <c r="G95" s="149">
        <v>2</v>
      </c>
      <c r="I95" s="149">
        <v>1</v>
      </c>
      <c r="J95" s="149">
        <v>0.6</v>
      </c>
      <c r="K95" s="149">
        <v>1</v>
      </c>
      <c r="M95" s="149"/>
      <c r="N95" s="156">
        <f>ROUND(D95/SUM($D$95:$G$95)*$I$95,2)</f>
        <v>0.04</v>
      </c>
      <c r="O95" s="149">
        <f>ROUND(E95/SUM($D$95:$G$95)*$I$95,2)</f>
        <v>0.19</v>
      </c>
      <c r="P95" s="149">
        <f>ROUND(F95/SUM($D$95:$G$95)*$I$95,2)</f>
        <v>0.38</v>
      </c>
      <c r="Q95" s="156">
        <f t="shared" si="9"/>
        <v>0.39</v>
      </c>
      <c r="R95" s="149">
        <v>0.6</v>
      </c>
      <c r="S95" s="149">
        <v>1</v>
      </c>
      <c r="T95" s="149"/>
    </row>
    <row r="96" spans="1:20">
      <c r="A96" s="383"/>
      <c r="B96" s="149" t="s">
        <v>382</v>
      </c>
      <c r="C96" s="149"/>
      <c r="D96" s="149">
        <v>0.2</v>
      </c>
      <c r="E96" s="149">
        <v>1</v>
      </c>
      <c r="F96" s="149">
        <v>1</v>
      </c>
      <c r="G96" s="149">
        <v>2</v>
      </c>
      <c r="I96" s="149">
        <v>0.4</v>
      </c>
      <c r="J96" s="149">
        <v>0.4</v>
      </c>
      <c r="K96" s="149">
        <v>0.6</v>
      </c>
      <c r="M96" s="149"/>
      <c r="N96" s="156">
        <f>ROUND(D96/SUM($D$96:$G$96)*$I$96,2)</f>
        <v>0.02</v>
      </c>
      <c r="O96" s="149">
        <f>ROUND(E96/SUM($D$96:$G$96)*$I$96,2)</f>
        <v>0.1</v>
      </c>
      <c r="P96" s="149">
        <f>ROUND(F96/SUM($D$96:$G$96)*$I$96,2)</f>
        <v>0.1</v>
      </c>
      <c r="Q96" s="156">
        <f t="shared" si="9"/>
        <v>0.18</v>
      </c>
      <c r="R96" s="149">
        <v>0.4</v>
      </c>
      <c r="S96" s="149">
        <v>0.6</v>
      </c>
      <c r="T96" s="149"/>
    </row>
    <row r="97" spans="1:20">
      <c r="A97" s="383"/>
      <c r="B97" s="149" t="s">
        <v>383</v>
      </c>
      <c r="C97" s="149"/>
      <c r="D97" s="149">
        <v>0.2</v>
      </c>
      <c r="E97" s="149">
        <v>1</v>
      </c>
      <c r="F97" s="149">
        <v>1</v>
      </c>
      <c r="G97" s="149">
        <v>2</v>
      </c>
      <c r="I97" s="149">
        <v>0.2</v>
      </c>
      <c r="J97" s="149">
        <v>0.2</v>
      </c>
      <c r="K97" s="149">
        <v>0.2</v>
      </c>
      <c r="M97" s="149"/>
      <c r="N97" s="156">
        <f>ROUND(D97/SUM($D$97:$G$97)*$I$97,2)</f>
        <v>0.01</v>
      </c>
      <c r="O97" s="149">
        <f>ROUND(E97/SUM($D$97:$G$97)*$I$97,2)</f>
        <v>0.05</v>
      </c>
      <c r="P97" s="149">
        <f>ROUND(F97/SUM($D$97:$G$97)*$I$97,2)</f>
        <v>0.05</v>
      </c>
      <c r="Q97" s="156">
        <f t="shared" si="9"/>
        <v>0.09</v>
      </c>
      <c r="R97" s="149">
        <v>0.2</v>
      </c>
      <c r="S97" s="149">
        <v>0.2</v>
      </c>
      <c r="T97" s="149"/>
    </row>
    <row r="98" spans="1:20">
      <c r="A98" s="383"/>
      <c r="B98" s="160" t="s">
        <v>384</v>
      </c>
      <c r="C98" s="160"/>
      <c r="D98" s="160">
        <v>0.2</v>
      </c>
      <c r="E98" s="160">
        <v>1</v>
      </c>
      <c r="F98" s="160">
        <v>1</v>
      </c>
      <c r="G98" s="160">
        <v>2</v>
      </c>
      <c r="I98" s="160">
        <v>0.1</v>
      </c>
      <c r="J98" s="160">
        <v>0.1</v>
      </c>
      <c r="K98" s="160">
        <v>0.1</v>
      </c>
      <c r="M98" s="149"/>
      <c r="N98" s="162">
        <f>ROUND(D98/SUM($D$98:$G$98)*$I$98,2)</f>
        <v>0</v>
      </c>
      <c r="O98" s="160">
        <f>ROUND(E98/SUM($D$98:$G$98)*$I$98,2)</f>
        <v>0.02</v>
      </c>
      <c r="P98" s="160">
        <f>ROUND(F98/SUM($D$98:$G$98)*$I$98,2)</f>
        <v>0.02</v>
      </c>
      <c r="Q98" s="156">
        <f t="shared" si="9"/>
        <v>6.0000000000000005E-2</v>
      </c>
      <c r="R98" s="160">
        <v>0.1</v>
      </c>
      <c r="S98" s="160">
        <v>0.1</v>
      </c>
      <c r="T98" s="160"/>
    </row>
    <row r="99" spans="1:20">
      <c r="A99" s="382" t="s">
        <v>385</v>
      </c>
      <c r="B99" s="149" t="s">
        <v>309</v>
      </c>
      <c r="C99" s="149" t="s">
        <v>310</v>
      </c>
      <c r="D99" s="149" t="s">
        <v>311</v>
      </c>
      <c r="E99" s="149" t="s">
        <v>312</v>
      </c>
      <c r="F99" s="149" t="s">
        <v>313</v>
      </c>
      <c r="G99" s="157" t="s">
        <v>314</v>
      </c>
      <c r="H99" s="151"/>
      <c r="I99" s="149" t="s">
        <v>315</v>
      </c>
      <c r="J99" s="149" t="s">
        <v>316</v>
      </c>
      <c r="K99" s="149" t="s">
        <v>317</v>
      </c>
      <c r="L99" s="155"/>
      <c r="M99" s="149" t="s">
        <v>310</v>
      </c>
      <c r="N99" s="156" t="s">
        <v>311</v>
      </c>
      <c r="O99" s="149" t="s">
        <v>312</v>
      </c>
      <c r="P99" s="149" t="s">
        <v>313</v>
      </c>
      <c r="Q99" s="157" t="s">
        <v>314</v>
      </c>
      <c r="R99" s="149" t="s">
        <v>316</v>
      </c>
      <c r="S99" s="149" t="s">
        <v>317</v>
      </c>
      <c r="T99" s="149"/>
    </row>
    <row r="100" spans="1:20">
      <c r="A100" s="383"/>
      <c r="B100" s="149" t="s">
        <v>386</v>
      </c>
      <c r="C100" s="149"/>
      <c r="D100" s="149">
        <v>2</v>
      </c>
      <c r="E100" s="149">
        <v>8</v>
      </c>
      <c r="F100" s="149">
        <v>8</v>
      </c>
      <c r="G100" s="149">
        <v>8</v>
      </c>
      <c r="H100" s="151"/>
      <c r="I100" s="149">
        <v>0.4</v>
      </c>
      <c r="J100" s="149">
        <v>0.4</v>
      </c>
      <c r="K100" s="149"/>
      <c r="L100" s="155"/>
      <c r="M100" s="149"/>
      <c r="N100" s="162">
        <f>ROUND(D100/SUM($D$100:$G$100)*$I$100,2)</f>
        <v>0.03</v>
      </c>
      <c r="O100" s="160">
        <f>ROUND(E100/SUM($D$100:$G$100)*$I$100,2)</f>
        <v>0.12</v>
      </c>
      <c r="P100" s="160">
        <f>ROUND(F100/SUM($D$100:$G$100)*$I$100,2)</f>
        <v>0.12</v>
      </c>
      <c r="Q100" s="156">
        <f t="shared" si="9"/>
        <v>0.13</v>
      </c>
      <c r="R100" s="149">
        <v>0.4</v>
      </c>
      <c r="S100" s="149"/>
      <c r="T100" s="149" t="s">
        <v>387</v>
      </c>
    </row>
    <row r="101" spans="1:20">
      <c r="A101" s="383"/>
      <c r="B101" s="149" t="s">
        <v>388</v>
      </c>
      <c r="C101" s="149"/>
      <c r="D101" s="149">
        <v>9</v>
      </c>
      <c r="E101" s="149">
        <v>15</v>
      </c>
      <c r="F101" s="149">
        <v>12</v>
      </c>
      <c r="G101" s="149">
        <v>24</v>
      </c>
      <c r="H101" s="151"/>
      <c r="I101" s="149">
        <v>0.5</v>
      </c>
      <c r="J101" s="149">
        <v>0.5</v>
      </c>
      <c r="K101" s="149"/>
      <c r="L101" s="155"/>
      <c r="M101" s="149"/>
      <c r="N101" s="162">
        <f>ROUND(D101/SUM($D$101:$G$101)*$I$101,2)</f>
        <v>0.08</v>
      </c>
      <c r="O101" s="160">
        <f>ROUND(E101/SUM($D$101:$G$101)*$I$101,2)</f>
        <v>0.13</v>
      </c>
      <c r="P101" s="160">
        <f>ROUND(F101/SUM($D$101:$G$101)*$I$101,2)</f>
        <v>0.1</v>
      </c>
      <c r="Q101" s="156">
        <f t="shared" si="9"/>
        <v>0.18999999999999995</v>
      </c>
      <c r="R101" s="149">
        <v>0.5</v>
      </c>
      <c r="S101" s="149"/>
      <c r="T101" s="149" t="s">
        <v>389</v>
      </c>
    </row>
    <row r="102" spans="1:20">
      <c r="A102" s="384"/>
      <c r="B102" s="149" t="s">
        <v>390</v>
      </c>
      <c r="C102" s="149"/>
      <c r="D102" s="149">
        <v>9</v>
      </c>
      <c r="E102" s="149">
        <v>15</v>
      </c>
      <c r="F102" s="149">
        <v>12</v>
      </c>
      <c r="G102" s="149">
        <v>24</v>
      </c>
      <c r="H102" s="151"/>
      <c r="I102" s="149">
        <v>0.25</v>
      </c>
      <c r="J102" s="149">
        <v>0.25</v>
      </c>
      <c r="K102" s="149"/>
      <c r="L102" s="155"/>
      <c r="M102" s="149"/>
      <c r="N102" s="162">
        <f>ROUND(D102/SUM($D$102:$G$102)*$I$102,2)</f>
        <v>0.04</v>
      </c>
      <c r="O102" s="160">
        <f>ROUND(E102/SUM($D$102:$G$102)*$I$102,2)</f>
        <v>0.06</v>
      </c>
      <c r="P102" s="160">
        <f>ROUND(F102/SUM($D$102:$G$102)*$I$102,2)</f>
        <v>0.05</v>
      </c>
      <c r="Q102" s="156">
        <f t="shared" si="9"/>
        <v>9.9999999999999978E-2</v>
      </c>
      <c r="R102" s="149">
        <v>0.25</v>
      </c>
      <c r="S102" s="149"/>
      <c r="T102" s="149" t="s">
        <v>389</v>
      </c>
    </row>
    <row r="103" spans="1:20">
      <c r="A103" s="382" t="s">
        <v>391</v>
      </c>
      <c r="B103" s="149" t="s">
        <v>309</v>
      </c>
      <c r="C103" s="149" t="s">
        <v>310</v>
      </c>
      <c r="D103" s="149" t="s">
        <v>311</v>
      </c>
      <c r="E103" s="149" t="s">
        <v>312</v>
      </c>
      <c r="F103" s="149" t="s">
        <v>313</v>
      </c>
      <c r="G103" s="157" t="s">
        <v>314</v>
      </c>
      <c r="H103" s="151"/>
      <c r="I103" s="149" t="s">
        <v>315</v>
      </c>
      <c r="J103" s="149" t="s">
        <v>316</v>
      </c>
      <c r="K103" s="149" t="s">
        <v>317</v>
      </c>
      <c r="L103" s="155"/>
      <c r="M103" s="149" t="s">
        <v>310</v>
      </c>
      <c r="N103" s="156" t="s">
        <v>311</v>
      </c>
      <c r="O103" s="149" t="s">
        <v>312</v>
      </c>
      <c r="P103" s="149" t="s">
        <v>313</v>
      </c>
      <c r="Q103" s="157" t="s">
        <v>314</v>
      </c>
      <c r="R103" s="149" t="s">
        <v>316</v>
      </c>
      <c r="S103" s="149" t="s">
        <v>317</v>
      </c>
      <c r="T103" s="149"/>
    </row>
    <row r="104" spans="1:20">
      <c r="A104" s="383"/>
      <c r="B104" s="149" t="s">
        <v>392</v>
      </c>
      <c r="C104" s="149"/>
      <c r="D104" s="149">
        <v>5</v>
      </c>
      <c r="E104" s="149">
        <v>5</v>
      </c>
      <c r="F104" s="149">
        <v>5</v>
      </c>
      <c r="G104" s="149">
        <v>5</v>
      </c>
      <c r="H104" s="151"/>
      <c r="I104" s="149">
        <v>2</v>
      </c>
      <c r="J104" s="149">
        <v>2</v>
      </c>
      <c r="K104" s="149"/>
      <c r="L104" s="155"/>
      <c r="M104" s="149"/>
      <c r="N104" s="162">
        <f>ROUND(D104/SUM($D$104:$G$104)*$I$104,2)</f>
        <v>0.5</v>
      </c>
      <c r="O104" s="160">
        <f>ROUND(E104/SUM($D$104:$G$104)*$I$104,2)</f>
        <v>0.5</v>
      </c>
      <c r="P104" s="160">
        <f>ROUND(F104/SUM($D$104:$G$104)*$I$104,2)</f>
        <v>0.5</v>
      </c>
      <c r="Q104" s="156">
        <f t="shared" si="9"/>
        <v>0.5</v>
      </c>
      <c r="R104" s="149">
        <v>2</v>
      </c>
      <c r="S104" s="149"/>
      <c r="T104" s="149" t="s">
        <v>393</v>
      </c>
    </row>
    <row r="105" spans="1:20">
      <c r="A105" s="383"/>
      <c r="B105" s="149" t="s">
        <v>394</v>
      </c>
      <c r="C105" s="149"/>
      <c r="D105" s="149"/>
      <c r="E105" s="149">
        <v>5</v>
      </c>
      <c r="F105" s="149">
        <v>5</v>
      </c>
      <c r="G105" s="149">
        <v>5</v>
      </c>
      <c r="H105" s="151"/>
      <c r="I105" s="149">
        <v>2</v>
      </c>
      <c r="J105" s="149">
        <v>2</v>
      </c>
      <c r="K105" s="149"/>
      <c r="L105" s="155"/>
      <c r="M105" s="149"/>
      <c r="N105" s="162">
        <f>ROUND(D105/SUM($D$105:$G$105)*$I$105,2)</f>
        <v>0</v>
      </c>
      <c r="O105" s="160">
        <f>ROUND(E105/SUM($D$105:$G$105)*$I$105,2)</f>
        <v>0.67</v>
      </c>
      <c r="P105" s="160">
        <f>ROUND(F105/SUM($D$105:$G$105)*$I$105,2)</f>
        <v>0.67</v>
      </c>
      <c r="Q105" s="156">
        <f t="shared" si="9"/>
        <v>0.65999999999999992</v>
      </c>
      <c r="R105" s="149">
        <v>2</v>
      </c>
      <c r="S105" s="149"/>
      <c r="T105" s="149" t="s">
        <v>395</v>
      </c>
    </row>
    <row r="106" spans="1:20">
      <c r="A106" s="383"/>
      <c r="B106" s="149" t="s">
        <v>396</v>
      </c>
      <c r="C106" s="149"/>
      <c r="D106" s="149"/>
      <c r="E106" s="149">
        <v>7</v>
      </c>
      <c r="F106" s="149">
        <v>7</v>
      </c>
      <c r="G106" s="149">
        <v>7</v>
      </c>
      <c r="H106" s="151"/>
      <c r="I106" s="149">
        <v>8</v>
      </c>
      <c r="J106" s="149">
        <v>4</v>
      </c>
      <c r="K106" s="149">
        <v>4</v>
      </c>
      <c r="L106" s="155"/>
      <c r="M106" s="149"/>
      <c r="N106" s="162">
        <f>ROUND(D106/SUM($D$106:$G$106)*$I$106,2)</f>
        <v>0</v>
      </c>
      <c r="O106" s="160">
        <f>ROUND(E106/SUM($D$106:$G$106)*$I$106,2)</f>
        <v>2.67</v>
      </c>
      <c r="P106" s="160">
        <f>ROUND(F106/SUM($D$106:$G$106)*$I$106,2)</f>
        <v>2.67</v>
      </c>
      <c r="Q106" s="156">
        <f t="shared" si="9"/>
        <v>2.66</v>
      </c>
      <c r="R106" s="149">
        <v>4</v>
      </c>
      <c r="S106" s="149">
        <v>4</v>
      </c>
      <c r="T106" s="149" t="s">
        <v>397</v>
      </c>
    </row>
    <row r="107" spans="1:20">
      <c r="A107" s="383"/>
      <c r="B107" s="149" t="s">
        <v>398</v>
      </c>
      <c r="C107" s="149"/>
      <c r="D107" s="149">
        <v>4</v>
      </c>
      <c r="E107" s="149">
        <v>6</v>
      </c>
      <c r="F107" s="149">
        <v>8</v>
      </c>
      <c r="G107" s="149">
        <v>10</v>
      </c>
      <c r="H107" s="151"/>
      <c r="I107" s="149">
        <v>7</v>
      </c>
      <c r="J107" s="149">
        <v>7</v>
      </c>
      <c r="K107" s="149">
        <v>9</v>
      </c>
      <c r="L107" s="155"/>
      <c r="M107" s="149"/>
      <c r="N107" s="162">
        <f>ROUND(D107/SUM($D$107:$G$107)*$I$107,2)</f>
        <v>1</v>
      </c>
      <c r="O107" s="160">
        <f>ROUND(E107/SUM($D$107:$G$107)*$I$107,2)</f>
        <v>1.5</v>
      </c>
      <c r="P107" s="160">
        <f>ROUND(F107/SUM($D$107:$G$107)*$I$107,2)</f>
        <v>2</v>
      </c>
      <c r="Q107" s="156">
        <f t="shared" si="9"/>
        <v>2.5</v>
      </c>
      <c r="R107" s="149">
        <v>7</v>
      </c>
      <c r="S107" s="149">
        <v>9</v>
      </c>
      <c r="T107" s="149" t="s">
        <v>372</v>
      </c>
    </row>
    <row r="108" spans="1:20">
      <c r="A108" s="383"/>
      <c r="B108" s="149" t="s">
        <v>398</v>
      </c>
      <c r="C108" s="149"/>
      <c r="D108" s="149">
        <v>4</v>
      </c>
      <c r="E108" s="149">
        <v>6</v>
      </c>
      <c r="F108" s="149">
        <v>8</v>
      </c>
      <c r="G108" s="149">
        <v>10</v>
      </c>
      <c r="H108" s="151"/>
      <c r="I108" s="149">
        <v>15</v>
      </c>
      <c r="J108" s="149">
        <v>15</v>
      </c>
      <c r="K108" s="149">
        <v>17</v>
      </c>
      <c r="L108" s="155"/>
      <c r="M108" s="149"/>
      <c r="N108" s="162">
        <f>ROUND(D108/SUM($D$108:$G$108)*$I$108,2)</f>
        <v>2.14</v>
      </c>
      <c r="O108" s="160">
        <f>ROUND(E108/SUM($D$108:$G$108)*$I$108,2)</f>
        <v>3.21</v>
      </c>
      <c r="P108" s="160">
        <f>ROUND(F108/SUM($D$108:$G$108)*$I$108,2)</f>
        <v>4.29</v>
      </c>
      <c r="Q108" s="156">
        <f t="shared" si="9"/>
        <v>5.3599999999999994</v>
      </c>
      <c r="R108" s="149">
        <v>15</v>
      </c>
      <c r="S108" s="149">
        <v>17</v>
      </c>
      <c r="T108" s="149"/>
    </row>
    <row r="109" spans="1:20">
      <c r="A109" s="383"/>
      <c r="B109" s="149" t="s">
        <v>399</v>
      </c>
      <c r="C109" s="149"/>
      <c r="D109" s="149">
        <v>1</v>
      </c>
      <c r="E109" s="149">
        <v>1</v>
      </c>
      <c r="F109" s="149">
        <v>1</v>
      </c>
      <c r="G109" s="149">
        <v>2</v>
      </c>
      <c r="H109" s="151"/>
      <c r="I109" s="149">
        <v>5</v>
      </c>
      <c r="J109" s="149">
        <v>5</v>
      </c>
      <c r="K109" s="149">
        <v>5</v>
      </c>
      <c r="L109" s="155"/>
      <c r="M109" s="149"/>
      <c r="N109" s="162">
        <f>ROUND(D109/SUM($D$109:$G$109)*$I$109,2)</f>
        <v>1</v>
      </c>
      <c r="O109" s="160">
        <f>ROUND(E109/SUM($D$109:$G$109)*$I$109,2)</f>
        <v>1</v>
      </c>
      <c r="P109" s="160">
        <f>ROUND(F109/SUM($D$109:$G$109)*$I$109,2)</f>
        <v>1</v>
      </c>
      <c r="Q109" s="156">
        <f t="shared" si="9"/>
        <v>2</v>
      </c>
      <c r="R109" s="149">
        <v>5</v>
      </c>
      <c r="S109" s="149">
        <v>5</v>
      </c>
      <c r="T109" s="149" t="s">
        <v>400</v>
      </c>
    </row>
    <row r="110" spans="1:20">
      <c r="A110" s="383"/>
      <c r="B110" s="149" t="s">
        <v>401</v>
      </c>
      <c r="C110" s="149"/>
      <c r="D110" s="149"/>
      <c r="E110" s="149">
        <v>1</v>
      </c>
      <c r="F110" s="149">
        <v>1</v>
      </c>
      <c r="G110" s="149">
        <v>2</v>
      </c>
      <c r="H110" s="151"/>
      <c r="I110" s="149">
        <v>2</v>
      </c>
      <c r="J110" s="149">
        <v>2</v>
      </c>
      <c r="K110" s="149">
        <v>4</v>
      </c>
      <c r="L110" s="155"/>
      <c r="M110" s="149"/>
      <c r="N110" s="162">
        <f>ROUND(D110/SUM($D$110:$G$110)*$I$110,2)</f>
        <v>0</v>
      </c>
      <c r="O110" s="160">
        <f>ROUND(E110/SUM($D$110:$G$110)*$I$110,2)</f>
        <v>0.5</v>
      </c>
      <c r="P110" s="160">
        <f>ROUND(F110/SUM($D$110:$G$110)*$I$110,2)</f>
        <v>0.5</v>
      </c>
      <c r="Q110" s="156">
        <f t="shared" si="9"/>
        <v>1</v>
      </c>
      <c r="R110" s="149">
        <v>2</v>
      </c>
      <c r="S110" s="149">
        <v>4</v>
      </c>
      <c r="T110" s="149" t="s">
        <v>402</v>
      </c>
    </row>
    <row r="111" spans="1:20">
      <c r="A111" s="383"/>
      <c r="B111" s="149" t="s">
        <v>403</v>
      </c>
      <c r="C111" s="149"/>
      <c r="D111" s="149"/>
      <c r="E111" s="149">
        <v>1</v>
      </c>
      <c r="F111" s="149">
        <v>1</v>
      </c>
      <c r="G111" s="149">
        <v>2</v>
      </c>
      <c r="H111" s="151"/>
      <c r="I111" s="149">
        <v>8</v>
      </c>
      <c r="J111" s="149">
        <v>8</v>
      </c>
      <c r="K111" s="149">
        <v>8</v>
      </c>
      <c r="L111" s="155"/>
      <c r="M111" s="149"/>
      <c r="N111" s="162">
        <f>ROUND(D111/SUM($D$111:$G$111)*$I$111,2)</f>
        <v>0</v>
      </c>
      <c r="O111" s="160">
        <f>ROUND(E111/SUM($D$111:$G$111)*$I$111,2)</f>
        <v>2</v>
      </c>
      <c r="P111" s="160">
        <f>ROUND(F111/SUM($D$111:$G$111)*$I$111,2)</f>
        <v>2</v>
      </c>
      <c r="Q111" s="156">
        <f t="shared" si="9"/>
        <v>4</v>
      </c>
      <c r="R111" s="149">
        <v>8</v>
      </c>
      <c r="S111" s="149">
        <v>8</v>
      </c>
      <c r="T111" s="149" t="s">
        <v>404</v>
      </c>
    </row>
    <row r="112" spans="1:20">
      <c r="A112" s="384"/>
      <c r="B112" s="149" t="s">
        <v>405</v>
      </c>
      <c r="C112" s="149">
        <v>1</v>
      </c>
      <c r="D112" s="149">
        <v>1</v>
      </c>
      <c r="E112" s="149">
        <v>1</v>
      </c>
      <c r="F112" s="149">
        <v>1</v>
      </c>
      <c r="G112" s="149"/>
      <c r="H112" s="151"/>
      <c r="I112" s="149">
        <v>7</v>
      </c>
      <c r="J112" s="149">
        <v>4</v>
      </c>
      <c r="K112" s="149">
        <v>12</v>
      </c>
      <c r="L112" s="155"/>
      <c r="M112" s="149">
        <f>ROUND(C112/SUM($C$112:$G$112)*$I$112,2)</f>
        <v>1.75</v>
      </c>
      <c r="N112" s="162">
        <f>ROUND(D112/SUM($C$112:$G$112)*$I$112,2)</f>
        <v>1.75</v>
      </c>
      <c r="O112" s="162">
        <f>ROUND(E112/SUM($C$112:$G$112)*$I$112,2)</f>
        <v>1.75</v>
      </c>
      <c r="P112" s="156">
        <f>I112-SUM(M112:O112)</f>
        <v>1.75</v>
      </c>
      <c r="Q112" s="156"/>
      <c r="R112" s="149">
        <v>4</v>
      </c>
      <c r="S112" s="149">
        <v>12</v>
      </c>
      <c r="T112" s="149" t="s">
        <v>406</v>
      </c>
    </row>
    <row r="113" spans="1:20">
      <c r="A113" s="382" t="s">
        <v>407</v>
      </c>
      <c r="B113" s="149" t="s">
        <v>309</v>
      </c>
      <c r="C113" s="149" t="s">
        <v>310</v>
      </c>
      <c r="D113" s="149" t="s">
        <v>311</v>
      </c>
      <c r="E113" s="149" t="s">
        <v>312</v>
      </c>
      <c r="F113" s="149" t="s">
        <v>313</v>
      </c>
      <c r="G113" s="157" t="s">
        <v>314</v>
      </c>
      <c r="H113" s="151"/>
      <c r="I113" s="149" t="s">
        <v>315</v>
      </c>
      <c r="J113" s="149" t="s">
        <v>316</v>
      </c>
      <c r="K113" s="149" t="s">
        <v>317</v>
      </c>
      <c r="L113" s="155"/>
      <c r="M113" s="149" t="s">
        <v>310</v>
      </c>
      <c r="N113" s="156" t="s">
        <v>311</v>
      </c>
      <c r="O113" s="149" t="s">
        <v>312</v>
      </c>
      <c r="P113" s="149" t="s">
        <v>313</v>
      </c>
      <c r="Q113" s="157" t="s">
        <v>314</v>
      </c>
      <c r="R113" s="149" t="s">
        <v>316</v>
      </c>
      <c r="S113" s="149" t="s">
        <v>317</v>
      </c>
      <c r="T113" s="149"/>
    </row>
    <row r="114" spans="1:20">
      <c r="A114" s="383"/>
      <c r="B114" s="149" t="s">
        <v>369</v>
      </c>
      <c r="C114" s="149"/>
      <c r="D114" s="149">
        <v>5</v>
      </c>
      <c r="E114" s="149">
        <v>5</v>
      </c>
      <c r="F114" s="149">
        <v>5</v>
      </c>
      <c r="G114" s="149">
        <v>5</v>
      </c>
      <c r="H114" s="151"/>
      <c r="I114" s="149">
        <v>1</v>
      </c>
      <c r="J114" s="149"/>
      <c r="K114" s="149">
        <v>1</v>
      </c>
      <c r="L114" s="155"/>
      <c r="M114" s="149"/>
      <c r="N114" s="162">
        <f>ROUND(D114/SUM($D$114:$G$114)*$I$114,2)</f>
        <v>0.25</v>
      </c>
      <c r="O114" s="160">
        <f>ROUND(E114/SUM($D$114:$G$114)*$I$114,2)</f>
        <v>0.25</v>
      </c>
      <c r="P114" s="160">
        <f>ROUND(F114/SUM($D$114:$G$114)*$I$114,2)</f>
        <v>0.25</v>
      </c>
      <c r="Q114" s="156">
        <f t="shared" si="9"/>
        <v>0.25</v>
      </c>
      <c r="R114" s="149"/>
      <c r="S114" s="149">
        <v>1</v>
      </c>
      <c r="T114" s="149" t="s">
        <v>393</v>
      </c>
    </row>
    <row r="115" spans="1:20">
      <c r="A115" s="383"/>
      <c r="B115" s="149" t="s">
        <v>408</v>
      </c>
      <c r="C115" s="149"/>
      <c r="D115" s="149">
        <v>1</v>
      </c>
      <c r="E115" s="149">
        <v>1</v>
      </c>
      <c r="F115" s="149">
        <v>1</v>
      </c>
      <c r="G115" s="149">
        <v>2</v>
      </c>
      <c r="H115" s="151"/>
      <c r="I115" s="149">
        <v>2</v>
      </c>
      <c r="J115" s="149">
        <v>2</v>
      </c>
      <c r="K115" s="149">
        <v>2</v>
      </c>
      <c r="L115" s="155"/>
      <c r="M115" s="149"/>
      <c r="N115" s="162">
        <f>ROUND(D115/SUM($D$115:$G$115)*$I$115,2)</f>
        <v>0.4</v>
      </c>
      <c r="O115" s="160">
        <f>ROUND(E115/SUM($D$115:$G$115)*$I$115,2)</f>
        <v>0.4</v>
      </c>
      <c r="P115" s="160">
        <f>ROUND(F115/SUM($D$115:$G$115)*$I$115,2)</f>
        <v>0.4</v>
      </c>
      <c r="Q115" s="156">
        <f t="shared" si="9"/>
        <v>0.79999999999999982</v>
      </c>
      <c r="R115" s="149">
        <v>2</v>
      </c>
      <c r="S115" s="149">
        <v>2</v>
      </c>
      <c r="T115" s="149" t="s">
        <v>409</v>
      </c>
    </row>
    <row r="116" spans="1:20">
      <c r="A116" s="383"/>
      <c r="B116" s="149" t="s">
        <v>410</v>
      </c>
      <c r="C116" s="149"/>
      <c r="D116" s="149"/>
      <c r="E116" s="149">
        <v>2</v>
      </c>
      <c r="F116" s="149">
        <v>2</v>
      </c>
      <c r="G116" s="149">
        <v>4</v>
      </c>
      <c r="H116" s="151"/>
      <c r="I116" s="149">
        <v>2</v>
      </c>
      <c r="J116" s="149">
        <v>2</v>
      </c>
      <c r="K116" s="149">
        <v>2</v>
      </c>
      <c r="L116" s="155"/>
      <c r="M116" s="149"/>
      <c r="N116" s="162">
        <f>ROUND(D116/SUM($D$116:$G$116)*$I$116,2)</f>
        <v>0</v>
      </c>
      <c r="O116" s="160">
        <f>ROUND(E116/SUM($D$116:$G$116)*$I$116,2)</f>
        <v>0.5</v>
      </c>
      <c r="P116" s="160">
        <f>ROUND(F116/SUM($D$116:$G$116)*$I$116,2)</f>
        <v>0.5</v>
      </c>
      <c r="Q116" s="156">
        <f t="shared" si="9"/>
        <v>1</v>
      </c>
      <c r="R116" s="149">
        <v>2</v>
      </c>
      <c r="S116" s="149">
        <v>2</v>
      </c>
      <c r="T116" s="149" t="s">
        <v>411</v>
      </c>
    </row>
    <row r="117" spans="1:20">
      <c r="A117" s="383"/>
      <c r="B117" s="149" t="s">
        <v>412</v>
      </c>
      <c r="C117" s="149"/>
      <c r="D117" s="149"/>
      <c r="E117" s="149">
        <v>7</v>
      </c>
      <c r="F117" s="149">
        <v>7</v>
      </c>
      <c r="G117" s="149">
        <v>7</v>
      </c>
      <c r="H117" s="151"/>
      <c r="I117" s="149">
        <v>6</v>
      </c>
      <c r="J117" s="149">
        <v>4</v>
      </c>
      <c r="K117" s="149">
        <v>4</v>
      </c>
      <c r="L117" s="155"/>
      <c r="M117" s="149"/>
      <c r="N117" s="162">
        <f>ROUND(D117/SUM($D$117:$G$117)*$I$117,2)</f>
        <v>0</v>
      </c>
      <c r="O117" s="160">
        <f>ROUND(E117/SUM($D$117:$G$117)*$I$117,2)</f>
        <v>2</v>
      </c>
      <c r="P117" s="160">
        <f>ROUND(F117/SUM($D$117:$G$117)*$I$117,2)</f>
        <v>2</v>
      </c>
      <c r="Q117" s="156">
        <f t="shared" si="9"/>
        <v>2</v>
      </c>
      <c r="R117" s="149">
        <v>4</v>
      </c>
      <c r="S117" s="149">
        <v>4</v>
      </c>
      <c r="T117" s="149" t="s">
        <v>397</v>
      </c>
    </row>
    <row r="118" spans="1:20" ht="24">
      <c r="A118" s="383"/>
      <c r="B118" s="163" t="s">
        <v>413</v>
      </c>
      <c r="C118" s="163"/>
      <c r="D118" s="149">
        <v>1</v>
      </c>
      <c r="E118" s="149">
        <v>1</v>
      </c>
      <c r="F118" s="149">
        <v>1</v>
      </c>
      <c r="G118" s="149">
        <v>2</v>
      </c>
      <c r="H118" s="151"/>
      <c r="I118" s="149">
        <v>15</v>
      </c>
      <c r="J118" s="149">
        <v>15</v>
      </c>
      <c r="K118" s="149">
        <v>17</v>
      </c>
      <c r="L118" s="155"/>
      <c r="M118" s="149"/>
      <c r="N118" s="162">
        <f>ROUND(D118/SUM($D$118:$G$118)*$I$118,2)</f>
        <v>3</v>
      </c>
      <c r="O118" s="160">
        <f>ROUND(E118/SUM($D$118:$G$118)*$I$118,2)</f>
        <v>3</v>
      </c>
      <c r="P118" s="160">
        <f>ROUND(F118/SUM($D$118:$G$118)*$I$118,2)</f>
        <v>3</v>
      </c>
      <c r="Q118" s="156">
        <f t="shared" si="9"/>
        <v>6</v>
      </c>
      <c r="R118" s="149">
        <v>15</v>
      </c>
      <c r="S118" s="149">
        <v>17</v>
      </c>
      <c r="T118" s="149" t="s">
        <v>400</v>
      </c>
    </row>
    <row r="119" spans="1:20" ht="24">
      <c r="A119" s="384"/>
      <c r="B119" s="163" t="s">
        <v>414</v>
      </c>
      <c r="C119" s="163"/>
      <c r="D119" s="149">
        <v>1</v>
      </c>
      <c r="E119" s="149">
        <v>1</v>
      </c>
      <c r="F119" s="149">
        <v>1</v>
      </c>
      <c r="G119" s="149">
        <v>2</v>
      </c>
      <c r="H119" s="151"/>
      <c r="I119" s="149">
        <v>7</v>
      </c>
      <c r="J119" s="149">
        <v>4</v>
      </c>
      <c r="K119" s="149">
        <v>12</v>
      </c>
      <c r="L119" s="155"/>
      <c r="M119" s="149"/>
      <c r="N119" s="162">
        <f>ROUND(D119/SUM($D$119:$G$119)*$I$119,2)</f>
        <v>1.4</v>
      </c>
      <c r="O119" s="160">
        <f>ROUND(E119/SUM($D$119:$G$119)*$I$119,2)</f>
        <v>1.4</v>
      </c>
      <c r="P119" s="160">
        <f>ROUND(F119/SUM($D$119:$G$119)*$I$119,2)</f>
        <v>1.4</v>
      </c>
      <c r="Q119" s="156">
        <f t="shared" si="9"/>
        <v>2.8000000000000007</v>
      </c>
      <c r="R119" s="149">
        <v>4</v>
      </c>
      <c r="S119" s="149">
        <v>12</v>
      </c>
      <c r="T119" s="149" t="s">
        <v>400</v>
      </c>
    </row>
    <row r="120" spans="1:20">
      <c r="A120" s="382" t="s">
        <v>415</v>
      </c>
      <c r="B120" s="149" t="s">
        <v>309</v>
      </c>
      <c r="C120" s="149" t="s">
        <v>310</v>
      </c>
      <c r="D120" s="149" t="s">
        <v>311</v>
      </c>
      <c r="E120" s="149" t="s">
        <v>312</v>
      </c>
      <c r="F120" s="149" t="s">
        <v>313</v>
      </c>
      <c r="G120" s="157" t="s">
        <v>314</v>
      </c>
      <c r="H120" s="151"/>
      <c r="I120" s="149" t="s">
        <v>315</v>
      </c>
      <c r="J120" s="149" t="s">
        <v>316</v>
      </c>
      <c r="K120" s="149" t="s">
        <v>317</v>
      </c>
      <c r="L120" s="155"/>
      <c r="M120" s="149" t="s">
        <v>310</v>
      </c>
      <c r="N120" s="156" t="s">
        <v>311</v>
      </c>
      <c r="O120" s="149" t="s">
        <v>312</v>
      </c>
      <c r="P120" s="149" t="s">
        <v>313</v>
      </c>
      <c r="Q120" s="157" t="s">
        <v>314</v>
      </c>
      <c r="R120" s="149" t="s">
        <v>316</v>
      </c>
      <c r="S120" s="149" t="s">
        <v>317</v>
      </c>
      <c r="T120" s="149"/>
    </row>
    <row r="121" spans="1:20">
      <c r="A121" s="383"/>
      <c r="B121" s="149" t="s">
        <v>416</v>
      </c>
      <c r="C121" s="149"/>
      <c r="D121" s="149"/>
      <c r="E121" s="149">
        <v>7</v>
      </c>
      <c r="F121" s="149">
        <v>7</v>
      </c>
      <c r="G121" s="149">
        <v>7</v>
      </c>
      <c r="H121" s="151"/>
      <c r="I121" s="149">
        <v>5</v>
      </c>
      <c r="J121" s="149">
        <v>5</v>
      </c>
      <c r="K121" s="149">
        <v>4</v>
      </c>
      <c r="L121" s="155"/>
      <c r="M121" s="149"/>
      <c r="N121" s="162">
        <f>ROUND(D121/SUM($D$121:$G$121)*$I$121,2)</f>
        <v>0</v>
      </c>
      <c r="O121" s="160">
        <f>ROUND(E121/SUM($D$121:$G$121)*$I$121,2)</f>
        <v>1.67</v>
      </c>
      <c r="P121" s="160">
        <f>ROUND(F121/SUM($D$121:$G$121)*$I$121,2)</f>
        <v>1.67</v>
      </c>
      <c r="Q121" s="156">
        <f t="shared" si="9"/>
        <v>1.6600000000000001</v>
      </c>
      <c r="R121" s="149">
        <v>5</v>
      </c>
      <c r="S121" s="149">
        <v>4</v>
      </c>
      <c r="T121" s="149" t="s">
        <v>397</v>
      </c>
    </row>
    <row r="122" spans="1:20">
      <c r="A122" s="383"/>
      <c r="B122" s="149" t="s">
        <v>417</v>
      </c>
      <c r="C122" s="149"/>
      <c r="D122" s="149"/>
      <c r="E122" s="149">
        <v>7</v>
      </c>
      <c r="F122" s="149">
        <v>7</v>
      </c>
      <c r="G122" s="149">
        <v>7</v>
      </c>
      <c r="H122" s="151"/>
      <c r="I122" s="149">
        <v>7</v>
      </c>
      <c r="J122" s="149">
        <v>4</v>
      </c>
      <c r="K122" s="149">
        <v>3</v>
      </c>
      <c r="L122" s="155"/>
      <c r="M122" s="149"/>
      <c r="N122" s="162">
        <f>ROUND(D122/SUM($D$122:$G$122)*$I$122,2)</f>
        <v>0</v>
      </c>
      <c r="O122" s="160">
        <f>ROUND(E122/SUM($D$122:$G$122)*$I$122,2)</f>
        <v>2.33</v>
      </c>
      <c r="P122" s="160">
        <f>ROUND(F122/SUM($D$122:$G$122)*$I$122,2)</f>
        <v>2.33</v>
      </c>
      <c r="Q122" s="156">
        <f t="shared" si="9"/>
        <v>2.34</v>
      </c>
      <c r="R122" s="149">
        <v>4</v>
      </c>
      <c r="S122" s="149">
        <v>3</v>
      </c>
      <c r="T122" s="149"/>
    </row>
    <row r="123" spans="1:20">
      <c r="A123" s="383"/>
      <c r="B123" s="149" t="s">
        <v>418</v>
      </c>
      <c r="C123" s="149"/>
      <c r="D123" s="149"/>
      <c r="E123" s="149">
        <v>7</v>
      </c>
      <c r="F123" s="149">
        <v>7</v>
      </c>
      <c r="G123" s="149">
        <v>7</v>
      </c>
      <c r="H123" s="151"/>
      <c r="I123" s="149">
        <v>4</v>
      </c>
      <c r="J123" s="149"/>
      <c r="K123" s="149">
        <v>1</v>
      </c>
      <c r="L123" s="155"/>
      <c r="M123" s="149"/>
      <c r="N123" s="162">
        <f>ROUND(D123/SUM($D$123:$G$123)*$I$123,2)</f>
        <v>0</v>
      </c>
      <c r="O123" s="160">
        <f>ROUND(E123/SUM($D$123:$G$123)*$I$123,2)</f>
        <v>1.33</v>
      </c>
      <c r="P123" s="160">
        <f>ROUND(F123/SUM($D$123:$G$123)*$I$123,2)</f>
        <v>1.33</v>
      </c>
      <c r="Q123" s="156">
        <f t="shared" si="9"/>
        <v>1.3399999999999999</v>
      </c>
      <c r="R123" s="149"/>
      <c r="S123" s="149">
        <v>1</v>
      </c>
      <c r="T123" s="149"/>
    </row>
    <row r="124" spans="1:20">
      <c r="A124" s="383"/>
      <c r="B124" s="149" t="s">
        <v>419</v>
      </c>
      <c r="C124" s="149"/>
      <c r="D124" s="149"/>
      <c r="E124" s="149">
        <v>7</v>
      </c>
      <c r="F124" s="149">
        <v>7</v>
      </c>
      <c r="G124" s="149">
        <v>7</v>
      </c>
      <c r="H124" s="151"/>
      <c r="I124" s="149">
        <v>6</v>
      </c>
      <c r="J124" s="149">
        <v>4</v>
      </c>
      <c r="K124" s="149">
        <v>4</v>
      </c>
      <c r="L124" s="155"/>
      <c r="M124" s="149"/>
      <c r="N124" s="162">
        <f>ROUND(D124/SUM($D$124:$G$124)*$I$124,2)</f>
        <v>0</v>
      </c>
      <c r="O124" s="160">
        <f>ROUND(E124/SUM($D$124:$G$124)*$I$124,2)</f>
        <v>2</v>
      </c>
      <c r="P124" s="160">
        <f>ROUND(F124/SUM($D$124:$G$124)*$I$124,2)</f>
        <v>2</v>
      </c>
      <c r="Q124" s="156">
        <f t="shared" si="9"/>
        <v>2</v>
      </c>
      <c r="R124" s="149">
        <v>4</v>
      </c>
      <c r="S124" s="149">
        <v>4</v>
      </c>
      <c r="T124" s="149"/>
    </row>
    <row r="125" spans="1:20">
      <c r="A125" s="383"/>
      <c r="B125" s="149" t="s">
        <v>420</v>
      </c>
      <c r="C125" s="149"/>
      <c r="D125" s="149"/>
      <c r="E125" s="149">
        <v>7</v>
      </c>
      <c r="F125" s="149">
        <v>7</v>
      </c>
      <c r="G125" s="149">
        <v>7</v>
      </c>
      <c r="H125" s="151"/>
      <c r="I125" s="149">
        <v>3</v>
      </c>
      <c r="J125" s="149">
        <v>1</v>
      </c>
      <c r="K125" s="149">
        <v>2</v>
      </c>
      <c r="L125" s="155"/>
      <c r="M125" s="149"/>
      <c r="N125" s="162">
        <f>ROUND(D125/SUM($D$125:$G$125)*$I$125,2)</f>
        <v>0</v>
      </c>
      <c r="O125" s="160">
        <f>ROUND(E125/SUM($D$125:$G$125)*$I$125,2)</f>
        <v>1</v>
      </c>
      <c r="P125" s="160">
        <f>ROUND(F125/SUM($D$125:$G$125)*$I$125,2)</f>
        <v>1</v>
      </c>
      <c r="Q125" s="156">
        <f t="shared" si="9"/>
        <v>1</v>
      </c>
      <c r="R125" s="149">
        <v>1</v>
      </c>
      <c r="S125" s="149">
        <v>2</v>
      </c>
      <c r="T125" s="149"/>
    </row>
    <row r="126" spans="1:20">
      <c r="A126" s="384"/>
      <c r="B126" s="160" t="s">
        <v>421</v>
      </c>
      <c r="C126" s="160"/>
      <c r="D126" s="160"/>
      <c r="E126" s="160">
        <v>7</v>
      </c>
      <c r="F126" s="160">
        <v>7</v>
      </c>
      <c r="G126" s="160">
        <v>7</v>
      </c>
      <c r="H126" s="151"/>
      <c r="I126" s="160">
        <v>6</v>
      </c>
      <c r="J126" s="160">
        <v>4</v>
      </c>
      <c r="K126" s="160">
        <v>4</v>
      </c>
      <c r="L126" s="155"/>
      <c r="M126" s="149"/>
      <c r="N126" s="162">
        <f>ROUND(D126/SUM($D$126:$G$126)*$I$126,2)</f>
        <v>0</v>
      </c>
      <c r="O126" s="160">
        <f>ROUND(E126/SUM($D$126:$G$126)*$I$126,2)</f>
        <v>2</v>
      </c>
      <c r="P126" s="160">
        <f>ROUND(F126/SUM($D$126:$G$126)*$I$126,2)</f>
        <v>2</v>
      </c>
      <c r="Q126" s="156">
        <f t="shared" si="9"/>
        <v>2</v>
      </c>
      <c r="R126" s="160">
        <v>4</v>
      </c>
      <c r="S126" s="160">
        <v>4</v>
      </c>
      <c r="T126" s="160"/>
    </row>
    <row r="127" spans="1:20">
      <c r="A127" s="382" t="s">
        <v>422</v>
      </c>
      <c r="B127" s="149" t="s">
        <v>309</v>
      </c>
      <c r="C127" s="149" t="s">
        <v>310</v>
      </c>
      <c r="D127" s="149" t="s">
        <v>311</v>
      </c>
      <c r="E127" s="149" t="s">
        <v>312</v>
      </c>
      <c r="F127" s="149" t="s">
        <v>313</v>
      </c>
      <c r="G127" s="157" t="s">
        <v>314</v>
      </c>
      <c r="H127" s="151"/>
      <c r="I127" s="149" t="s">
        <v>315</v>
      </c>
      <c r="J127" s="149" t="s">
        <v>316</v>
      </c>
      <c r="K127" s="149" t="s">
        <v>317</v>
      </c>
      <c r="L127" s="155"/>
      <c r="M127" s="149" t="s">
        <v>310</v>
      </c>
      <c r="N127" s="156" t="s">
        <v>311</v>
      </c>
      <c r="O127" s="149" t="s">
        <v>312</v>
      </c>
      <c r="P127" s="149" t="s">
        <v>313</v>
      </c>
      <c r="Q127" s="157" t="s">
        <v>314</v>
      </c>
      <c r="R127" s="149" t="s">
        <v>316</v>
      </c>
      <c r="S127" s="149" t="s">
        <v>317</v>
      </c>
      <c r="T127" s="149"/>
    </row>
    <row r="128" spans="1:20">
      <c r="A128" s="384"/>
      <c r="B128" s="149" t="s">
        <v>423</v>
      </c>
      <c r="C128" s="149"/>
      <c r="D128" s="149">
        <v>20</v>
      </c>
      <c r="E128" s="149">
        <v>20</v>
      </c>
      <c r="F128" s="149">
        <v>20</v>
      </c>
      <c r="G128" s="149">
        <v>40</v>
      </c>
      <c r="H128" s="151"/>
      <c r="I128" s="149">
        <v>6</v>
      </c>
      <c r="J128" s="149">
        <v>8</v>
      </c>
      <c r="K128" s="149">
        <v>7</v>
      </c>
      <c r="L128" s="155"/>
      <c r="M128" s="149"/>
      <c r="N128" s="162">
        <f>ROUND(D128/SUM($D$128:$G$128)*$I$128,2)</f>
        <v>1.2</v>
      </c>
      <c r="O128" s="160">
        <f>ROUND(E128/SUM($D$128:$G$128)*$I$128,2)</f>
        <v>1.2</v>
      </c>
      <c r="P128" s="160">
        <f>ROUND(F128/SUM($D$128:$G$128)*$I$128,2)</f>
        <v>1.2</v>
      </c>
      <c r="Q128" s="156">
        <f t="shared" si="9"/>
        <v>2.4000000000000004</v>
      </c>
      <c r="R128" s="149">
        <v>8</v>
      </c>
      <c r="S128" s="149">
        <v>7</v>
      </c>
      <c r="T128" s="149" t="s">
        <v>424</v>
      </c>
    </row>
    <row r="129" spans="1:20">
      <c r="A129" s="382" t="s">
        <v>425</v>
      </c>
      <c r="B129" s="149" t="s">
        <v>309</v>
      </c>
      <c r="C129" s="149" t="s">
        <v>310</v>
      </c>
      <c r="D129" s="149" t="s">
        <v>311</v>
      </c>
      <c r="E129" s="149" t="s">
        <v>312</v>
      </c>
      <c r="F129" s="149" t="s">
        <v>313</v>
      </c>
      <c r="G129" s="157" t="s">
        <v>314</v>
      </c>
      <c r="H129" s="151"/>
      <c r="I129" s="149" t="s">
        <v>315</v>
      </c>
      <c r="J129" s="149" t="s">
        <v>316</v>
      </c>
      <c r="K129" s="149" t="s">
        <v>317</v>
      </c>
      <c r="L129" s="155"/>
      <c r="M129" s="149" t="s">
        <v>310</v>
      </c>
      <c r="N129" s="156" t="s">
        <v>311</v>
      </c>
      <c r="O129" s="149" t="s">
        <v>312</v>
      </c>
      <c r="P129" s="149" t="s">
        <v>313</v>
      </c>
      <c r="Q129" s="157" t="s">
        <v>314</v>
      </c>
      <c r="R129" s="149" t="s">
        <v>316</v>
      </c>
      <c r="S129" s="149" t="s">
        <v>317</v>
      </c>
      <c r="T129" s="149"/>
    </row>
    <row r="130" spans="1:20">
      <c r="A130" s="383"/>
      <c r="B130" s="149" t="s">
        <v>426</v>
      </c>
      <c r="C130" s="149"/>
      <c r="D130" s="149"/>
      <c r="E130" s="149">
        <v>1</v>
      </c>
      <c r="F130" s="149">
        <v>1</v>
      </c>
      <c r="G130" s="149"/>
      <c r="H130" s="151"/>
      <c r="I130" s="149">
        <v>1</v>
      </c>
      <c r="J130" s="149">
        <v>1</v>
      </c>
      <c r="K130" s="149"/>
      <c r="L130" s="155"/>
      <c r="M130" s="149"/>
      <c r="N130" s="162">
        <f>ROUND(D130/SUM($D$130:$G$130)*$I$130,2)</f>
        <v>0</v>
      </c>
      <c r="O130" s="160">
        <f>ROUND(E130/SUM($D$130:$G$130)*$I$130,2)</f>
        <v>0.5</v>
      </c>
      <c r="P130" s="160">
        <f>ROUND(F130/SUM($D$130:$G$130)*$I$130,2)</f>
        <v>0.5</v>
      </c>
      <c r="Q130" s="156">
        <f t="shared" si="9"/>
        <v>0</v>
      </c>
      <c r="R130" s="149">
        <v>1</v>
      </c>
      <c r="S130" s="149"/>
      <c r="T130" s="149" t="s">
        <v>427</v>
      </c>
    </row>
    <row r="131" spans="1:20">
      <c r="A131" s="384"/>
      <c r="B131" s="149" t="s">
        <v>428</v>
      </c>
      <c r="C131" s="149"/>
      <c r="D131" s="149"/>
      <c r="E131" s="149">
        <v>7</v>
      </c>
      <c r="F131" s="149">
        <v>7</v>
      </c>
      <c r="G131" s="149">
        <v>7</v>
      </c>
      <c r="H131" s="151"/>
      <c r="I131" s="149">
        <v>3</v>
      </c>
      <c r="J131" s="149">
        <v>2</v>
      </c>
      <c r="K131" s="149">
        <v>2</v>
      </c>
      <c r="L131" s="155"/>
      <c r="M131" s="149"/>
      <c r="N131" s="162">
        <f>ROUND(D131/SUM($D$131:$G$131)*$I$131,2)</f>
        <v>0</v>
      </c>
      <c r="O131" s="160">
        <f>ROUND(E131/SUM($D$131:$G$131)*$I$131,2)</f>
        <v>1</v>
      </c>
      <c r="P131" s="160">
        <f>ROUND(F131/SUM($D$131:$G$131)*$I$131,2)</f>
        <v>1</v>
      </c>
      <c r="Q131" s="156">
        <f t="shared" si="9"/>
        <v>1</v>
      </c>
      <c r="R131" s="149">
        <v>2</v>
      </c>
      <c r="S131" s="149">
        <v>2</v>
      </c>
      <c r="T131" s="149" t="s">
        <v>429</v>
      </c>
    </row>
    <row r="132" spans="1:20">
      <c r="A132" s="389" t="s">
        <v>430</v>
      </c>
      <c r="B132" s="149" t="s">
        <v>309</v>
      </c>
      <c r="C132" s="149" t="s">
        <v>310</v>
      </c>
      <c r="D132" s="149" t="s">
        <v>311</v>
      </c>
      <c r="E132" s="149" t="s">
        <v>312</v>
      </c>
      <c r="F132" s="149" t="s">
        <v>313</v>
      </c>
      <c r="G132" s="157" t="s">
        <v>314</v>
      </c>
      <c r="H132" s="164"/>
      <c r="I132" s="149" t="s">
        <v>315</v>
      </c>
      <c r="J132" s="149" t="s">
        <v>316</v>
      </c>
      <c r="K132" s="149" t="s">
        <v>317</v>
      </c>
      <c r="L132" s="155"/>
      <c r="M132" s="149" t="s">
        <v>310</v>
      </c>
      <c r="N132" s="156" t="s">
        <v>311</v>
      </c>
      <c r="O132" s="149" t="s">
        <v>312</v>
      </c>
      <c r="P132" s="149" t="s">
        <v>313</v>
      </c>
      <c r="Q132" s="157" t="s">
        <v>314</v>
      </c>
      <c r="R132" s="149" t="s">
        <v>316</v>
      </c>
      <c r="S132" s="149" t="s">
        <v>317</v>
      </c>
      <c r="T132" s="149"/>
    </row>
    <row r="133" spans="1:20">
      <c r="A133" s="389"/>
      <c r="B133" s="149" t="s">
        <v>431</v>
      </c>
      <c r="C133" s="149"/>
      <c r="D133" s="149">
        <v>0.5</v>
      </c>
      <c r="E133" s="149">
        <v>1</v>
      </c>
      <c r="F133" s="149">
        <v>1</v>
      </c>
      <c r="G133" s="149"/>
      <c r="H133" s="164"/>
      <c r="I133" s="149">
        <v>1</v>
      </c>
      <c r="J133" s="149"/>
      <c r="K133" s="149">
        <v>1</v>
      </c>
      <c r="L133" s="155"/>
      <c r="M133" s="149"/>
      <c r="N133" s="162">
        <f t="shared" ref="N133:P140" si="10">ROUND(D133/SUM($D133:$G133)*$I133,2)</f>
        <v>0.2</v>
      </c>
      <c r="O133" s="160">
        <f t="shared" si="10"/>
        <v>0.4</v>
      </c>
      <c r="P133" s="160">
        <f t="shared" si="10"/>
        <v>0.4</v>
      </c>
      <c r="Q133" s="156">
        <f t="shared" ref="Q133" si="11">I133-SUM(N133:P133)</f>
        <v>0</v>
      </c>
      <c r="R133" s="149"/>
      <c r="S133" s="149">
        <v>1</v>
      </c>
      <c r="T133" s="149" t="s">
        <v>432</v>
      </c>
    </row>
    <row r="134" spans="1:20">
      <c r="A134" s="389"/>
      <c r="B134" s="149" t="s">
        <v>433</v>
      </c>
      <c r="C134" s="149"/>
      <c r="D134" s="149">
        <v>0.5</v>
      </c>
      <c r="E134" s="149">
        <v>1</v>
      </c>
      <c r="F134" s="149">
        <v>1</v>
      </c>
      <c r="G134" s="149"/>
      <c r="H134" s="164"/>
      <c r="I134" s="149">
        <v>1</v>
      </c>
      <c r="J134" s="149">
        <v>1</v>
      </c>
      <c r="K134" s="149"/>
      <c r="L134" s="155"/>
      <c r="M134" s="149"/>
      <c r="N134" s="162">
        <f t="shared" si="10"/>
        <v>0.2</v>
      </c>
      <c r="O134" s="160">
        <f t="shared" si="10"/>
        <v>0.4</v>
      </c>
      <c r="P134" s="160">
        <f t="shared" si="10"/>
        <v>0.4</v>
      </c>
      <c r="Q134" s="156">
        <f t="shared" ref="Q134:Q140" si="12">I134-SUM(N134:P134)</f>
        <v>0</v>
      </c>
      <c r="R134" s="149">
        <v>1</v>
      </c>
      <c r="S134" s="149"/>
      <c r="T134" s="149" t="s">
        <v>432</v>
      </c>
    </row>
    <row r="135" spans="1:20">
      <c r="A135" s="389"/>
      <c r="B135" s="165" t="s">
        <v>434</v>
      </c>
      <c r="C135" s="165"/>
      <c r="D135" s="149">
        <v>0.5</v>
      </c>
      <c r="E135" s="149">
        <v>1</v>
      </c>
      <c r="F135" s="149">
        <v>1</v>
      </c>
      <c r="G135" s="149"/>
      <c r="I135" s="149">
        <v>1</v>
      </c>
      <c r="J135" s="149"/>
      <c r="K135" s="149"/>
      <c r="M135" s="149"/>
      <c r="N135" s="162">
        <f t="shared" si="10"/>
        <v>0.2</v>
      </c>
      <c r="O135" s="160">
        <f t="shared" si="10"/>
        <v>0.4</v>
      </c>
      <c r="P135" s="160">
        <f t="shared" si="10"/>
        <v>0.4</v>
      </c>
      <c r="Q135" s="156">
        <f t="shared" ref="Q135:Q137" si="13">I135-SUM(N135:P135)</f>
        <v>0</v>
      </c>
      <c r="R135" s="149"/>
      <c r="S135" s="149"/>
      <c r="T135" s="149" t="s">
        <v>432</v>
      </c>
    </row>
    <row r="136" spans="1:20">
      <c r="A136" s="389"/>
      <c r="B136" s="165" t="s">
        <v>435</v>
      </c>
      <c r="C136" s="165"/>
      <c r="D136" s="149">
        <v>0.5</v>
      </c>
      <c r="E136" s="149">
        <v>1</v>
      </c>
      <c r="F136" s="149">
        <v>1</v>
      </c>
      <c r="G136" s="149"/>
      <c r="I136" s="149">
        <v>1</v>
      </c>
      <c r="J136" s="149"/>
      <c r="K136" s="149"/>
      <c r="M136" s="149"/>
      <c r="N136" s="162">
        <f t="shared" si="10"/>
        <v>0.2</v>
      </c>
      <c r="O136" s="160">
        <f t="shared" si="10"/>
        <v>0.4</v>
      </c>
      <c r="P136" s="160">
        <f t="shared" si="10"/>
        <v>0.4</v>
      </c>
      <c r="Q136" s="156">
        <f t="shared" si="13"/>
        <v>0</v>
      </c>
      <c r="R136" s="149"/>
      <c r="S136" s="149"/>
      <c r="T136" s="149" t="s">
        <v>432</v>
      </c>
    </row>
    <row r="137" spans="1:20">
      <c r="A137" s="389"/>
      <c r="B137" s="165" t="s">
        <v>436</v>
      </c>
      <c r="C137" s="165"/>
      <c r="D137" s="149">
        <v>0.5</v>
      </c>
      <c r="E137" s="149">
        <v>1</v>
      </c>
      <c r="F137" s="149">
        <v>1</v>
      </c>
      <c r="G137" s="149"/>
      <c r="I137" s="149">
        <v>1</v>
      </c>
      <c r="J137" s="149"/>
      <c r="K137" s="149"/>
      <c r="M137" s="149"/>
      <c r="N137" s="162">
        <f t="shared" si="10"/>
        <v>0.2</v>
      </c>
      <c r="O137" s="160">
        <f t="shared" si="10"/>
        <v>0.4</v>
      </c>
      <c r="P137" s="160">
        <f t="shared" si="10"/>
        <v>0.4</v>
      </c>
      <c r="Q137" s="156">
        <f t="shared" si="13"/>
        <v>0</v>
      </c>
      <c r="R137" s="149"/>
      <c r="S137" s="149"/>
      <c r="T137" s="149" t="s">
        <v>432</v>
      </c>
    </row>
    <row r="138" spans="1:20">
      <c r="A138" s="389"/>
      <c r="B138" s="165" t="s">
        <v>437</v>
      </c>
      <c r="C138" s="165"/>
      <c r="D138" s="149">
        <v>0.5</v>
      </c>
      <c r="E138" s="149">
        <v>1</v>
      </c>
      <c r="F138" s="149">
        <v>1</v>
      </c>
      <c r="G138" s="149"/>
      <c r="I138" s="149">
        <v>1</v>
      </c>
      <c r="J138" s="149">
        <v>2</v>
      </c>
      <c r="K138" s="149"/>
      <c r="M138" s="149"/>
      <c r="N138" s="162">
        <f t="shared" si="10"/>
        <v>0.2</v>
      </c>
      <c r="O138" s="160">
        <f t="shared" si="10"/>
        <v>0.4</v>
      </c>
      <c r="P138" s="160">
        <f t="shared" si="10"/>
        <v>0.4</v>
      </c>
      <c r="Q138" s="156">
        <f t="shared" si="12"/>
        <v>0</v>
      </c>
      <c r="R138" s="149">
        <v>2</v>
      </c>
      <c r="S138" s="149"/>
      <c r="T138" s="149" t="s">
        <v>432</v>
      </c>
    </row>
    <row r="139" spans="1:20">
      <c r="A139" s="389"/>
      <c r="B139" s="165" t="s">
        <v>438</v>
      </c>
      <c r="C139" s="165"/>
      <c r="D139" s="149">
        <v>0.5</v>
      </c>
      <c r="E139" s="149">
        <v>1</v>
      </c>
      <c r="F139" s="149">
        <v>1</v>
      </c>
      <c r="G139" s="149"/>
      <c r="I139" s="149">
        <v>1</v>
      </c>
      <c r="J139" s="149">
        <v>1</v>
      </c>
      <c r="K139" s="149"/>
      <c r="M139" s="149"/>
      <c r="N139" s="162">
        <f t="shared" si="10"/>
        <v>0.2</v>
      </c>
      <c r="O139" s="160">
        <f t="shared" si="10"/>
        <v>0.4</v>
      </c>
      <c r="P139" s="160">
        <f t="shared" si="10"/>
        <v>0.4</v>
      </c>
      <c r="Q139" s="156">
        <f t="shared" si="12"/>
        <v>0</v>
      </c>
      <c r="R139" s="149">
        <v>1</v>
      </c>
      <c r="S139" s="149"/>
      <c r="T139" s="149" t="s">
        <v>432</v>
      </c>
    </row>
    <row r="140" spans="1:20">
      <c r="A140" s="389"/>
      <c r="B140" s="165" t="s">
        <v>439</v>
      </c>
      <c r="C140" s="165"/>
      <c r="D140" s="149">
        <v>0.5</v>
      </c>
      <c r="E140" s="149">
        <v>1</v>
      </c>
      <c r="F140" s="149">
        <v>1</v>
      </c>
      <c r="G140" s="149"/>
      <c r="I140" s="149">
        <v>1</v>
      </c>
      <c r="J140" s="149">
        <v>1</v>
      </c>
      <c r="K140" s="149"/>
      <c r="M140" s="149"/>
      <c r="N140" s="156">
        <f t="shared" si="10"/>
        <v>0.2</v>
      </c>
      <c r="O140" s="149">
        <f t="shared" si="10"/>
        <v>0.4</v>
      </c>
      <c r="P140" s="149">
        <f t="shared" si="10"/>
        <v>0.4</v>
      </c>
      <c r="Q140" s="149">
        <f t="shared" si="12"/>
        <v>0</v>
      </c>
      <c r="R140" s="149">
        <v>1</v>
      </c>
      <c r="S140" s="149"/>
      <c r="T140" s="149" t="s">
        <v>432</v>
      </c>
    </row>
    <row r="141" spans="1:20">
      <c r="A141" s="393" t="s">
        <v>440</v>
      </c>
      <c r="B141" s="149" t="s">
        <v>309</v>
      </c>
      <c r="C141" s="149" t="s">
        <v>310</v>
      </c>
      <c r="D141" s="149" t="s">
        <v>311</v>
      </c>
      <c r="E141" s="149" t="s">
        <v>312</v>
      </c>
      <c r="F141" s="149" t="s">
        <v>313</v>
      </c>
      <c r="G141" s="157" t="s">
        <v>314</v>
      </c>
      <c r="H141" s="151"/>
      <c r="I141" s="149" t="s">
        <v>315</v>
      </c>
      <c r="J141" s="149" t="s">
        <v>316</v>
      </c>
      <c r="K141" s="149" t="s">
        <v>317</v>
      </c>
      <c r="L141" s="151"/>
      <c r="M141" s="149" t="s">
        <v>310</v>
      </c>
      <c r="N141" s="149" t="s">
        <v>311</v>
      </c>
      <c r="O141" s="149" t="s">
        <v>312</v>
      </c>
      <c r="P141" s="149" t="s">
        <v>313</v>
      </c>
      <c r="Q141" s="157" t="s">
        <v>314</v>
      </c>
      <c r="R141" s="149" t="s">
        <v>316</v>
      </c>
      <c r="S141" s="149" t="s">
        <v>317</v>
      </c>
      <c r="T141" s="149"/>
    </row>
    <row r="142" spans="1:20">
      <c r="A142" s="393"/>
      <c r="B142" s="149" t="s">
        <v>441</v>
      </c>
      <c r="C142" s="149"/>
      <c r="D142" s="149"/>
      <c r="E142" s="149">
        <v>1</v>
      </c>
      <c r="F142" s="149">
        <v>1</v>
      </c>
      <c r="G142" s="149">
        <v>2</v>
      </c>
      <c r="H142" s="151"/>
      <c r="I142" s="149">
        <v>0.2</v>
      </c>
      <c r="J142" s="149"/>
      <c r="K142" s="149">
        <v>0.2</v>
      </c>
      <c r="L142" s="151"/>
      <c r="M142" s="149"/>
      <c r="N142" s="149">
        <f>ROUND(D142/SUM($D142:$G142)*$I142,2)</f>
        <v>0</v>
      </c>
      <c r="O142" s="149">
        <f t="shared" ref="O142:Q143" si="14">ROUND(E142/SUM($D142:$G142)*$I142,2)</f>
        <v>0.05</v>
      </c>
      <c r="P142" s="149">
        <f t="shared" si="14"/>
        <v>0.05</v>
      </c>
      <c r="Q142" s="149">
        <f t="shared" si="14"/>
        <v>0.1</v>
      </c>
      <c r="R142" s="149"/>
      <c r="S142" s="149">
        <v>0.2</v>
      </c>
      <c r="T142" s="149" t="s">
        <v>442</v>
      </c>
    </row>
    <row r="143" spans="1:20">
      <c r="A143" s="393"/>
      <c r="B143" s="149" t="s">
        <v>443</v>
      </c>
      <c r="C143" s="149"/>
      <c r="D143" s="149"/>
      <c r="E143" s="149">
        <v>1</v>
      </c>
      <c r="F143" s="149">
        <v>1</v>
      </c>
      <c r="G143" s="149">
        <v>2</v>
      </c>
      <c r="H143" s="151"/>
      <c r="I143" s="149">
        <v>2.4</v>
      </c>
      <c r="J143" s="149">
        <v>0.6</v>
      </c>
      <c r="K143" s="149">
        <v>1.8</v>
      </c>
      <c r="L143" s="151"/>
      <c r="M143" s="149"/>
      <c r="N143" s="149">
        <f>ROUND(D143/SUM($D143:$G143)*$I143,2)</f>
        <v>0</v>
      </c>
      <c r="O143" s="149">
        <f t="shared" si="14"/>
        <v>0.6</v>
      </c>
      <c r="P143" s="149">
        <f t="shared" si="14"/>
        <v>0.6</v>
      </c>
      <c r="Q143" s="149">
        <f t="shared" si="14"/>
        <v>1.2</v>
      </c>
      <c r="R143" s="149">
        <v>0.6</v>
      </c>
      <c r="S143" s="149">
        <v>1.8</v>
      </c>
      <c r="T143" s="149" t="s">
        <v>442</v>
      </c>
    </row>
    <row r="144" spans="1:20">
      <c r="A144" s="393" t="s">
        <v>444</v>
      </c>
      <c r="B144" s="149" t="s">
        <v>309</v>
      </c>
      <c r="C144" s="149" t="s">
        <v>310</v>
      </c>
      <c r="D144" s="149" t="s">
        <v>311</v>
      </c>
      <c r="E144" s="149" t="s">
        <v>312</v>
      </c>
      <c r="F144" s="149" t="s">
        <v>313</v>
      </c>
      <c r="G144" s="157" t="s">
        <v>314</v>
      </c>
      <c r="H144" s="151"/>
      <c r="I144" s="149" t="s">
        <v>315</v>
      </c>
      <c r="J144" s="149" t="s">
        <v>316</v>
      </c>
      <c r="K144" s="149" t="s">
        <v>317</v>
      </c>
      <c r="L144" s="151"/>
      <c r="M144" s="149" t="s">
        <v>310</v>
      </c>
      <c r="N144" s="149" t="s">
        <v>311</v>
      </c>
      <c r="O144" s="149" t="s">
        <v>312</v>
      </c>
      <c r="P144" s="149" t="s">
        <v>313</v>
      </c>
      <c r="Q144" s="157" t="s">
        <v>314</v>
      </c>
      <c r="R144" s="149" t="s">
        <v>316</v>
      </c>
      <c r="S144" s="149" t="s">
        <v>317</v>
      </c>
      <c r="T144" s="149"/>
    </row>
    <row r="145" spans="1:20">
      <c r="A145" s="389"/>
      <c r="B145" s="149" t="s">
        <v>441</v>
      </c>
      <c r="C145" s="149"/>
      <c r="D145" s="149"/>
      <c r="E145" s="149">
        <v>1</v>
      </c>
      <c r="F145" s="149">
        <v>1</v>
      </c>
      <c r="G145" s="149">
        <v>2</v>
      </c>
      <c r="H145" s="151"/>
      <c r="I145" s="149">
        <v>0.5</v>
      </c>
      <c r="J145" s="149"/>
      <c r="K145" s="149">
        <v>0.2</v>
      </c>
      <c r="L145" s="151"/>
      <c r="M145" s="149"/>
      <c r="N145" s="149">
        <f>ROUND(D145/SUM($D145:$G145)*$I145,2)</f>
        <v>0</v>
      </c>
      <c r="O145" s="149">
        <f>ROUND(E145/SUM($D145:$G145)*$I145,2)</f>
        <v>0.13</v>
      </c>
      <c r="P145" s="149">
        <f>ROUND(F145/SUM($D145:$G145)*$I145,2)</f>
        <v>0.13</v>
      </c>
      <c r="Q145" s="149">
        <f>ROUND(G145/SUM($D145:$G145)*$I145,2)</f>
        <v>0.25</v>
      </c>
      <c r="R145" s="149"/>
      <c r="S145" s="149">
        <v>0.2</v>
      </c>
      <c r="T145" s="149" t="s">
        <v>442</v>
      </c>
    </row>
    <row r="146" spans="1:20">
      <c r="A146" s="389"/>
      <c r="B146" s="149" t="s">
        <v>443</v>
      </c>
      <c r="C146" s="149"/>
      <c r="D146" s="149"/>
      <c r="E146" s="149">
        <v>1</v>
      </c>
      <c r="F146" s="149">
        <v>1</v>
      </c>
      <c r="G146" s="149">
        <v>2</v>
      </c>
      <c r="H146" s="151"/>
      <c r="I146" s="149">
        <v>0.5</v>
      </c>
      <c r="J146" s="149"/>
      <c r="K146" s="149">
        <v>0.7</v>
      </c>
      <c r="L146" s="151"/>
      <c r="M146" s="149"/>
      <c r="N146" s="149">
        <f>ROUND(D146/SUM($D146:$G146)*$I146,2)</f>
        <v>0</v>
      </c>
      <c r="O146" s="149">
        <f t="shared" ref="O146:Q146" si="15">ROUND(E146/SUM($D146:$G146)*$I146,2)</f>
        <v>0.13</v>
      </c>
      <c r="P146" s="149">
        <f t="shared" si="15"/>
        <v>0.13</v>
      </c>
      <c r="Q146" s="149">
        <f t="shared" si="15"/>
        <v>0.25</v>
      </c>
      <c r="R146" s="149"/>
      <c r="S146" s="149">
        <v>0.7</v>
      </c>
      <c r="T146" s="149" t="s">
        <v>442</v>
      </c>
    </row>
    <row r="147" spans="1:20">
      <c r="A147" s="393" t="s">
        <v>445</v>
      </c>
      <c r="B147" s="149" t="s">
        <v>309</v>
      </c>
      <c r="C147" s="149" t="s">
        <v>310</v>
      </c>
      <c r="D147" s="149" t="s">
        <v>311</v>
      </c>
      <c r="E147" s="149" t="s">
        <v>312</v>
      </c>
      <c r="F147" s="149" t="s">
        <v>313</v>
      </c>
      <c r="G147" s="157" t="s">
        <v>314</v>
      </c>
      <c r="H147" s="151"/>
      <c r="I147" s="149" t="s">
        <v>315</v>
      </c>
      <c r="J147" s="149" t="s">
        <v>316</v>
      </c>
      <c r="K147" s="149" t="s">
        <v>317</v>
      </c>
      <c r="L147" s="151"/>
      <c r="M147" s="149" t="s">
        <v>310</v>
      </c>
      <c r="N147" s="149" t="s">
        <v>311</v>
      </c>
      <c r="O147" s="149" t="s">
        <v>312</v>
      </c>
      <c r="P147" s="149" t="s">
        <v>313</v>
      </c>
      <c r="Q147" s="157" t="s">
        <v>314</v>
      </c>
      <c r="R147" s="149" t="s">
        <v>316</v>
      </c>
      <c r="S147" s="149" t="s">
        <v>317</v>
      </c>
      <c r="T147" s="149"/>
    </row>
    <row r="148" spans="1:20">
      <c r="A148" s="389"/>
      <c r="B148" s="149" t="s">
        <v>441</v>
      </c>
      <c r="C148" s="149"/>
      <c r="D148" s="149"/>
      <c r="E148" s="149">
        <v>1</v>
      </c>
      <c r="F148" s="149">
        <v>1</v>
      </c>
      <c r="G148" s="149">
        <v>2</v>
      </c>
      <c r="H148" s="151"/>
      <c r="I148" s="149">
        <v>0.2</v>
      </c>
      <c r="J148" s="149">
        <v>0.2</v>
      </c>
      <c r="K148" s="149">
        <v>0.4</v>
      </c>
      <c r="L148" s="151"/>
      <c r="M148" s="149"/>
      <c r="N148" s="149">
        <f>ROUND(D148/SUM($D148:$G148)*$I148,2)</f>
        <v>0</v>
      </c>
      <c r="O148" s="149">
        <f t="shared" ref="O148:P149" si="16">ROUND(E148/SUM($D148:$G148)*$I148,2)</f>
        <v>0.05</v>
      </c>
      <c r="P148" s="149">
        <f t="shared" si="16"/>
        <v>0.05</v>
      </c>
      <c r="Q148" s="149">
        <f>ROUND(G148/SUM($D148:$G148)*$I148,2)</f>
        <v>0.1</v>
      </c>
      <c r="R148" s="149">
        <v>0.2</v>
      </c>
      <c r="S148" s="149">
        <v>0.4</v>
      </c>
      <c r="T148" s="149" t="s">
        <v>442</v>
      </c>
    </row>
    <row r="149" spans="1:20">
      <c r="A149" s="389"/>
      <c r="B149" s="149" t="s">
        <v>443</v>
      </c>
      <c r="C149" s="149"/>
      <c r="D149" s="149"/>
      <c r="E149" s="149">
        <v>1</v>
      </c>
      <c r="F149" s="149">
        <v>1</v>
      </c>
      <c r="G149" s="149">
        <v>2</v>
      </c>
      <c r="H149" s="151"/>
      <c r="I149" s="149">
        <v>2.8</v>
      </c>
      <c r="J149" s="149">
        <v>2.8</v>
      </c>
      <c r="K149" s="149">
        <v>2.8</v>
      </c>
      <c r="L149" s="151"/>
      <c r="M149" s="149"/>
      <c r="N149" s="149">
        <f>ROUND(D149/SUM($D149:$G149)*$I149,2)</f>
        <v>0</v>
      </c>
      <c r="O149" s="149">
        <f t="shared" si="16"/>
        <v>0.7</v>
      </c>
      <c r="P149" s="149">
        <f t="shared" si="16"/>
        <v>0.7</v>
      </c>
      <c r="Q149" s="149">
        <f>ROUND(G149/SUM($D149:$G149)*$I149,2)</f>
        <v>1.4</v>
      </c>
      <c r="R149" s="149">
        <v>2.8</v>
      </c>
      <c r="S149" s="149">
        <v>2.8</v>
      </c>
      <c r="T149" s="149" t="s">
        <v>442</v>
      </c>
    </row>
  </sheetData>
  <mergeCells count="61">
    <mergeCell ref="A129:A131"/>
    <mergeCell ref="A132:A140"/>
    <mergeCell ref="A141:A143"/>
    <mergeCell ref="A144:A146"/>
    <mergeCell ref="A147:A149"/>
    <mergeCell ref="A127:A128"/>
    <mergeCell ref="A60:A65"/>
    <mergeCell ref="A66:A71"/>
    <mergeCell ref="A72:A77"/>
    <mergeCell ref="A78:A83"/>
    <mergeCell ref="A84:A88"/>
    <mergeCell ref="A89:A91"/>
    <mergeCell ref="A92:A98"/>
    <mergeCell ref="A99:A102"/>
    <mergeCell ref="A103:A112"/>
    <mergeCell ref="A113:A119"/>
    <mergeCell ref="A120:A126"/>
    <mergeCell ref="A58:A59"/>
    <mergeCell ref="O26:O27"/>
    <mergeCell ref="P26:P27"/>
    <mergeCell ref="Q26:Q27"/>
    <mergeCell ref="R26:R27"/>
    <mergeCell ref="A33:A37"/>
    <mergeCell ref="A38:A40"/>
    <mergeCell ref="A41:A47"/>
    <mergeCell ref="A48:A55"/>
    <mergeCell ref="A56:A57"/>
    <mergeCell ref="S26:S27"/>
    <mergeCell ref="A28:A32"/>
    <mergeCell ref="P23:P24"/>
    <mergeCell ref="Q23:Q24"/>
    <mergeCell ref="R23:R24"/>
    <mergeCell ref="S23:S24"/>
    <mergeCell ref="A25:A27"/>
    <mergeCell ref="I26:I27"/>
    <mergeCell ref="J26:J27"/>
    <mergeCell ref="K26:K27"/>
    <mergeCell ref="M26:M27"/>
    <mergeCell ref="N26:N27"/>
    <mergeCell ref="Q19:Q21"/>
    <mergeCell ref="R19:R21"/>
    <mergeCell ref="S19:S21"/>
    <mergeCell ref="A22:A24"/>
    <mergeCell ref="I23:I24"/>
    <mergeCell ref="J23:J24"/>
    <mergeCell ref="K23:K24"/>
    <mergeCell ref="M23:M24"/>
    <mergeCell ref="N23:N24"/>
    <mergeCell ref="O23:O24"/>
    <mergeCell ref="J19:J21"/>
    <mergeCell ref="K19:K21"/>
    <mergeCell ref="M19:M21"/>
    <mergeCell ref="N19:N21"/>
    <mergeCell ref="O19:O21"/>
    <mergeCell ref="P19:P21"/>
    <mergeCell ref="I19:I21"/>
    <mergeCell ref="A3:A5"/>
    <mergeCell ref="A6:A9"/>
    <mergeCell ref="A10:A13"/>
    <mergeCell ref="A14:A17"/>
    <mergeCell ref="A18:A21"/>
  </mergeCells>
  <phoneticPr fontId="5" type="noConversion"/>
  <pageMargins left="0.7" right="0.7" top="0.75" bottom="0.75" header="0.3" footer="0.3"/>
  <pageSetup paperSize="9" scale="53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32ECE-4245-4BF3-9CFF-7CB25550A3F9}">
  <sheetPr>
    <tabColor rgb="FFFFFF00"/>
  </sheetPr>
  <dimension ref="A1:CF199"/>
  <sheetViews>
    <sheetView zoomScale="70" zoomScaleNormal="70" workbookViewId="0">
      <selection activeCell="AE177" sqref="AE177"/>
    </sheetView>
  </sheetViews>
  <sheetFormatPr defaultRowHeight="16.5"/>
  <cols>
    <col min="1" max="104" width="2.33203125" style="40" customWidth="1"/>
    <col min="105" max="16384" width="8.88671875" style="40"/>
  </cols>
  <sheetData>
    <row r="1" spans="1:32" ht="20.100000000000001" customHeight="1">
      <c r="A1" s="396" t="s">
        <v>481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</row>
    <row r="2" spans="1:32" ht="20.100000000000001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</row>
    <row r="3" spans="1:32" ht="20.100000000000001" customHeight="1">
      <c r="A3" s="263"/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123"/>
      <c r="O3" s="123"/>
      <c r="P3" s="12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3"/>
    </row>
    <row r="4" spans="1:32" ht="20.100000000000001" customHeight="1">
      <c r="A4" s="124" t="s">
        <v>236</v>
      </c>
      <c r="B4" s="263"/>
      <c r="C4" s="263"/>
      <c r="D4" s="263"/>
      <c r="E4" s="263"/>
      <c r="F4" s="397" t="s">
        <v>479</v>
      </c>
      <c r="G4" s="397"/>
      <c r="H4" s="397"/>
      <c r="I4" s="397"/>
      <c r="J4" s="397"/>
      <c r="K4" s="397"/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7"/>
      <c r="AD4" s="397"/>
      <c r="AE4" s="397"/>
      <c r="AF4" s="397"/>
    </row>
    <row r="5" spans="1:32" ht="20.100000000000001" customHeight="1">
      <c r="A5" s="124" t="s">
        <v>237</v>
      </c>
      <c r="B5" s="263"/>
      <c r="C5" s="263"/>
      <c r="D5" s="263"/>
      <c r="E5" s="263"/>
      <c r="F5" s="394" t="s">
        <v>480</v>
      </c>
      <c r="G5" s="394"/>
      <c r="H5" s="394"/>
      <c r="I5" s="394"/>
      <c r="J5" s="394"/>
      <c r="K5" s="394"/>
      <c r="L5" s="394"/>
      <c r="M5" s="394"/>
      <c r="N5" s="394"/>
      <c r="O5" s="394"/>
      <c r="P5" s="394"/>
      <c r="Q5" s="394"/>
      <c r="R5" s="394"/>
      <c r="S5" s="394"/>
      <c r="T5" s="394"/>
      <c r="U5" s="394"/>
      <c r="V5" s="394"/>
      <c r="W5" s="394"/>
      <c r="X5" s="394"/>
      <c r="Y5" s="394"/>
      <c r="Z5" s="394"/>
      <c r="AA5" s="394"/>
      <c r="AB5" s="125"/>
      <c r="AC5" s="125"/>
      <c r="AD5" s="125"/>
      <c r="AE5" s="125"/>
      <c r="AF5" s="125"/>
    </row>
    <row r="6" spans="1:32" ht="20.100000000000001" customHeight="1"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</row>
    <row r="7" spans="1:32" ht="20.100000000000001" customHeight="1">
      <c r="A7" s="124" t="s">
        <v>238</v>
      </c>
      <c r="F7" s="398">
        <v>3</v>
      </c>
      <c r="G7" s="398"/>
      <c r="H7" s="398"/>
      <c r="I7" s="398"/>
      <c r="J7" s="398"/>
      <c r="K7" s="398"/>
      <c r="L7" s="398"/>
      <c r="M7" s="126" t="s">
        <v>160</v>
      </c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</row>
    <row r="8" spans="1:32" ht="20.100000000000001" customHeight="1"/>
    <row r="9" spans="1:32" ht="20.100000000000001" customHeight="1"/>
    <row r="10" spans="1:32" ht="20.100000000000001" customHeight="1"/>
    <row r="11" spans="1:32" ht="20.100000000000001" hidden="1" customHeight="1"/>
    <row r="12" spans="1:32" ht="20.100000000000001" hidden="1" customHeight="1"/>
    <row r="13" spans="1:32" ht="20.100000000000001" hidden="1" customHeight="1"/>
    <row r="14" spans="1:32" ht="20.100000000000001" hidden="1" customHeight="1"/>
    <row r="15" spans="1:32" ht="20.100000000000001" hidden="1" customHeight="1">
      <c r="D15" s="127"/>
    </row>
    <row r="16" spans="1:32" ht="20.100000000000001" hidden="1" customHeight="1"/>
    <row r="17" ht="20.100000000000001" hidden="1" customHeight="1"/>
    <row r="18" ht="20.100000000000001" hidden="1" customHeight="1"/>
    <row r="19" ht="20.100000000000001" hidden="1" customHeight="1"/>
    <row r="20" ht="20.100000000000001" hidden="1" customHeight="1"/>
    <row r="21" ht="20.100000000000001" hidden="1" customHeight="1"/>
    <row r="22" ht="20.100000000000001" hidden="1" customHeight="1"/>
    <row r="23" ht="20.100000000000001" hidden="1" customHeight="1"/>
    <row r="24" ht="20.100000000000001" hidden="1" customHeight="1"/>
    <row r="25" ht="20.100000000000001" customHeight="1"/>
    <row r="26" ht="20.100000000000001" hidden="1" customHeight="1"/>
    <row r="27" ht="20.100000000000001" hidden="1" customHeight="1"/>
    <row r="28" ht="20.100000000000001" hidden="1" customHeight="1"/>
    <row r="29" ht="20.100000000000001" hidden="1" customHeight="1"/>
    <row r="30" ht="20.100000000000001" hidden="1" customHeight="1"/>
    <row r="31" ht="20.100000000000001" hidden="1" customHeight="1"/>
    <row r="32" ht="20.100000000000001" customHeight="1"/>
    <row r="33" spans="1:32" ht="20.100000000000001" customHeight="1"/>
    <row r="34" spans="1:32" ht="20.100000000000001" hidden="1" customHeight="1"/>
    <row r="35" spans="1:32" ht="20.100000000000001" customHeight="1"/>
    <row r="36" spans="1:32" ht="20.100000000000001" hidden="1" customHeight="1"/>
    <row r="37" spans="1:32" ht="20.100000000000001" hidden="1" customHeight="1"/>
    <row r="38" spans="1:32" ht="20.100000000000001" hidden="1" customHeight="1">
      <c r="A38" s="396"/>
      <c r="B38" s="396"/>
      <c r="C38" s="396"/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6"/>
      <c r="T38" s="396"/>
      <c r="U38" s="396"/>
      <c r="V38" s="396"/>
      <c r="W38" s="396"/>
      <c r="X38" s="396"/>
      <c r="Y38" s="396"/>
      <c r="Z38" s="396"/>
      <c r="AA38" s="396"/>
      <c r="AB38" s="396"/>
      <c r="AC38" s="396"/>
      <c r="AD38" s="396"/>
      <c r="AE38" s="396"/>
      <c r="AF38" s="396"/>
    </row>
    <row r="39" spans="1:32" ht="20.100000000000001" hidden="1" customHeight="1">
      <c r="A39" s="396"/>
      <c r="B39" s="396"/>
      <c r="C39" s="396"/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</row>
    <row r="40" spans="1:32" ht="20.100000000000001" hidden="1" customHeight="1">
      <c r="B40" s="124"/>
      <c r="N40" s="123"/>
      <c r="O40" s="123"/>
      <c r="P40" s="123"/>
    </row>
    <row r="41" spans="1:32" ht="20.100000000000001" hidden="1" customHeight="1">
      <c r="A41" s="124"/>
      <c r="F41" s="399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00"/>
      <c r="AE41" s="400"/>
      <c r="AF41" s="400"/>
    </row>
    <row r="42" spans="1:32" ht="20.100000000000001" hidden="1" customHeight="1">
      <c r="A42" s="124"/>
      <c r="F42" s="394"/>
      <c r="G42" s="394"/>
      <c r="H42" s="394"/>
      <c r="I42" s="394"/>
      <c r="J42" s="394"/>
      <c r="K42" s="394"/>
      <c r="L42" s="394"/>
      <c r="M42" s="394"/>
      <c r="N42" s="394"/>
      <c r="O42" s="394"/>
      <c r="P42" s="394"/>
      <c r="Q42" s="394"/>
      <c r="R42" s="394"/>
      <c r="S42" s="394"/>
      <c r="T42" s="394"/>
      <c r="U42" s="394"/>
      <c r="V42" s="394"/>
      <c r="W42" s="394"/>
      <c r="X42" s="394"/>
      <c r="Y42" s="394"/>
      <c r="Z42" s="394"/>
      <c r="AA42" s="394"/>
      <c r="AB42" s="394"/>
      <c r="AC42" s="394"/>
      <c r="AD42" s="394"/>
      <c r="AE42" s="394"/>
      <c r="AF42" s="394"/>
    </row>
    <row r="43" spans="1:32" ht="20.100000000000001" hidden="1" customHeight="1">
      <c r="F43" s="394"/>
      <c r="G43" s="394"/>
      <c r="H43" s="394"/>
      <c r="I43" s="394"/>
      <c r="J43" s="394"/>
      <c r="K43" s="394"/>
      <c r="L43" s="394"/>
      <c r="M43" s="394"/>
      <c r="N43" s="394"/>
      <c r="O43" s="394"/>
      <c r="P43" s="394"/>
      <c r="Q43" s="394"/>
      <c r="R43" s="394"/>
      <c r="S43" s="394"/>
      <c r="T43" s="394"/>
      <c r="U43" s="394"/>
      <c r="V43" s="394"/>
      <c r="W43" s="394"/>
      <c r="X43" s="394"/>
      <c r="Y43" s="394"/>
      <c r="Z43" s="394"/>
      <c r="AA43" s="394"/>
      <c r="AB43" s="394"/>
      <c r="AC43" s="394"/>
      <c r="AD43" s="394"/>
      <c r="AE43" s="394"/>
      <c r="AF43" s="394"/>
    </row>
    <row r="44" spans="1:32" ht="20.100000000000001" hidden="1" customHeight="1">
      <c r="A44" s="124"/>
      <c r="F44" s="395"/>
      <c r="G44" s="395"/>
      <c r="H44" s="395"/>
      <c r="I44" s="395"/>
      <c r="J44" s="395"/>
      <c r="K44" s="395"/>
      <c r="L44" s="395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</row>
    <row r="45" spans="1:32" ht="20.100000000000001" hidden="1" customHeight="1"/>
    <row r="46" spans="1:32" ht="20.100000000000001" hidden="1" customHeight="1"/>
    <row r="47" spans="1:32" ht="20.100000000000001" hidden="1" customHeight="1"/>
    <row r="48" spans="1:32" ht="20.100000000000001" hidden="1" customHeight="1"/>
    <row r="49" spans="4:4" ht="20.100000000000001" hidden="1" customHeight="1"/>
    <row r="50" spans="4:4" ht="20.100000000000001" hidden="1" customHeight="1"/>
    <row r="51" spans="4:4" ht="20.100000000000001" hidden="1" customHeight="1">
      <c r="D51" s="127"/>
    </row>
    <row r="52" spans="4:4" ht="20.100000000000001" hidden="1" customHeight="1"/>
    <row r="53" spans="4:4" ht="20.100000000000001" hidden="1" customHeight="1"/>
    <row r="54" spans="4:4" ht="20.100000000000001" hidden="1" customHeight="1"/>
    <row r="55" spans="4:4" ht="20.100000000000001" hidden="1" customHeight="1"/>
    <row r="56" spans="4:4" ht="20.100000000000001" hidden="1" customHeight="1"/>
    <row r="57" spans="4:4" ht="20.100000000000001" hidden="1" customHeight="1"/>
    <row r="58" spans="4:4" ht="20.100000000000001" hidden="1" customHeight="1"/>
    <row r="59" spans="4:4" ht="20.100000000000001" hidden="1" customHeight="1"/>
    <row r="60" spans="4:4" ht="20.100000000000001" hidden="1" customHeight="1"/>
    <row r="61" spans="4:4" ht="20.100000000000001" hidden="1" customHeight="1"/>
    <row r="62" spans="4:4" ht="20.100000000000001" hidden="1" customHeight="1"/>
    <row r="63" spans="4:4" ht="20.100000000000001" hidden="1" customHeight="1"/>
    <row r="64" spans="4:4" ht="20.100000000000001" hidden="1" customHeight="1"/>
    <row r="65" ht="20.100000000000001" hidden="1" customHeight="1"/>
    <row r="66" ht="20.100000000000001" hidden="1" customHeight="1"/>
    <row r="67" ht="20.100000000000001" hidden="1" customHeight="1"/>
    <row r="68" ht="20.100000000000001" hidden="1" customHeight="1"/>
    <row r="69" ht="20.100000000000001" hidden="1" customHeight="1"/>
    <row r="70" ht="20.100000000000001" hidden="1" customHeight="1"/>
    <row r="71" ht="20.100000000000001" hidden="1" customHeight="1"/>
    <row r="72" ht="20.100000000000001" hidden="1" customHeight="1"/>
    <row r="73" ht="20.100000000000001" hidden="1" customHeight="1"/>
    <row r="74" ht="20.100000000000001" hidden="1" customHeight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spans="84:84" hidden="1"/>
    <row r="98" spans="84:84" hidden="1"/>
    <row r="100" spans="84:84" hidden="1"/>
    <row r="104" spans="84:84">
      <c r="CF104" s="128"/>
    </row>
    <row r="106" spans="84:84" ht="16.5" hidden="1" customHeight="1"/>
    <row r="107" spans="84:84" ht="16.5" hidden="1" customHeight="1"/>
    <row r="108" spans="84:84" ht="16.5" hidden="1" customHeight="1"/>
    <row r="109" spans="84:84" ht="16.5" hidden="1" customHeight="1"/>
    <row r="110" spans="84:84" ht="16.5" hidden="1" customHeight="1"/>
    <row r="111" spans="84:84" ht="16.5" hidden="1" customHeight="1"/>
    <row r="112" spans="84:84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6" ht="16.5" hidden="1" customHeight="1"/>
    <row r="127" ht="16.5" hidden="1" customHeight="1"/>
    <row r="128" ht="16.5" hidden="1" customHeight="1"/>
    <row r="129" ht="16.5" hidden="1" customHeight="1"/>
    <row r="130" ht="16.5" hidden="1" customHeight="1"/>
    <row r="131" ht="16.5" hidden="1" customHeight="1"/>
    <row r="132" ht="16.5" hidden="1" customHeight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8" hidden="1"/>
    <row r="159" hidden="1"/>
    <row r="160" hidden="1"/>
    <row r="162" hidden="1"/>
    <row r="163" hidden="1"/>
    <row r="164" hidden="1"/>
    <row r="177" spans="2:24">
      <c r="B177" s="263" t="s">
        <v>446</v>
      </c>
    </row>
    <row r="178" spans="2:24">
      <c r="H178" s="128"/>
    </row>
    <row r="182" spans="2:24">
      <c r="X182" s="128"/>
    </row>
    <row r="199" spans="37:78">
      <c r="AK199" s="128"/>
      <c r="BZ199" s="40" t="s">
        <v>239</v>
      </c>
    </row>
  </sheetData>
  <mergeCells count="8">
    <mergeCell ref="F42:AF43"/>
    <mergeCell ref="F44:L44"/>
    <mergeCell ref="A1:AF2"/>
    <mergeCell ref="F4:AF4"/>
    <mergeCell ref="F5:AA5"/>
    <mergeCell ref="F7:L7"/>
    <mergeCell ref="A38:AF39"/>
    <mergeCell ref="F41:AF41"/>
  </mergeCells>
  <phoneticPr fontId="5" type="noConversion"/>
  <printOptions horizontalCentered="1"/>
  <pageMargins left="0.51181102362204722" right="0.51181102362204722" top="0.94488188976377963" bottom="0.35433070866141736" header="0.31496062992125984" footer="0.31496062992125984"/>
  <pageSetup paperSize="9" scale="9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0B1FC-2FD1-4CBE-B1F3-FFE647D6C8EA}">
  <dimension ref="A1:K41"/>
  <sheetViews>
    <sheetView workbookViewId="0">
      <selection activeCell="J13" sqref="J13"/>
    </sheetView>
  </sheetViews>
  <sheetFormatPr defaultRowHeight="16.5"/>
  <cols>
    <col min="1" max="1" width="7.88671875" style="40" customWidth="1"/>
    <col min="2" max="2" width="6.77734375" style="40" customWidth="1"/>
    <col min="3" max="3" width="7.44140625" style="40" customWidth="1"/>
    <col min="4" max="4" width="5.88671875" style="40" customWidth="1"/>
    <col min="5" max="5" width="10.44140625" style="40" customWidth="1"/>
    <col min="6" max="6" width="5.6640625" style="40" customWidth="1"/>
    <col min="7" max="8" width="10.6640625" style="40" customWidth="1"/>
    <col min="9" max="9" width="9.77734375" style="40" customWidth="1"/>
    <col min="10" max="10" width="8.77734375" style="40" customWidth="1"/>
    <col min="11" max="11" width="7.109375" style="40" customWidth="1"/>
    <col min="12" max="16384" width="8.88671875" style="40"/>
  </cols>
  <sheetData>
    <row r="1" spans="1:11">
      <c r="A1" s="274"/>
      <c r="B1" s="274"/>
      <c r="C1" s="274"/>
      <c r="D1" s="274"/>
      <c r="E1" s="274"/>
      <c r="F1" s="274"/>
      <c r="G1" s="274"/>
      <c r="H1" s="274"/>
      <c r="I1" s="274"/>
      <c r="J1" s="274"/>
      <c r="K1" s="274"/>
    </row>
    <row r="2" spans="1:11" ht="25.5">
      <c r="A2" s="401" t="s">
        <v>462</v>
      </c>
      <c r="B2" s="401"/>
      <c r="C2" s="401"/>
      <c r="D2" s="401"/>
      <c r="E2" s="401"/>
      <c r="F2" s="401"/>
      <c r="G2" s="401"/>
      <c r="H2" s="401"/>
      <c r="I2" s="401"/>
      <c r="J2" s="401"/>
      <c r="K2" s="401"/>
    </row>
    <row r="3" spans="1:11" ht="25.5">
      <c r="A3" s="274"/>
      <c r="B3" s="274"/>
      <c r="C3" s="274"/>
      <c r="D3" s="274"/>
      <c r="E3" s="277"/>
      <c r="F3" s="274"/>
      <c r="G3" s="274"/>
      <c r="H3" s="274"/>
      <c r="I3" s="274"/>
      <c r="J3" s="274"/>
      <c r="K3" s="274"/>
    </row>
    <row r="4" spans="1:11" ht="21" customHeight="1">
      <c r="A4" s="402" t="s">
        <v>20</v>
      </c>
      <c r="B4" s="404" t="s">
        <v>240</v>
      </c>
      <c r="C4" s="405"/>
      <c r="D4" s="405"/>
      <c r="E4" s="406"/>
      <c r="F4" s="402" t="s">
        <v>241</v>
      </c>
      <c r="G4" s="410" t="s">
        <v>463</v>
      </c>
      <c r="H4" s="411"/>
      <c r="I4" s="411"/>
      <c r="J4" s="412"/>
      <c r="K4" s="413" t="s">
        <v>242</v>
      </c>
    </row>
    <row r="5" spans="1:11" ht="21" customHeight="1">
      <c r="A5" s="403"/>
      <c r="B5" s="407"/>
      <c r="C5" s="408"/>
      <c r="D5" s="408"/>
      <c r="E5" s="409"/>
      <c r="F5" s="403"/>
      <c r="G5" s="281" t="s">
        <v>464</v>
      </c>
      <c r="H5" s="305" t="s">
        <v>465</v>
      </c>
      <c r="I5" s="300" t="s">
        <v>466</v>
      </c>
      <c r="J5" s="282" t="s">
        <v>243</v>
      </c>
      <c r="K5" s="414"/>
    </row>
    <row r="6" spans="1:11" ht="21" customHeight="1">
      <c r="A6" s="287" t="s">
        <v>244</v>
      </c>
      <c r="B6" s="306" t="s">
        <v>245</v>
      </c>
      <c r="C6" s="307"/>
      <c r="D6" s="307"/>
      <c r="E6" s="308"/>
      <c r="F6" s="275" t="s">
        <v>246</v>
      </c>
      <c r="G6" s="301">
        <v>171037</v>
      </c>
      <c r="H6" s="294">
        <v>172068</v>
      </c>
      <c r="I6" s="283">
        <v>1031</v>
      </c>
      <c r="J6" s="284">
        <v>0.60279354759496484</v>
      </c>
      <c r="K6" s="285"/>
    </row>
    <row r="7" spans="1:11" ht="21" customHeight="1">
      <c r="A7" s="288"/>
      <c r="B7" s="306" t="s">
        <v>247</v>
      </c>
      <c r="C7" s="307"/>
      <c r="D7" s="307"/>
      <c r="E7" s="308"/>
      <c r="F7" s="275" t="s">
        <v>246</v>
      </c>
      <c r="G7" s="301">
        <v>146654</v>
      </c>
      <c r="H7" s="294">
        <v>151706</v>
      </c>
      <c r="I7" s="283">
        <v>5052</v>
      </c>
      <c r="J7" s="284">
        <v>3.4448429637105025</v>
      </c>
      <c r="K7" s="286"/>
    </row>
    <row r="8" spans="1:11" ht="21" customHeight="1">
      <c r="A8" s="288"/>
      <c r="B8" s="306" t="s">
        <v>248</v>
      </c>
      <c r="C8" s="307"/>
      <c r="D8" s="307"/>
      <c r="E8" s="308"/>
      <c r="F8" s="275" t="s">
        <v>246</v>
      </c>
      <c r="G8" s="301">
        <v>224490</v>
      </c>
      <c r="H8" s="294">
        <v>226122</v>
      </c>
      <c r="I8" s="283">
        <v>1632</v>
      </c>
      <c r="J8" s="284">
        <v>0.72698115728985702</v>
      </c>
      <c r="K8" s="286"/>
    </row>
    <row r="9" spans="1:11" ht="21" customHeight="1">
      <c r="A9" s="289"/>
      <c r="B9" s="306" t="s">
        <v>249</v>
      </c>
      <c r="C9" s="307"/>
      <c r="D9" s="307"/>
      <c r="E9" s="308"/>
      <c r="F9" s="275" t="s">
        <v>246</v>
      </c>
      <c r="G9" s="301">
        <v>226520</v>
      </c>
      <c r="H9" s="294">
        <v>232562</v>
      </c>
      <c r="I9" s="283">
        <v>6042</v>
      </c>
      <c r="J9" s="284">
        <v>2.6673141444464066</v>
      </c>
      <c r="K9" s="286"/>
    </row>
    <row r="10" spans="1:11" ht="21" customHeight="1">
      <c r="A10" s="287" t="s">
        <v>250</v>
      </c>
      <c r="B10" s="306" t="s">
        <v>251</v>
      </c>
      <c r="C10" s="307"/>
      <c r="D10" s="307"/>
      <c r="E10" s="308"/>
      <c r="F10" s="275" t="s">
        <v>252</v>
      </c>
      <c r="G10" s="301">
        <v>91200</v>
      </c>
      <c r="H10" s="294">
        <v>91200</v>
      </c>
      <c r="I10" s="283">
        <v>0</v>
      </c>
      <c r="J10" s="284">
        <v>0</v>
      </c>
      <c r="K10" s="286"/>
    </row>
    <row r="11" spans="1:11" ht="21" customHeight="1">
      <c r="A11" s="288"/>
      <c r="B11" s="306" t="s">
        <v>253</v>
      </c>
      <c r="C11" s="307"/>
      <c r="D11" s="307"/>
      <c r="E11" s="308"/>
      <c r="F11" s="275" t="s">
        <v>252</v>
      </c>
      <c r="G11" s="301">
        <v>91200</v>
      </c>
      <c r="H11" s="294">
        <v>91200</v>
      </c>
      <c r="I11" s="283">
        <v>0</v>
      </c>
      <c r="J11" s="284">
        <v>0</v>
      </c>
      <c r="K11" s="286"/>
    </row>
    <row r="12" spans="1:11" ht="21" customHeight="1">
      <c r="A12" s="288"/>
      <c r="B12" s="306" t="s">
        <v>254</v>
      </c>
      <c r="C12" s="307"/>
      <c r="D12" s="307"/>
      <c r="E12" s="308"/>
      <c r="F12" s="275" t="s">
        <v>252</v>
      </c>
      <c r="G12" s="301">
        <v>15460</v>
      </c>
      <c r="H12" s="294">
        <v>15460</v>
      </c>
      <c r="I12" s="283">
        <v>0</v>
      </c>
      <c r="J12" s="284">
        <v>0</v>
      </c>
      <c r="K12" s="286"/>
    </row>
    <row r="13" spans="1:11" ht="21" customHeight="1">
      <c r="A13" s="288"/>
      <c r="B13" s="306" t="s">
        <v>255</v>
      </c>
      <c r="C13" s="307"/>
      <c r="D13" s="307"/>
      <c r="E13" s="308"/>
      <c r="F13" s="275" t="s">
        <v>252</v>
      </c>
      <c r="G13" s="301">
        <v>810</v>
      </c>
      <c r="H13" s="294">
        <v>810</v>
      </c>
      <c r="I13" s="283">
        <v>0</v>
      </c>
      <c r="J13" s="284">
        <v>0</v>
      </c>
      <c r="K13" s="286"/>
    </row>
    <row r="14" spans="1:11" ht="21" customHeight="1">
      <c r="A14" s="289"/>
      <c r="B14" s="306" t="s">
        <v>256</v>
      </c>
      <c r="C14" s="307"/>
      <c r="D14" s="307"/>
      <c r="E14" s="308"/>
      <c r="F14" s="275" t="s">
        <v>252</v>
      </c>
      <c r="G14" s="301">
        <v>240</v>
      </c>
      <c r="H14" s="294">
        <v>240</v>
      </c>
      <c r="I14" s="283">
        <v>0</v>
      </c>
      <c r="J14" s="284">
        <v>0</v>
      </c>
      <c r="K14" s="286"/>
    </row>
    <row r="15" spans="1:11" ht="21" customHeight="1">
      <c r="A15" s="287" t="s">
        <v>257</v>
      </c>
      <c r="B15" s="306" t="s">
        <v>258</v>
      </c>
      <c r="C15" s="307"/>
      <c r="D15" s="307"/>
      <c r="E15" s="308"/>
      <c r="F15" s="275" t="s">
        <v>259</v>
      </c>
      <c r="G15" s="301">
        <v>461400</v>
      </c>
      <c r="H15" s="294">
        <v>465300</v>
      </c>
      <c r="I15" s="283">
        <v>3900</v>
      </c>
      <c r="J15" s="284">
        <v>0.84525357607282181</v>
      </c>
      <c r="K15" s="286"/>
    </row>
    <row r="16" spans="1:11" ht="21" customHeight="1">
      <c r="A16" s="288"/>
      <c r="B16" s="306" t="s">
        <v>260</v>
      </c>
      <c r="C16" s="307"/>
      <c r="D16" s="307"/>
      <c r="E16" s="308"/>
      <c r="F16" s="275" t="s">
        <v>259</v>
      </c>
      <c r="G16" s="301">
        <v>522800</v>
      </c>
      <c r="H16" s="294">
        <v>530300</v>
      </c>
      <c r="I16" s="283">
        <v>7500</v>
      </c>
      <c r="J16" s="284">
        <v>1.4345830145371079</v>
      </c>
      <c r="K16" s="286"/>
    </row>
    <row r="17" spans="1:11" ht="21" customHeight="1">
      <c r="A17" s="288"/>
      <c r="B17" s="306" t="s">
        <v>261</v>
      </c>
      <c r="C17" s="307"/>
      <c r="D17" s="307"/>
      <c r="E17" s="308"/>
      <c r="F17" s="275" t="s">
        <v>259</v>
      </c>
      <c r="G17" s="301">
        <v>628900</v>
      </c>
      <c r="H17" s="294">
        <v>642200</v>
      </c>
      <c r="I17" s="283">
        <v>13300</v>
      </c>
      <c r="J17" s="284">
        <v>2.1148036253776437</v>
      </c>
      <c r="K17" s="286"/>
    </row>
    <row r="18" spans="1:11" ht="21" customHeight="1">
      <c r="A18" s="288"/>
      <c r="B18" s="306" t="s">
        <v>262</v>
      </c>
      <c r="C18" s="307"/>
      <c r="D18" s="307"/>
      <c r="E18" s="308"/>
      <c r="F18" s="275" t="s">
        <v>259</v>
      </c>
      <c r="G18" s="301">
        <v>986300</v>
      </c>
      <c r="H18" s="294">
        <v>996300</v>
      </c>
      <c r="I18" s="283">
        <v>10000</v>
      </c>
      <c r="J18" s="284">
        <v>1.0138902970698571</v>
      </c>
      <c r="K18" s="286"/>
    </row>
    <row r="19" spans="1:11" ht="21" customHeight="1">
      <c r="A19" s="289"/>
      <c r="B19" s="306" t="s">
        <v>263</v>
      </c>
      <c r="C19" s="307"/>
      <c r="D19" s="307"/>
      <c r="E19" s="308"/>
      <c r="F19" s="275" t="s">
        <v>259</v>
      </c>
      <c r="G19" s="301">
        <v>1664500</v>
      </c>
      <c r="H19" s="294">
        <v>1678800</v>
      </c>
      <c r="I19" s="283">
        <v>14300</v>
      </c>
      <c r="J19" s="284">
        <v>0.85911685190747977</v>
      </c>
      <c r="K19" s="286"/>
    </row>
    <row r="20" spans="1:11" ht="21" customHeight="1">
      <c r="A20" s="287" t="s">
        <v>264</v>
      </c>
      <c r="B20" s="306" t="s">
        <v>265</v>
      </c>
      <c r="C20" s="307"/>
      <c r="D20" s="307"/>
      <c r="E20" s="308"/>
      <c r="F20" s="275" t="s">
        <v>266</v>
      </c>
      <c r="G20" s="301">
        <v>46200</v>
      </c>
      <c r="H20" s="294">
        <v>46500</v>
      </c>
      <c r="I20" s="283">
        <v>300</v>
      </c>
      <c r="J20" s="284">
        <v>0.64935064935064934</v>
      </c>
      <c r="K20" s="286"/>
    </row>
    <row r="21" spans="1:11" ht="21" customHeight="1">
      <c r="A21" s="288"/>
      <c r="B21" s="306" t="s">
        <v>267</v>
      </c>
      <c r="C21" s="307"/>
      <c r="D21" s="307"/>
      <c r="E21" s="308"/>
      <c r="F21" s="275" t="s">
        <v>266</v>
      </c>
      <c r="G21" s="301">
        <v>65000</v>
      </c>
      <c r="H21" s="294">
        <v>65300</v>
      </c>
      <c r="I21" s="283">
        <v>300</v>
      </c>
      <c r="J21" s="284">
        <v>0.46153846153846156</v>
      </c>
      <c r="K21" s="286"/>
    </row>
    <row r="22" spans="1:11" ht="21" customHeight="1">
      <c r="A22" s="288"/>
      <c r="B22" s="306" t="s">
        <v>268</v>
      </c>
      <c r="C22" s="307"/>
      <c r="D22" s="307"/>
      <c r="E22" s="308"/>
      <c r="F22" s="275" t="s">
        <v>259</v>
      </c>
      <c r="G22" s="301">
        <v>63400</v>
      </c>
      <c r="H22" s="294">
        <v>63700</v>
      </c>
      <c r="I22" s="283">
        <v>300</v>
      </c>
      <c r="J22" s="284">
        <v>0.47318611987381703</v>
      </c>
      <c r="K22" s="286"/>
    </row>
    <row r="23" spans="1:11" ht="21" customHeight="1">
      <c r="A23" s="288"/>
      <c r="B23" s="306" t="s">
        <v>269</v>
      </c>
      <c r="C23" s="307"/>
      <c r="D23" s="307"/>
      <c r="E23" s="308"/>
      <c r="F23" s="275" t="s">
        <v>259</v>
      </c>
      <c r="G23" s="301">
        <v>126900</v>
      </c>
      <c r="H23" s="294">
        <v>127500</v>
      </c>
      <c r="I23" s="283">
        <v>600</v>
      </c>
      <c r="J23" s="284">
        <v>0.4728132387706856</v>
      </c>
      <c r="K23" s="286"/>
    </row>
    <row r="24" spans="1:11" ht="21" customHeight="1">
      <c r="A24" s="289"/>
      <c r="B24" s="306" t="s">
        <v>270</v>
      </c>
      <c r="C24" s="307"/>
      <c r="D24" s="307"/>
      <c r="E24" s="308"/>
      <c r="F24" s="275" t="s">
        <v>259</v>
      </c>
      <c r="G24" s="301">
        <v>192300</v>
      </c>
      <c r="H24" s="294">
        <v>195000</v>
      </c>
      <c r="I24" s="283">
        <v>2700</v>
      </c>
      <c r="J24" s="284">
        <v>1.4040561622464898</v>
      </c>
      <c r="K24" s="286"/>
    </row>
    <row r="25" spans="1:11" ht="21" customHeight="1">
      <c r="A25" s="287" t="s">
        <v>271</v>
      </c>
      <c r="B25" s="306" t="s">
        <v>272</v>
      </c>
      <c r="C25" s="307"/>
      <c r="D25" s="307"/>
      <c r="E25" s="308"/>
      <c r="F25" s="275" t="s">
        <v>273</v>
      </c>
      <c r="G25" s="301">
        <v>58100</v>
      </c>
      <c r="H25" s="294">
        <v>58500</v>
      </c>
      <c r="I25" s="283">
        <v>400</v>
      </c>
      <c r="J25" s="284">
        <v>0.68846815834767638</v>
      </c>
      <c r="K25" s="286"/>
    </row>
    <row r="26" spans="1:11" ht="21" customHeight="1">
      <c r="A26" s="288"/>
      <c r="B26" s="306" t="s">
        <v>274</v>
      </c>
      <c r="C26" s="307"/>
      <c r="D26" s="307"/>
      <c r="E26" s="308"/>
      <c r="F26" s="275" t="s">
        <v>273</v>
      </c>
      <c r="G26" s="301">
        <v>277000</v>
      </c>
      <c r="H26" s="294">
        <v>278700</v>
      </c>
      <c r="I26" s="283">
        <v>1700</v>
      </c>
      <c r="J26" s="284">
        <v>0.61371841155234652</v>
      </c>
      <c r="K26" s="286"/>
    </row>
    <row r="27" spans="1:11" ht="21" customHeight="1">
      <c r="A27" s="288"/>
      <c r="B27" s="306" t="s">
        <v>275</v>
      </c>
      <c r="C27" s="307"/>
      <c r="D27" s="307"/>
      <c r="E27" s="308"/>
      <c r="F27" s="275" t="s">
        <v>273</v>
      </c>
      <c r="G27" s="301">
        <v>755900</v>
      </c>
      <c r="H27" s="294">
        <v>760500</v>
      </c>
      <c r="I27" s="283">
        <v>4600</v>
      </c>
      <c r="J27" s="284">
        <v>0.60854610398200826</v>
      </c>
      <c r="K27" s="286"/>
    </row>
    <row r="28" spans="1:11" ht="21" customHeight="1">
      <c r="A28" s="290" t="s">
        <v>276</v>
      </c>
      <c r="B28" s="306" t="s">
        <v>277</v>
      </c>
      <c r="C28" s="307"/>
      <c r="D28" s="307"/>
      <c r="E28" s="308"/>
      <c r="F28" s="275" t="s">
        <v>259</v>
      </c>
      <c r="G28" s="301">
        <v>11510</v>
      </c>
      <c r="H28" s="294">
        <v>11400</v>
      </c>
      <c r="I28" s="283">
        <v>-110</v>
      </c>
      <c r="J28" s="284">
        <v>-0.95569070373588194</v>
      </c>
      <c r="K28" s="286"/>
    </row>
    <row r="29" spans="1:11" ht="21" customHeight="1">
      <c r="A29" s="291" t="s">
        <v>278</v>
      </c>
      <c r="B29" s="306" t="s">
        <v>279</v>
      </c>
      <c r="C29" s="307"/>
      <c r="D29" s="307"/>
      <c r="E29" s="308"/>
      <c r="F29" s="275" t="s">
        <v>259</v>
      </c>
      <c r="G29" s="301">
        <v>12250</v>
      </c>
      <c r="H29" s="294">
        <v>13030</v>
      </c>
      <c r="I29" s="283">
        <v>780</v>
      </c>
      <c r="J29" s="284">
        <v>6.3673469387755102</v>
      </c>
      <c r="K29" s="286"/>
    </row>
    <row r="30" spans="1:11" ht="21" customHeight="1">
      <c r="A30" s="292"/>
      <c r="B30" s="306" t="s">
        <v>280</v>
      </c>
      <c r="C30" s="307"/>
      <c r="D30" s="307"/>
      <c r="E30" s="308"/>
      <c r="F30" s="275" t="s">
        <v>259</v>
      </c>
      <c r="G30" s="301">
        <v>13280</v>
      </c>
      <c r="H30" s="294">
        <v>13820</v>
      </c>
      <c r="I30" s="283">
        <v>540</v>
      </c>
      <c r="J30" s="284">
        <v>4.0662650602409638</v>
      </c>
      <c r="K30" s="286"/>
    </row>
    <row r="31" spans="1:11" ht="21" customHeight="1">
      <c r="A31" s="293"/>
      <c r="B31" s="306" t="s">
        <v>281</v>
      </c>
      <c r="C31" s="307"/>
      <c r="D31" s="307"/>
      <c r="E31" s="308"/>
      <c r="F31" s="275" t="s">
        <v>259</v>
      </c>
      <c r="G31" s="301">
        <v>240680</v>
      </c>
      <c r="H31" s="294">
        <v>238930</v>
      </c>
      <c r="I31" s="283">
        <v>-1750</v>
      </c>
      <c r="J31" s="284">
        <v>-0.72710653149409998</v>
      </c>
      <c r="K31" s="286"/>
    </row>
    <row r="32" spans="1:11" ht="21" customHeight="1">
      <c r="A32" s="304" t="s">
        <v>467</v>
      </c>
      <c r="B32" s="276"/>
      <c r="C32" s="276"/>
      <c r="D32" s="276"/>
      <c r="E32" s="276"/>
      <c r="F32" s="279"/>
      <c r="G32" s="278"/>
      <c r="H32" s="278"/>
      <c r="I32" s="278"/>
      <c r="J32" s="276"/>
      <c r="K32" s="280"/>
    </row>
    <row r="33" spans="1:11">
      <c r="A33" s="302" t="s">
        <v>468</v>
      </c>
      <c r="B33" s="276"/>
      <c r="C33" s="276"/>
      <c r="D33" s="276"/>
      <c r="E33" s="276"/>
      <c r="F33" s="279"/>
      <c r="G33" s="278"/>
      <c r="H33" s="278"/>
      <c r="I33" s="278"/>
      <c r="J33" s="276"/>
      <c r="K33" s="280"/>
    </row>
    <row r="34" spans="1:11">
      <c r="A34" s="302" t="s">
        <v>469</v>
      </c>
      <c r="B34" s="296"/>
      <c r="C34" s="296"/>
      <c r="D34" s="296"/>
      <c r="E34" s="296"/>
      <c r="F34" s="297"/>
      <c r="G34" s="298"/>
      <c r="H34" s="298"/>
      <c r="I34" s="298"/>
      <c r="J34" s="296"/>
      <c r="K34" s="299"/>
    </row>
    <row r="35" spans="1:11">
      <c r="A35" s="303" t="s">
        <v>470</v>
      </c>
      <c r="B35" s="295"/>
      <c r="C35" s="295"/>
      <c r="D35" s="295"/>
      <c r="E35" s="295"/>
      <c r="F35" s="279"/>
      <c r="G35" s="278"/>
      <c r="H35" s="278"/>
      <c r="I35" s="278"/>
      <c r="J35" s="276"/>
      <c r="K35" s="280"/>
    </row>
    <row r="36" spans="1:11">
      <c r="A36" s="304" t="s">
        <v>471</v>
      </c>
      <c r="B36" s="276"/>
      <c r="C36" s="276"/>
      <c r="D36" s="276"/>
      <c r="E36" s="276"/>
      <c r="F36" s="279"/>
      <c r="G36" s="278"/>
      <c r="H36" s="278"/>
      <c r="I36" s="278"/>
      <c r="J36" s="276"/>
      <c r="K36" s="280"/>
    </row>
    <row r="37" spans="1:11">
      <c r="A37" s="303" t="s">
        <v>472</v>
      </c>
      <c r="B37" s="276"/>
      <c r="C37" s="276"/>
      <c r="D37" s="276"/>
      <c r="E37" s="276"/>
      <c r="F37" s="279"/>
      <c r="G37" s="278"/>
      <c r="H37" s="278"/>
      <c r="I37" s="278"/>
      <c r="J37" s="276"/>
      <c r="K37" s="280"/>
    </row>
    <row r="38" spans="1:11">
      <c r="A38" s="304" t="s">
        <v>473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</row>
    <row r="39" spans="1:11">
      <c r="A39" s="304" t="s">
        <v>474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</row>
    <row r="40" spans="1:11">
      <c r="A40" s="304" t="s">
        <v>475</v>
      </c>
      <c r="B40" s="274"/>
      <c r="C40" s="274"/>
      <c r="D40" s="274"/>
      <c r="E40" s="274"/>
      <c r="F40" s="274"/>
      <c r="G40" s="274"/>
      <c r="H40" s="274"/>
      <c r="I40" s="274"/>
      <c r="J40" s="274"/>
      <c r="K40" s="274"/>
    </row>
    <row r="41" spans="1:11">
      <c r="A41" s="129" t="s">
        <v>282</v>
      </c>
    </row>
  </sheetData>
  <mergeCells count="6">
    <mergeCell ref="A2:K2"/>
    <mergeCell ref="A4:A5"/>
    <mergeCell ref="B4:E5"/>
    <mergeCell ref="F4:F5"/>
    <mergeCell ref="G4:J4"/>
    <mergeCell ref="K4:K5"/>
  </mergeCells>
  <phoneticPr fontId="5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8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A0F3-C21C-49DF-B89B-BDC22E359D30}">
  <dimension ref="A2:D39"/>
  <sheetViews>
    <sheetView zoomScaleNormal="100" workbookViewId="0">
      <selection activeCell="E39" sqref="E39"/>
    </sheetView>
  </sheetViews>
  <sheetFormatPr defaultRowHeight="16.5"/>
  <cols>
    <col min="1" max="4" width="17" style="40" customWidth="1"/>
    <col min="5" max="16384" width="8.88671875" style="40"/>
  </cols>
  <sheetData>
    <row r="2" spans="1:4">
      <c r="A2" s="130" t="s">
        <v>459</v>
      </c>
      <c r="B2" s="131"/>
      <c r="C2" s="131"/>
      <c r="D2" s="131"/>
    </row>
    <row r="3" spans="1:4">
      <c r="A3" s="131"/>
      <c r="B3" s="131"/>
      <c r="C3" s="131"/>
      <c r="D3" s="131"/>
    </row>
    <row r="4" spans="1:4" ht="20.25">
      <c r="A4" s="417" t="s">
        <v>455</v>
      </c>
      <c r="B4" s="417"/>
      <c r="C4" s="417"/>
      <c r="D4" s="417"/>
    </row>
    <row r="5" spans="1:4" ht="20.25">
      <c r="A5" s="132"/>
      <c r="B5" s="132"/>
      <c r="C5" s="132"/>
      <c r="D5" s="132"/>
    </row>
    <row r="6" spans="1:4">
      <c r="A6" s="133" t="s">
        <v>461</v>
      </c>
      <c r="B6" s="273"/>
      <c r="C6" s="273"/>
      <c r="D6" s="134"/>
    </row>
    <row r="7" spans="1:4">
      <c r="A7" s="135" t="s">
        <v>460</v>
      </c>
      <c r="B7" s="136"/>
      <c r="C7" s="136"/>
      <c r="D7" s="137"/>
    </row>
    <row r="8" spans="1:4">
      <c r="A8" s="131"/>
      <c r="B8" s="131"/>
      <c r="C8" s="131"/>
      <c r="D8" s="131"/>
    </row>
    <row r="9" spans="1:4" ht="20.25">
      <c r="A9" s="418" t="s">
        <v>456</v>
      </c>
      <c r="B9" s="418"/>
      <c r="C9" s="418"/>
      <c r="D9" s="418"/>
    </row>
    <row r="10" spans="1:4">
      <c r="A10" s="131"/>
      <c r="B10" s="131"/>
      <c r="C10" s="131"/>
      <c r="D10" s="131"/>
    </row>
    <row r="11" spans="1:4">
      <c r="A11" s="419" t="s">
        <v>19</v>
      </c>
      <c r="B11" s="419"/>
      <c r="C11" s="138" t="s">
        <v>283</v>
      </c>
      <c r="D11" s="138" t="s">
        <v>284</v>
      </c>
    </row>
    <row r="12" spans="1:4">
      <c r="A12" s="415" t="s">
        <v>285</v>
      </c>
      <c r="B12" s="415"/>
      <c r="C12" s="139" t="s">
        <v>286</v>
      </c>
      <c r="D12" s="140">
        <v>442679</v>
      </c>
    </row>
    <row r="13" spans="1:4">
      <c r="A13" s="415"/>
      <c r="B13" s="415"/>
      <c r="C13" s="139" t="s">
        <v>287</v>
      </c>
      <c r="D13" s="140">
        <v>326774</v>
      </c>
    </row>
    <row r="14" spans="1:4">
      <c r="A14" s="415"/>
      <c r="B14" s="415"/>
      <c r="C14" s="139" t="s">
        <v>288</v>
      </c>
      <c r="D14" s="141">
        <v>289265</v>
      </c>
    </row>
    <row r="15" spans="1:4">
      <c r="A15" s="415"/>
      <c r="B15" s="415"/>
      <c r="C15" s="139" t="s">
        <v>289</v>
      </c>
      <c r="D15" s="141">
        <v>251596</v>
      </c>
    </row>
    <row r="16" spans="1:4">
      <c r="A16" s="415"/>
      <c r="B16" s="415"/>
      <c r="C16" s="139" t="s">
        <v>290</v>
      </c>
      <c r="D16" s="141">
        <v>215609</v>
      </c>
    </row>
    <row r="17" spans="1:4" ht="16.5" customHeight="1">
      <c r="A17" s="420" t="s">
        <v>291</v>
      </c>
      <c r="B17" s="415" t="s">
        <v>292</v>
      </c>
      <c r="C17" s="139" t="s">
        <v>288</v>
      </c>
      <c r="D17" s="141">
        <v>259647</v>
      </c>
    </row>
    <row r="18" spans="1:4">
      <c r="A18" s="415"/>
      <c r="B18" s="415"/>
      <c r="C18" s="139" t="s">
        <v>289</v>
      </c>
      <c r="D18" s="141">
        <v>235899</v>
      </c>
    </row>
    <row r="19" spans="1:4">
      <c r="A19" s="415"/>
      <c r="B19" s="415"/>
      <c r="C19" s="139" t="s">
        <v>290</v>
      </c>
      <c r="D19" s="141">
        <v>200786</v>
      </c>
    </row>
    <row r="20" spans="1:4">
      <c r="A20" s="415"/>
      <c r="B20" s="415" t="s">
        <v>293</v>
      </c>
      <c r="C20" s="139" t="s">
        <v>288</v>
      </c>
      <c r="D20" s="141">
        <v>268435</v>
      </c>
    </row>
    <row r="21" spans="1:4">
      <c r="A21" s="415"/>
      <c r="B21" s="415"/>
      <c r="C21" s="139" t="s">
        <v>289</v>
      </c>
      <c r="D21" s="141">
        <v>242957</v>
      </c>
    </row>
    <row r="22" spans="1:4">
      <c r="A22" s="415"/>
      <c r="B22" s="415"/>
      <c r="C22" s="139" t="s">
        <v>290</v>
      </c>
      <c r="D22" s="141">
        <v>198089</v>
      </c>
    </row>
    <row r="23" spans="1:4">
      <c r="A23" s="415"/>
      <c r="B23" s="415" t="s">
        <v>294</v>
      </c>
      <c r="C23" s="139" t="s">
        <v>288</v>
      </c>
      <c r="D23" s="141">
        <v>300967</v>
      </c>
    </row>
    <row r="24" spans="1:4">
      <c r="A24" s="415"/>
      <c r="B24" s="415"/>
      <c r="C24" s="139" t="s">
        <v>289</v>
      </c>
      <c r="D24" s="141">
        <v>236885</v>
      </c>
    </row>
    <row r="25" spans="1:4">
      <c r="A25" s="415"/>
      <c r="B25" s="415"/>
      <c r="C25" s="139" t="s">
        <v>290</v>
      </c>
      <c r="D25" s="141">
        <v>229483</v>
      </c>
    </row>
    <row r="26" spans="1:4">
      <c r="A26" s="415"/>
      <c r="B26" s="415" t="s">
        <v>295</v>
      </c>
      <c r="C26" s="139" t="s">
        <v>288</v>
      </c>
      <c r="D26" s="141">
        <v>299990</v>
      </c>
    </row>
    <row r="27" spans="1:4">
      <c r="A27" s="415"/>
      <c r="B27" s="415"/>
      <c r="C27" s="139" t="s">
        <v>289</v>
      </c>
      <c r="D27" s="141">
        <v>270554</v>
      </c>
    </row>
    <row r="28" spans="1:4">
      <c r="A28" s="415"/>
      <c r="B28" s="415"/>
      <c r="C28" s="139" t="s">
        <v>290</v>
      </c>
      <c r="D28" s="141">
        <v>237664</v>
      </c>
    </row>
    <row r="29" spans="1:4">
      <c r="A29" s="415" t="s">
        <v>296</v>
      </c>
      <c r="B29" s="415"/>
      <c r="C29" s="139" t="s">
        <v>297</v>
      </c>
      <c r="D29" s="141">
        <v>313877</v>
      </c>
    </row>
    <row r="30" spans="1:4">
      <c r="A30" s="415"/>
      <c r="B30" s="415"/>
      <c r="C30" s="139" t="s">
        <v>298</v>
      </c>
      <c r="D30" s="141">
        <v>303861</v>
      </c>
    </row>
    <row r="31" spans="1:4">
      <c r="A31" s="415"/>
      <c r="B31" s="415"/>
      <c r="C31" s="139" t="s">
        <v>299</v>
      </c>
      <c r="D31" s="141">
        <v>288757</v>
      </c>
    </row>
    <row r="32" spans="1:4" ht="16.5" hidden="1" customHeight="1">
      <c r="A32" s="415" t="s">
        <v>300</v>
      </c>
      <c r="B32" s="415"/>
      <c r="C32" s="415"/>
      <c r="D32" s="141">
        <v>140043</v>
      </c>
    </row>
    <row r="33" spans="1:4">
      <c r="A33" s="142"/>
      <c r="B33" s="142"/>
      <c r="C33" s="142"/>
      <c r="D33" s="142"/>
    </row>
    <row r="34" spans="1:4">
      <c r="A34" s="143" t="s">
        <v>301</v>
      </c>
      <c r="B34" s="142"/>
      <c r="C34" s="142"/>
      <c r="D34" s="142"/>
    </row>
    <row r="35" spans="1:4">
      <c r="A35" s="144" t="s">
        <v>458</v>
      </c>
      <c r="B35" s="142"/>
      <c r="C35" s="142"/>
      <c r="D35" s="142"/>
    </row>
    <row r="36" spans="1:4">
      <c r="A36" s="143" t="s">
        <v>302</v>
      </c>
      <c r="B36" s="131"/>
      <c r="C36" s="131"/>
      <c r="D36" s="131"/>
    </row>
    <row r="37" spans="1:4">
      <c r="A37" s="144" t="s">
        <v>457</v>
      </c>
      <c r="B37" s="131"/>
      <c r="C37" s="131"/>
      <c r="D37" s="131"/>
    </row>
    <row r="39" spans="1:4" ht="19.5">
      <c r="A39" s="416" t="s">
        <v>478</v>
      </c>
      <c r="B39" s="416"/>
      <c r="C39" s="416"/>
      <c r="D39" s="416"/>
    </row>
  </sheetData>
  <mergeCells count="12">
    <mergeCell ref="A29:B31"/>
    <mergeCell ref="A32:C32"/>
    <mergeCell ref="A39:D39"/>
    <mergeCell ref="A4:D4"/>
    <mergeCell ref="A9:D9"/>
    <mergeCell ref="A11:B11"/>
    <mergeCell ref="A12:B16"/>
    <mergeCell ref="A17:A28"/>
    <mergeCell ref="B17:B19"/>
    <mergeCell ref="B20:B22"/>
    <mergeCell ref="B23:B25"/>
    <mergeCell ref="B26:B28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BBD6B-4170-4814-9747-F0D7601F389B}">
  <dimension ref="A1"/>
  <sheetViews>
    <sheetView workbookViewId="0">
      <selection activeCell="J40" sqref="J40"/>
    </sheetView>
  </sheetViews>
  <sheetFormatPr defaultRowHeight="13.5"/>
  <sheetData/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5</vt:i4>
      </vt:variant>
    </vt:vector>
  </HeadingPairs>
  <TitlesOfParts>
    <vt:vector size="14" baseType="lpstr">
      <vt:lpstr>표지</vt:lpstr>
      <vt:lpstr>용역일수 산출내역</vt:lpstr>
      <vt:lpstr>측량비 산출내역</vt:lpstr>
      <vt:lpstr>조사업무량(측량)</vt:lpstr>
      <vt:lpstr>기술자분류(측량)</vt:lpstr>
      <vt:lpstr>수준점</vt:lpstr>
      <vt:lpstr>조사측량용단가(2026상)</vt:lpstr>
      <vt:lpstr>측량기술자임금</vt:lpstr>
      <vt:lpstr>엔지니어링 임금실태조사결과(2025)</vt:lpstr>
      <vt:lpstr>수준점!Print_Area</vt:lpstr>
      <vt:lpstr>'조사업무량(측량)'!Print_Area</vt:lpstr>
      <vt:lpstr>측량기술자임금!Print_Area</vt:lpstr>
      <vt:lpstr>'측량비 산출내역'!Print_Area</vt:lpstr>
      <vt:lpstr>'조사업무량(측량)'!Print_Titles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EKR</cp:lastModifiedBy>
  <cp:lastPrinted>2025-01-12T08:02:45Z</cp:lastPrinted>
  <dcterms:created xsi:type="dcterms:W3CDTF">2009-01-12T08:02:42Z</dcterms:created>
  <dcterms:modified xsi:type="dcterms:W3CDTF">2026-08-04T08:20:54Z</dcterms:modified>
</cp:coreProperties>
</file>